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I44" i="24"/>
  <c r="G44" i="24"/>
  <c r="C44" i="24"/>
  <c r="M44" i="24" s="1"/>
  <c r="B44" i="24"/>
  <c r="D44" i="24" s="1"/>
  <c r="M43" i="24"/>
  <c r="K43" i="24"/>
  <c r="H43" i="24"/>
  <c r="F43" i="24"/>
  <c r="E43" i="24"/>
  <c r="C43" i="24"/>
  <c r="B43" i="24"/>
  <c r="D43" i="24" s="1"/>
  <c r="I42" i="24"/>
  <c r="G42" i="24"/>
  <c r="C42" i="24"/>
  <c r="M42" i="24" s="1"/>
  <c r="B42" i="24"/>
  <c r="D42" i="24" s="1"/>
  <c r="K41" i="24"/>
  <c r="H41" i="24"/>
  <c r="F41" i="24"/>
  <c r="C41" i="24"/>
  <c r="B41" i="24"/>
  <c r="D41" i="24" s="1"/>
  <c r="L40" i="24"/>
  <c r="J40" i="24"/>
  <c r="I40" i="24"/>
  <c r="G40" i="24"/>
  <c r="C40" i="24"/>
  <c r="M40" i="24" s="1"/>
  <c r="B40" i="24"/>
  <c r="M36" i="24"/>
  <c r="L36" i="24"/>
  <c r="K36" i="24"/>
  <c r="J36" i="24"/>
  <c r="I36" i="24"/>
  <c r="H36" i="24"/>
  <c r="G36" i="24"/>
  <c r="F36" i="24"/>
  <c r="E36" i="24"/>
  <c r="D36" i="24"/>
  <c r="E18" i="24"/>
  <c r="K57" i="15"/>
  <c r="L57" i="15" s="1"/>
  <c r="C38" i="24"/>
  <c r="I38" i="24" s="1"/>
  <c r="C37" i="24"/>
  <c r="C35" i="24"/>
  <c r="L35" i="24" s="1"/>
  <c r="C34" i="24"/>
  <c r="C33" i="24"/>
  <c r="C32" i="24"/>
  <c r="G32" i="24" s="1"/>
  <c r="C31" i="24"/>
  <c r="C30" i="24"/>
  <c r="C29" i="24"/>
  <c r="C28" i="24"/>
  <c r="C27" i="24"/>
  <c r="C26" i="24"/>
  <c r="C25" i="24"/>
  <c r="C24" i="24"/>
  <c r="C23" i="24"/>
  <c r="I23" i="24" s="1"/>
  <c r="C22" i="24"/>
  <c r="C21" i="24"/>
  <c r="C20" i="24"/>
  <c r="C19" i="24"/>
  <c r="L19" i="24" s="1"/>
  <c r="C18" i="24"/>
  <c r="C17" i="24"/>
  <c r="C16" i="24"/>
  <c r="C15" i="24"/>
  <c r="C9" i="24"/>
  <c r="C8" i="24"/>
  <c r="C7" i="24"/>
  <c r="B38" i="24"/>
  <c r="B37" i="24"/>
  <c r="B35" i="24"/>
  <c r="B34" i="24"/>
  <c r="B33" i="24"/>
  <c r="B32" i="24"/>
  <c r="B31" i="24"/>
  <c r="B30" i="24"/>
  <c r="B29" i="24"/>
  <c r="B28" i="24"/>
  <c r="B27" i="24"/>
  <c r="B26" i="24"/>
  <c r="B25" i="24"/>
  <c r="B24" i="24"/>
  <c r="B23" i="24"/>
  <c r="B22" i="24"/>
  <c r="B21" i="24"/>
  <c r="K21" i="24" s="1"/>
  <c r="B20" i="24"/>
  <c r="B19" i="24"/>
  <c r="B18" i="24"/>
  <c r="B17" i="24"/>
  <c r="B16" i="24"/>
  <c r="B15" i="24"/>
  <c r="B9" i="24"/>
  <c r="B8" i="24"/>
  <c r="B7" i="24"/>
  <c r="G27" i="24" l="1"/>
  <c r="M27" i="24"/>
  <c r="E27" i="24"/>
  <c r="L27" i="24"/>
  <c r="I27" i="24"/>
  <c r="D38" i="24"/>
  <c r="K38" i="24"/>
  <c r="H38" i="24"/>
  <c r="F38" i="24"/>
  <c r="J38" i="24"/>
  <c r="K8" i="24"/>
  <c r="J8" i="24"/>
  <c r="F8" i="24"/>
  <c r="D8" i="24"/>
  <c r="H8" i="24"/>
  <c r="G7" i="24"/>
  <c r="M7" i="24"/>
  <c r="E7" i="24"/>
  <c r="L7" i="24"/>
  <c r="I7" i="24"/>
  <c r="F7" i="24"/>
  <c r="J7" i="24"/>
  <c r="H7" i="24"/>
  <c r="K7" i="24"/>
  <c r="D7" i="24"/>
  <c r="F19" i="24"/>
  <c r="J19" i="24"/>
  <c r="H19" i="24"/>
  <c r="D19" i="24"/>
  <c r="K19" i="24"/>
  <c r="F35" i="24"/>
  <c r="J35" i="24"/>
  <c r="H35" i="24"/>
  <c r="D35" i="24"/>
  <c r="K35" i="24"/>
  <c r="K16" i="24"/>
  <c r="J16" i="24"/>
  <c r="F16" i="24"/>
  <c r="D16" i="24"/>
  <c r="H16" i="24"/>
  <c r="F23" i="24"/>
  <c r="J23" i="24"/>
  <c r="H23" i="24"/>
  <c r="K23" i="24"/>
  <c r="D23" i="24"/>
  <c r="K32" i="24"/>
  <c r="J32" i="24"/>
  <c r="F32" i="24"/>
  <c r="D32" i="24"/>
  <c r="H32" i="24"/>
  <c r="K20" i="24"/>
  <c r="J20" i="24"/>
  <c r="F20" i="24"/>
  <c r="D20" i="24"/>
  <c r="H20" i="24"/>
  <c r="H37" i="24"/>
  <c r="D37" i="24"/>
  <c r="J37" i="24"/>
  <c r="K37" i="24"/>
  <c r="F37" i="24"/>
  <c r="F27" i="24"/>
  <c r="J27" i="24"/>
  <c r="H27" i="24"/>
  <c r="K27" i="24"/>
  <c r="D27" i="24"/>
  <c r="C14" i="24"/>
  <c r="C6" i="24"/>
  <c r="I24" i="24"/>
  <c r="L24" i="24"/>
  <c r="M24" i="24"/>
  <c r="G24" i="24"/>
  <c r="E24" i="24"/>
  <c r="F33" i="24"/>
  <c r="J33" i="24"/>
  <c r="H33" i="24"/>
  <c r="K33" i="24"/>
  <c r="D33" i="24"/>
  <c r="I8" i="24"/>
  <c r="L8" i="24"/>
  <c r="G8" i="24"/>
  <c r="E8" i="24"/>
  <c r="I18" i="24"/>
  <c r="L18" i="24"/>
  <c r="M18" i="24"/>
  <c r="G18" i="24"/>
  <c r="I34" i="24"/>
  <c r="L34" i="24"/>
  <c r="M34" i="24"/>
  <c r="G34" i="24"/>
  <c r="E34" i="24"/>
  <c r="K30" i="24"/>
  <c r="J30" i="24"/>
  <c r="F30" i="24"/>
  <c r="D30" i="24"/>
  <c r="I30" i="24"/>
  <c r="L30" i="24"/>
  <c r="E30" i="24"/>
  <c r="M30" i="24"/>
  <c r="G30" i="24"/>
  <c r="K66" i="24"/>
  <c r="I66" i="24"/>
  <c r="J66" i="24"/>
  <c r="K22" i="24"/>
  <c r="J22" i="24"/>
  <c r="F22" i="24"/>
  <c r="D22" i="24"/>
  <c r="H22" i="24"/>
  <c r="G9" i="24"/>
  <c r="M9" i="24"/>
  <c r="E9" i="24"/>
  <c r="L9" i="24"/>
  <c r="I9" i="24"/>
  <c r="G15" i="24"/>
  <c r="M15" i="24"/>
  <c r="E15" i="24"/>
  <c r="L15" i="24"/>
  <c r="I15" i="24"/>
  <c r="G21" i="24"/>
  <c r="M21" i="24"/>
  <c r="E21" i="24"/>
  <c r="L21" i="24"/>
  <c r="I21" i="24"/>
  <c r="G31" i="24"/>
  <c r="M31" i="24"/>
  <c r="E31" i="24"/>
  <c r="L31" i="24"/>
  <c r="I31" i="24"/>
  <c r="F21" i="24"/>
  <c r="J21" i="24"/>
  <c r="H21" i="24"/>
  <c r="D21" i="24"/>
  <c r="F25" i="24"/>
  <c r="J25" i="24"/>
  <c r="H25" i="24"/>
  <c r="K25" i="24"/>
  <c r="K28" i="24"/>
  <c r="J28" i="24"/>
  <c r="F28" i="24"/>
  <c r="D28" i="24"/>
  <c r="H28" i="24"/>
  <c r="F31" i="24"/>
  <c r="J31" i="24"/>
  <c r="H31" i="24"/>
  <c r="K31" i="24"/>
  <c r="D31" i="24"/>
  <c r="K34" i="24"/>
  <c r="J34" i="24"/>
  <c r="F34" i="24"/>
  <c r="D34" i="24"/>
  <c r="H34" i="24"/>
  <c r="G25" i="24"/>
  <c r="M25" i="24"/>
  <c r="E25" i="24"/>
  <c r="L25" i="24"/>
  <c r="I25" i="24"/>
  <c r="I28" i="24"/>
  <c r="L28" i="24"/>
  <c r="G28" i="24"/>
  <c r="E28" i="24"/>
  <c r="K74" i="24"/>
  <c r="I74" i="24"/>
  <c r="J74" i="24"/>
  <c r="I16" i="24"/>
  <c r="L16" i="24"/>
  <c r="M16" i="24"/>
  <c r="E16" i="24"/>
  <c r="G19" i="24"/>
  <c r="M19" i="24"/>
  <c r="E19" i="24"/>
  <c r="I19" i="24"/>
  <c r="I22" i="24"/>
  <c r="L22" i="24"/>
  <c r="M22" i="24"/>
  <c r="G22" i="24"/>
  <c r="E22" i="24"/>
  <c r="I32" i="24"/>
  <c r="L32" i="24"/>
  <c r="M32" i="24"/>
  <c r="E32" i="24"/>
  <c r="G35" i="24"/>
  <c r="M35" i="24"/>
  <c r="E35" i="24"/>
  <c r="I35" i="24"/>
  <c r="C45" i="24"/>
  <c r="C39" i="24"/>
  <c r="D25" i="24"/>
  <c r="F17" i="24"/>
  <c r="J17" i="24"/>
  <c r="H17" i="24"/>
  <c r="K17" i="24"/>
  <c r="D17" i="24"/>
  <c r="K26" i="24"/>
  <c r="J26" i="24"/>
  <c r="F26" i="24"/>
  <c r="D26" i="24"/>
  <c r="H26" i="24"/>
  <c r="I26" i="24"/>
  <c r="L26" i="24"/>
  <c r="G26" i="24"/>
  <c r="E26" i="24"/>
  <c r="M26" i="24"/>
  <c r="M8" i="24"/>
  <c r="K58" i="24"/>
  <c r="I58" i="24"/>
  <c r="J58" i="24"/>
  <c r="K24" i="24"/>
  <c r="J24" i="24"/>
  <c r="F24" i="24"/>
  <c r="D24" i="24"/>
  <c r="H24" i="24"/>
  <c r="F9" i="24"/>
  <c r="J9" i="24"/>
  <c r="H9" i="24"/>
  <c r="K9" i="24"/>
  <c r="D9" i="24"/>
  <c r="B14" i="24"/>
  <c r="B6" i="24"/>
  <c r="F29" i="24"/>
  <c r="J29" i="24"/>
  <c r="H29" i="24"/>
  <c r="K29" i="24"/>
  <c r="D29" i="24"/>
  <c r="B45" i="24"/>
  <c r="B39" i="24"/>
  <c r="G23" i="24"/>
  <c r="M23" i="24"/>
  <c r="E23" i="24"/>
  <c r="L23" i="24"/>
  <c r="G29" i="24"/>
  <c r="M29" i="24"/>
  <c r="E29" i="24"/>
  <c r="L29" i="24"/>
  <c r="I29" i="24"/>
  <c r="M28" i="24"/>
  <c r="I41" i="24"/>
  <c r="G41" i="24"/>
  <c r="L41" i="24"/>
  <c r="M41" i="24"/>
  <c r="E41" i="24"/>
  <c r="F15" i="24"/>
  <c r="J15" i="24"/>
  <c r="H15" i="24"/>
  <c r="K15" i="24"/>
  <c r="D15" i="24"/>
  <c r="K18" i="24"/>
  <c r="J18" i="24"/>
  <c r="F18" i="24"/>
  <c r="D18" i="24"/>
  <c r="H18" i="24"/>
  <c r="G17" i="24"/>
  <c r="M17" i="24"/>
  <c r="E17" i="24"/>
  <c r="I17" i="24"/>
  <c r="L17" i="24"/>
  <c r="I20" i="24"/>
  <c r="L20" i="24"/>
  <c r="M20" i="24"/>
  <c r="G20" i="24"/>
  <c r="E20" i="24"/>
  <c r="G33" i="24"/>
  <c r="M33" i="24"/>
  <c r="E33" i="24"/>
  <c r="I33" i="24"/>
  <c r="L33" i="24"/>
  <c r="I37" i="24"/>
  <c r="G37" i="24"/>
  <c r="L37" i="24"/>
  <c r="E37" i="24"/>
  <c r="M37" i="24"/>
  <c r="G16" i="24"/>
  <c r="H30" i="24"/>
  <c r="J77" i="24"/>
  <c r="K53" i="24"/>
  <c r="I53" i="24"/>
  <c r="K61" i="24"/>
  <c r="I61" i="24"/>
  <c r="K69" i="24"/>
  <c r="I69" i="24"/>
  <c r="G38" i="24"/>
  <c r="D40" i="24"/>
  <c r="K40" i="24"/>
  <c r="H40" i="24"/>
  <c r="F40" i="24"/>
  <c r="K55" i="24"/>
  <c r="I55" i="24"/>
  <c r="K63" i="24"/>
  <c r="I63" i="24"/>
  <c r="K71" i="24"/>
  <c r="I71" i="24"/>
  <c r="K52" i="24"/>
  <c r="I52" i="24"/>
  <c r="K60" i="24"/>
  <c r="I60" i="24"/>
  <c r="K68" i="24"/>
  <c r="I68" i="24"/>
  <c r="I43" i="24"/>
  <c r="G43" i="24"/>
  <c r="L43" i="24"/>
  <c r="K57" i="24"/>
  <c r="I57" i="24"/>
  <c r="K65" i="24"/>
  <c r="I65" i="24"/>
  <c r="K73" i="24"/>
  <c r="I73" i="24"/>
  <c r="K54" i="24"/>
  <c r="I54" i="24"/>
  <c r="K62" i="24"/>
  <c r="I62" i="24"/>
  <c r="K70" i="24"/>
  <c r="I70" i="24"/>
  <c r="K51" i="24"/>
  <c r="I51" i="24"/>
  <c r="K59" i="24"/>
  <c r="I59" i="24"/>
  <c r="K67" i="24"/>
  <c r="I67" i="24"/>
  <c r="K75" i="24"/>
  <c r="I75" i="24"/>
  <c r="M38" i="24"/>
  <c r="E38" i="24"/>
  <c r="L38" i="24"/>
  <c r="K56" i="24"/>
  <c r="I56" i="24"/>
  <c r="K64" i="24"/>
  <c r="I64" i="24"/>
  <c r="K72" i="24"/>
  <c r="I72" i="24"/>
  <c r="J41" i="24"/>
  <c r="F42" i="24"/>
  <c r="J43" i="24"/>
  <c r="F44" i="24"/>
  <c r="H42" i="24"/>
  <c r="H44" i="24"/>
  <c r="J42" i="24"/>
  <c r="J44" i="24"/>
  <c r="K42" i="24"/>
  <c r="K44" i="24"/>
  <c r="L42" i="24"/>
  <c r="L44" i="24"/>
  <c r="E40" i="24"/>
  <c r="E42" i="24"/>
  <c r="E44" i="24"/>
  <c r="H45" i="24" l="1"/>
  <c r="F45" i="24"/>
  <c r="D45" i="24"/>
  <c r="J45" i="24"/>
  <c r="K45" i="24"/>
  <c r="K6" i="24"/>
  <c r="J6" i="24"/>
  <c r="F6" i="24"/>
  <c r="D6" i="24"/>
  <c r="H6" i="24"/>
  <c r="J79" i="24"/>
  <c r="H39" i="24"/>
  <c r="D39" i="24"/>
  <c r="J39" i="24"/>
  <c r="F39" i="24"/>
  <c r="K39" i="24"/>
  <c r="K14" i="24"/>
  <c r="J14" i="24"/>
  <c r="F14" i="24"/>
  <c r="D14" i="24"/>
  <c r="H14" i="24"/>
  <c r="I45" i="24"/>
  <c r="G45" i="24"/>
  <c r="L45" i="24"/>
  <c r="E45" i="24"/>
  <c r="M45" i="24"/>
  <c r="I77" i="24"/>
  <c r="K77" i="24"/>
  <c r="I6" i="24"/>
  <c r="L6" i="24"/>
  <c r="G6" i="24"/>
  <c r="E6" i="24"/>
  <c r="M6" i="24"/>
  <c r="I14" i="24"/>
  <c r="L14" i="24"/>
  <c r="E14" i="24"/>
  <c r="M14" i="24"/>
  <c r="G14" i="24"/>
  <c r="I39" i="24"/>
  <c r="G39" i="24"/>
  <c r="L39" i="24"/>
  <c r="E39" i="24"/>
  <c r="M39" i="24"/>
  <c r="K79" i="24" l="1"/>
  <c r="K78" i="24"/>
  <c r="I78" i="24"/>
  <c r="I79" i="24"/>
  <c r="J78" i="24"/>
  <c r="I83" i="24" l="1"/>
  <c r="I82" i="24"/>
  <c r="I81" i="24"/>
</calcChain>
</file>

<file path=xl/sharedStrings.xml><?xml version="1.0" encoding="utf-8"?>
<sst xmlns="http://schemas.openxmlformats.org/spreadsheetml/2006/main" count="1649" uniqueCount="520">
  <si>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</si>
  <si>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</si>
  <si>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</si>
  <si>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</si>
  <si>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</si>
  <si>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</si>
  <si>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</si>
  <si>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</si>
  <si>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</si>
  <si>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</si>
  <si>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</si>
  <si>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</si>
  <si>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</si>
  <si>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Leipzig, Stadt (14713)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</si>
  <si>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</si>
  <si>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</si>
  <si>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</si>
  <si>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</si>
  <si>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</si>
  <si>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</si>
  <si>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</si>
  <si>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</si>
  <si>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</si>
  <si>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</si>
  <si>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</si>
  <si>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</si>
  <si>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</si>
  <si>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</si>
  <si>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</si>
  <si>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</si>
  <si>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</si>
  <si>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</si>
  <si>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</si>
  <si>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</si>
  <si>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</si>
  <si>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</si>
  <si>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</si>
  <si>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</si>
  <si>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</si>
  <si>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</si>
  <si>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</si>
  <si>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</si>
  <si>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</si>
  <si>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</si>
  <si>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</si>
  <si>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</si>
  <si>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</si>
  <si>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</si>
  <si>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</si>
  <si>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</si>
  <si>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</si>
  <si>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</si>
  <si>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</si>
  <si>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</si>
  <si>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</si>
  <si>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</si>
  <si>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</si>
  <si>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</si>
  <si>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</si>
  <si>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</si>
  <si>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</si>
  <si>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</si>
  <si>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</si>
  <si>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</si>
  <si>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</si>
  <si>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</si>
  <si>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</si>
  <si>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</si>
  <si>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</si>
  <si>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</si>
  <si>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</si>
  <si>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</si>
  <si>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</si>
  <si>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</si>
  <si>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</si>
  <si>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</si>
  <si>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</si>
  <si>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</si>
  <si>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</si>
  <si>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</si>
  <si>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</si>
  <si>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</si>
  <si>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</si>
  <si>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</si>
  <si>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</si>
  <si>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</si>
  <si>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</si>
  <si>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</si>
  <si>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</si>
  <si>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</si>
  <si>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</si>
  <si>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</si>
  <si>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Leipzig, Stadt (14713);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</si>
  <si>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</si>
  <si>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</si>
  <si>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</si>
  <si>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</si>
  <si>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</si>
  <si>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</si>
  <si>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</si>
  <si>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</si>
  <si>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</si>
  <si>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</si>
  <si>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</si>
  <si>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</si>
  <si>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</si>
  <si>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</si>
  <si>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</si>
  <si>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</si>
  <si>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</si>
  <si>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</si>
  <si>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</si>
  <si>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</si>
  <si>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</si>
  <si>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</si>
  <si>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</si>
  <si>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</si>
  <si>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</si>
  <si>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</si>
  <si>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</si>
  <si>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</si>
  <si>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</si>
  <si>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</si>
  <si>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</si>
  <si>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</si>
  <si>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</si>
  <si>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</si>
  <si>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</si>
  <si>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</si>
  <si>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</si>
  <si>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</si>
  <si>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</si>
  <si>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</si>
  <si>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</si>
  <si>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</si>
  <si>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</si>
  <si>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</si>
  <si>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</si>
  <si>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</si>
  <si>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</si>
  <si>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</si>
  <si>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</si>
  <si>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</si>
  <si>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</si>
  <si>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</si>
  <si>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</si>
  <si>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</si>
  <si>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</si>
  <si>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</si>
  <si>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</si>
  <si>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</si>
  <si>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</si>
  <si>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</si>
  <si>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</si>
  <si>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</si>
  <si>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</si>
  <si>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</si>
  <si>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</si>
  <si>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</si>
  <si>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</si>
  <si>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</si>
  <si>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</si>
  <si>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</si>
  <si>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</si>
  <si>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</si>
  <si>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</si>
  <si>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</si>
  <si>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</si>
  <si>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</si>
  <si>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</si>
  <si>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</si>
  <si>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</si>
  <si>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</si>
  <si>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</si>
  <si>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</si>
  <si>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</si>
  <si>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</si>
  <si>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</si>
  <si>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</si>
  <si>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</si>
  <si>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</si>
  <si>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</si>
  <si>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</si>
  <si>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Leipzig, Stadt (14713)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</si>
  <si>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</si>
  <si>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</si>
  <si>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</si>
  <si>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</si>
  <si>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</si>
  <si>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</si>
  <si>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</si>
  <si>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</si>
  <si>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</si>
  <si>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</si>
  <si>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</si>
  <si>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</si>
  <si>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</si>
  <si>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</si>
  <si>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</si>
  <si>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</si>
  <si>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</si>
  <si>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</si>
  <si>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</si>
  <si>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</si>
  <si>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</si>
  <si>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</si>
  <si>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</si>
  <si>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</si>
  <si>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</si>
  <si>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</si>
  <si>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</si>
  <si>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</si>
  <si>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</si>
  <si>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</si>
  <si>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</si>
  <si>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</si>
  <si>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</si>
  <si>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</si>
  <si>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</si>
  <si>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</si>
  <si>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</si>
  <si>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</si>
  <si>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</si>
  <si>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</si>
  <si>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</si>
  <si>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</si>
  <si>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</si>
  <si>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</si>
  <si>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</si>
  <si>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</si>
  <si>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</si>
  <si>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</si>
  <si>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</si>
  <si>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</si>
  <si>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</si>
  <si>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</si>
  <si>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</si>
  <si>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</si>
  <si>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</si>
  <si>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</si>
  <si>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</si>
  <si>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</si>
  <si>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</si>
  <si>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</si>
  <si>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</si>
  <si>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</si>
  <si>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</si>
  <si>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</si>
  <si>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</si>
  <si>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</si>
  <si>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</si>
  <si>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</si>
  <si>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</si>
  <si>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</si>
  <si>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</si>
  <si>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</si>
  <si>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</si>
  <si>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</si>
  <si>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</si>
  <si>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</si>
  <si>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</si>
  <si>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</si>
  <si>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</si>
  <si>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</si>
  <si>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</si>
  <si>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</si>
  <si>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</si>
  <si>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</si>
  <si>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</si>
  <si>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</si>
  <si>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</si>
  <si>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</si>
  <si>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</si>
  <si>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</si>
  <si>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</si>
  <si>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</si>
  <si>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</si>
  <si>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</si>
  <si>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</si>
  <si>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</si>
  <si>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</si>
  <si>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</si>
  <si>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</si>
  <si>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</si>
  <si>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</si>
  <si>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</si>
  <si>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</si>
  <si>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</si>
  <si>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</si>
  <si>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</si>
  <si>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</si>
  <si>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</si>
  <si>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</si>
  <si>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</si>
  <si>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</si>
  <si>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</si>
  <si>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</si>
  <si>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</si>
  <si>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</si>
  <si>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</si>
  <si>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</si>
  <si>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</si>
  <si>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</si>
  <si>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</si>
  <si>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</si>
  <si>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</si>
  <si>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</si>
  <si>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</si>
  <si>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</si>
  <si>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</si>
  <si>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</si>
  <si>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</si>
  <si>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</si>
  <si>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</si>
  <si>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</si>
  <si>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</si>
  <si>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</si>
  <si>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</si>
  <si>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</si>
  <si>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</si>
  <si>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</si>
  <si>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</si>
  <si>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</si>
  <si>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</si>
  <si>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</si>
  <si>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</si>
  <si>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</si>
  <si>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</si>
  <si>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</si>
  <si>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</si>
  <si>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</si>
  <si>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</si>
  <si>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</si>
  <si>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</si>
  <si>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</si>
  <si>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</si>
  <si>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</si>
  <si>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</si>
  <si>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</si>
  <si>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</si>
  <si>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</si>
  <si>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</si>
  <si>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</si>
  <si>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</si>
  <si>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</si>
  <si>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</si>
  <si>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</si>
  <si>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</si>
  <si>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</si>
  <si>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</si>
  <si>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</si>
  <si>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</si>
  <si>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</si>
  <si>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</si>
  <si>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</si>
  <si>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</si>
  <si>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</si>
  <si>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</si>
  <si>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</si>
  <si>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</si>
  <si>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</si>
  <si>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</si>
  <si>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</si>
  <si>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</si>
  <si>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</si>
  <si>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</si>
  <si>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</si>
  <si>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</si>
  <si>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</si>
  <si>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</si>
  <si>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</si>
  <si>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</si>
  <si>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</si>
  <si>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Leipzig, Stadt (14713);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</si>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</sst>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{97A8BBA4-2BDA-42F6-B93C-AB4D7B8657B6}</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BF66-42FE-A54E-C9F5D21093F5}"/>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{52AF2652-EE5B-4BBA-AE61-8DA5556A7173}</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BF66-42FE-A54E-C9F5D21093F5}"/>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{BF3612F0-DAE5-4554-9F1F-059198E92DD4}</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BF66-42FE-A54E-C9F5D21093F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{1ED8C384-A312-4C55-82AC-E94124D98877}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F66-42FE-A54E-C9F5D21093F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1.4292698886507589</c:v>
                </c:pt>
                <c:pt idx="1">
                  <c:v>0.53902318103720548</c:v>
                </c:pt>
                <c:pt idx="2">
                  <c:v>0.95490282911153723</c:v>
                </c:pt>
                <c:pt idx="3">
                  <c:v>1.0875687030768</c:v>
                </c:pt>
              </c:numCache>
            </c:numRef>
          </c:val>
          <c:extLst>
            <c:ext xmlns:c16="http://schemas.microsoft.com/office/drawing/2014/chart" uri="{C3380CC4-5D6E-409C-BE32-E72D297353CC}">
              <c16:uniqueId val="{00000004-BF66-42FE-A54E-C9F5D21093F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{419A01A3-934A-446A-9ED0-942B020D3CCA}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F66-42FE-A54E-C9F5D21093F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{C3441473-F870-4656-900D-E216D8F409E9}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F66-42FE-A54E-C9F5D21093F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{47364A68-A460-4FD2-A830-057DDDD77CD8}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F66-42FE-A54E-C9F5D21093F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{94AFA211-EBB5-4FD6-A905-9E3E10C971DE}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F66-42FE-A54E-C9F5D21093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66-42FE-A54E-C9F5D21093F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66-42FE-A54E-C9F5D21093F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{75C4744C-D056-42C5-B9D0-9F0AFCC85E71}</c15:txfldGUID>
                      <c15:f>Daten_Diagramme!$E$6</c15:f>
                      <c15:dlblFieldTableCache>
                        <c:ptCount val="1"/>
                        <c:pt idx="0">
                          <c:v>-4.1</c:v>
                        </c:pt>
                      </c15:dlblFieldTableCache>
                    </c15:dlblFTEntry>
                  </c15:dlblFieldTable>
                  <c15:showDataLabelsRange val="0"/>
                </c:ext>
                <c:ext xmlns:c16="http://schemas.microsoft.com/office/drawing/2014/chart" uri="{C3380CC4-5D6E-409C-BE32-E72D297353CC}">
                  <c16:uniqueId val="{00000000-006C-489C-BAA7-229FB0A150BD}"/>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{388D2136-3BD2-4831-98AA-9D461E3D0B0D}</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006C-489C-BAA7-229FB0A150BD}"/>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{49CCAFFB-0006-40DD-8B07-C8FB27E9614A}</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006C-489C-BAA7-229FB0A150B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{6C89911F-EF7B-4B1C-8321-FD09CE3A2E3A}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06C-489C-BAA7-229FB0A150B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-4.1099663930361965</c:v>
                </c:pt>
                <c:pt idx="1">
                  <c:v>-3.5996476124832824</c:v>
                </c:pt>
                <c:pt idx="2">
                  <c:v>-3.6279896103654186</c:v>
                </c:pt>
                <c:pt idx="3">
                  <c:v>-2.8655893304673015</c:v>
                </c:pt>
              </c:numCache>
            </c:numRef>
          </c:val>
          <c:extLst>
            <c:ext xmlns:c16="http://schemas.microsoft.com/office/drawing/2014/chart" uri="{C3380CC4-5D6E-409C-BE32-E72D297353CC}">
              <c16:uniqueId val="{00000004-006C-489C-BAA7-229FB0A150B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{28F34A12-C228-44F7-BC11-43F3612928BB}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06C-489C-BAA7-229FB0A150B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{C02892FB-2A46-4967-9113-699430A9D54C}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06C-489C-BAA7-229FB0A150B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{D29DC53E-479C-4E81-8A4F-1361BD792846}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06C-489C-BAA7-229FB0A150B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{FA8B239E-066E-4433-AA48-F3F772ECE0FB}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06C-489C-BAA7-229FB0A150B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06C-489C-BAA7-229FB0A150B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06C-489C-BAA7-229FB0A150B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{FD6083DC-98E3-49E5-A544-A4F957B5ED72}</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F34F-4943-B7ED-71704E87C488}"/>
                </c:ext>
              </c:extLst>
            </c:dLbl>
            <c:dLbl>
              <c:idx val="1"/>
              <c:tx>
                <c:strRef>
                  <c:f>Daten_Diagramme!$D$15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{85DB05EC-ED9D-446E-AA34-D4A769ABC4DE}</c15:txfldGUID>
                      <c15:f>Daten_Diagramme!$D$15</c15:f>
                      <c15:dlblFieldTableCache>
                        <c:ptCount val="1"/>
                        <c:pt idx="0">
                          <c:v>9.5</c:v>
                        </c:pt>
                      </c15:dlblFieldTableCache>
                    </c15:dlblFTEntry>
                  </c15:dlblFieldTable>
                  <c15:showDataLabelsRange val="0"/>
                </c:ext>
                <c:ext xmlns:c16="http://schemas.microsoft.com/office/drawing/2014/chart" uri="{C3380CC4-5D6E-409C-BE32-E72D297353CC}">
                  <c16:uniqueId val="{00000001-F34F-4943-B7ED-71704E87C488}"/>
                </c:ext>
              </c:extLst>
            </c:dLbl>
            <c:dLbl>
              <c:idx val="2"/>
              <c:tx>
                <c:strRef>
                  <c:f>Daten_Diagramme!$D$16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{7C2F8299-C95C-4D63-98CE-3B734A2C48AD}</c15:txfldGUID>
                      <c15:f>Daten_Diagramme!$D$16</c15:f>
                      <c15:dlblFieldTableCache>
                        <c:ptCount val="1"/>
                        <c:pt idx="0">
                          <c:v>4.2</c:v>
                        </c:pt>
                      </c15:dlblFieldTableCache>
                    </c15:dlblFTEntry>
                  </c15:dlblFieldTable>
                  <c15:showDataLabelsRange val="0"/>
                </c:ext>
                <c:ext xmlns:c16="http://schemas.microsoft.com/office/drawing/2014/chart" uri="{C3380CC4-5D6E-409C-BE32-E72D297353CC}">
                  <c16:uniqueId val="{00000002-F34F-4943-B7ED-71704E87C488}"/>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{F2B208BB-0DC9-436F-9F97-E49D28EAE5B1}</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F34F-4943-B7ED-71704E87C488}"/>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{81670F4B-11BE-40C1-8145-70A658C0B539}</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F34F-4943-B7ED-71704E87C488}"/>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{B44951C8-096C-4C4B-AA82-95081B9A31B3}</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F34F-4943-B7ED-71704E87C488}"/>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{12EFA878-398B-4A0B-A1E4-DA71A8990310}</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F34F-4943-B7ED-71704E87C488}"/>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{22A5B86D-9A6A-4A93-8EE8-53539CE2A541}</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F34F-4943-B7ED-71704E87C488}"/>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{4451A7F5-F53F-410A-B23F-E7A1149A5F94}</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F34F-4943-B7ED-71704E87C488}"/>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{D17AB391-5249-438F-904A-2D2ADF392833}</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F34F-4943-B7ED-71704E87C488}"/>
                </c:ext>
              </c:extLst>
            </c:dLbl>
            <c:dLbl>
              <c:idx val="10"/>
              <c:tx>
                <c:strRef>
                  <c:f>Daten_Diagramme!$D$24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{A0786CE4-577B-4525-BB70-E85790FC8F75}</c15:txfldGUID>
                      <c15:f>Daten_Diagramme!$D$24</c15:f>
                      <c15:dlblFieldTableCache>
                        <c:ptCount val="1"/>
                        <c:pt idx="0">
                          <c:v>3.9</c:v>
                        </c:pt>
                      </c15:dlblFieldTableCache>
                    </c15:dlblFTEntry>
                  </c15:dlblFieldTable>
                  <c15:showDataLabelsRange val="0"/>
                </c:ext>
                <c:ext xmlns:c16="http://schemas.microsoft.com/office/drawing/2014/chart" uri="{C3380CC4-5D6E-409C-BE32-E72D297353CC}">
                  <c16:uniqueId val="{0000000A-F34F-4943-B7ED-71704E87C488}"/>
                </c:ext>
              </c:extLst>
            </c:dLbl>
            <c:dLbl>
              <c:idx val="11"/>
              <c:tx>
                <c:strRef>
                  <c:f>Daten_Diagramme!$D$25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{FB51BEAE-D512-42E7-AEC5-3E0F2433AB39}</c15:txfldGUID>
                      <c15:f>Daten_Diagramme!$D$25</c15:f>
                      <c15:dlblFieldTableCache>
                        <c:ptCount val="1"/>
                        <c:pt idx="0">
                          <c:v>3.9</c:v>
                        </c:pt>
                      </c15:dlblFieldTableCache>
                    </c15:dlblFTEntry>
                  </c15:dlblFieldTable>
                  <c15:showDataLabelsRange val="0"/>
                </c:ext>
                <c:ext xmlns:c16="http://schemas.microsoft.com/office/drawing/2014/chart" uri="{C3380CC4-5D6E-409C-BE32-E72D297353CC}">
                  <c16:uniqueId val="{0000000B-F34F-4943-B7ED-71704E87C488}"/>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{44D3B426-891A-4FED-942D-4794664A7FA0}</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F34F-4943-B7ED-71704E87C488}"/>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{59078F17-35DB-4F87-AE06-180FCD8BB9D7}</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F34F-4943-B7ED-71704E87C488}"/>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{674C2E54-2A42-48C5-B808-9E633D6CB22E}</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F34F-4943-B7ED-71704E87C488}"/>
                </c:ext>
              </c:extLst>
            </c:dLbl>
            <c:dLbl>
              <c:idx val="15"/>
              <c:tx>
                <c:strRef>
                  <c:f>Daten_Diagramme!$D$29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{CF5109C2-5C6B-4A5E-BFE1-F96486BD6960}</c15:txfldGUID>
                      <c15:f>Daten_Diagramme!$D$29</c15:f>
                      <c15:dlblFieldTableCache>
                        <c:ptCount val="1"/>
                        <c:pt idx="0">
                          <c:v>-4.3</c:v>
                        </c:pt>
                      </c15:dlblFieldTableCache>
                    </c15:dlblFTEntry>
                  </c15:dlblFieldTable>
                  <c15:showDataLabelsRange val="0"/>
                </c:ext>
                <c:ext xmlns:c16="http://schemas.microsoft.com/office/drawing/2014/chart" uri="{C3380CC4-5D6E-409C-BE32-E72D297353CC}">
                  <c16:uniqueId val="{0000000F-F34F-4943-B7ED-71704E87C488}"/>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{A503583E-3803-4FF5-8BAF-552652C2C642}</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F34F-4943-B7ED-71704E87C488}"/>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{20F8656B-7194-4EF5-984F-B49B3461D9C6}</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F34F-4943-B7ED-71704E87C488}"/>
                </c:ext>
              </c:extLst>
            </c:dLbl>
            <c:dLbl>
              <c:idx val="18"/>
              <c:tx>
                <c:strRef>
                  <c:f>Daten_Diagramme!$D$32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{E47B0A85-DF3F-4B76-99E7-A8640E2D126E}</c15:txfldGUID>
                      <c15:f>Daten_Diagramme!$D$32</c15:f>
                      <c15:dlblFieldTableCache>
                        <c:ptCount val="1"/>
                        <c:pt idx="0">
                          <c:v>4.8</c:v>
                        </c:pt>
                      </c15:dlblFieldTableCache>
                    </c15:dlblFTEntry>
                  </c15:dlblFieldTable>
                  <c15:showDataLabelsRange val="0"/>
                </c:ext>
                <c:ext xmlns:c16="http://schemas.microsoft.com/office/drawing/2014/chart" uri="{C3380CC4-5D6E-409C-BE32-E72D297353CC}">
                  <c16:uniqueId val="{00000012-F34F-4943-B7ED-71704E87C488}"/>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{C4812937-5C6B-4E23-AA4C-016227579E0B}</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F34F-4943-B7ED-71704E87C488}"/>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{8981821C-F9D1-4B44-8520-C81621F7D8D0}</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F34F-4943-B7ED-71704E87C48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{0AA01283-0C0B-4835-81FB-41357009031C}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34F-4943-B7ED-71704E87C48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{95262E32-464A-4D17-82EF-21FF01FD4039}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34F-4943-B7ED-71704E87C488}"/>
                </c:ext>
              </c:extLst>
            </c:dLbl>
            <c:dLbl>
              <c:idx val="23"/>
              <c:tx>
                <c:strRef>
                  <c:f>Daten_Diagramme!$D$37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{7F3991A0-59D0-4D84-80C6-192EDB95B6B6}</c15:txfldGUID>
                      <c15:f>Daten_Diagramme!$D$37</c15:f>
                      <c15:dlblFieldTableCache>
                        <c:ptCount val="1"/>
                        <c:pt idx="0">
                          <c:v>9.5</c:v>
                        </c:pt>
                      </c15:dlblFieldTableCache>
                    </c15:dlblFTEntry>
                  </c15:dlblFieldTable>
                  <c15:showDataLabelsRange val="0"/>
                </c:ext>
                <c:ext xmlns:c16="http://schemas.microsoft.com/office/drawing/2014/chart" uri="{C3380CC4-5D6E-409C-BE32-E72D297353CC}">
                  <c16:uniqueId val="{00000017-F34F-4943-B7ED-71704E87C488}"/>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{E8C4EB6B-40E2-4358-A74E-E58BFE1B7731}</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F34F-4943-B7ED-71704E87C488}"/>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{B3D2A26C-6171-452B-9744-3D910150F440}</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F34F-4943-B7ED-71704E87C48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{96341C2B-848F-490E-9E57-BCE7D2A7567C}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34F-4943-B7ED-71704E87C48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{A2C42DD1-5140-429E-B9E3-A4917D49C6D3}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34F-4943-B7ED-71704E87C48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{DBBE91CF-A00E-417E-A1FD-B4AE4DFD8678}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34F-4943-B7ED-71704E87C48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{C704D5B8-FE3F-44CC-BB76-29AC729CA1E9}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34F-4943-B7ED-71704E87C48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{BA232172-A188-435F-9F0F-C1DCAA083A03}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34F-4943-B7ED-71704E87C488}"/>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{C30DED15-0D16-4791-8B81-1149CADDE4E2}</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F34F-4943-B7ED-71704E87C4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1.4292698886507589</c:v>
                </c:pt>
                <c:pt idx="1">
                  <c:v>9.5041322314049594</c:v>
                </c:pt>
                <c:pt idx="2">
                  <c:v>4.1534271448025422</c:v>
                </c:pt>
                <c:pt idx="3">
                  <c:v>-1.2584667487684729</c:v>
                </c:pt>
                <c:pt idx="4">
                  <c:v>-2.6333789329685362</c:v>
                </c:pt>
                <c:pt idx="5">
                  <c:v>-1.2538028948096247</c:v>
                </c:pt>
                <c:pt idx="6">
                  <c:v>1.6105417276720351</c:v>
                </c:pt>
                <c:pt idx="7">
                  <c:v>2.4735570916965104</c:v>
                </c:pt>
                <c:pt idx="8">
                  <c:v>-0.14078197990657196</c:v>
                </c:pt>
                <c:pt idx="9">
                  <c:v>1.6008537886873</c:v>
                </c:pt>
                <c:pt idx="10">
                  <c:v>3.9413892237781694</c:v>
                </c:pt>
                <c:pt idx="11">
                  <c:v>3.8767800058122637</c:v>
                </c:pt>
                <c:pt idx="12">
                  <c:v>2.2453450164293538</c:v>
                </c:pt>
                <c:pt idx="13">
                  <c:v>2.9954082364758214</c:v>
                </c:pt>
                <c:pt idx="14">
                  <c:v>-0.95241938738447884</c:v>
                </c:pt>
                <c:pt idx="15">
                  <c:v>-4.3104122662911681</c:v>
                </c:pt>
                <c:pt idx="16">
                  <c:v>-0.12047225122480122</c:v>
                </c:pt>
                <c:pt idx="17">
                  <c:v>2.2766789828298197</c:v>
                </c:pt>
                <c:pt idx="18">
                  <c:v>4.779987658423126</c:v>
                </c:pt>
                <c:pt idx="19">
                  <c:v>2.9663175771299177</c:v>
                </c:pt>
                <c:pt idx="20">
                  <c:v>2.2555017806593005</c:v>
                </c:pt>
                <c:pt idx="21">
                  <c:v>0</c:v>
                </c:pt>
                <c:pt idx="23">
                  <c:v>9.5041322314049594</c:v>
                </c:pt>
                <c:pt idx="24">
                  <c:v>0.36087459018326767</c:v>
                </c:pt>
                <c:pt idx="25">
                  <c:v>1.6182189129335449</c:v>
                </c:pt>
              </c:numCache>
            </c:numRef>
          </c:val>
          <c:extLst>
            <c:ext xmlns:c16="http://schemas.microsoft.com/office/drawing/2014/chart" uri="{C3380CC4-5D6E-409C-BE32-E72D297353CC}">
              <c16:uniqueId val="{00000020-F34F-4943-B7ED-71704E87C48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{D5FF2A33-F842-4A80-AEC8-18A9A9D1C62F}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34F-4943-B7ED-71704E87C48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{4F721312-C2AB-4722-8D3A-CFD728EE017A}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34F-4943-B7ED-71704E87C48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{285A7001-FE68-4018-A38F-3EE3DE99F150}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34F-4943-B7ED-71704E87C48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{9ADF59B6-E2E9-4BC6-BCB6-9C90ACAC8192}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34F-4943-B7ED-71704E87C48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{8C9FB7EA-EC98-4AE6-BB97-EE2E14584354}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34F-4943-B7ED-71704E87C48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{E5ED2E03-A9EC-47A3-86CB-F1D661C7F6FC}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34F-4943-B7ED-71704E87C48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{4BDA2740-3E0B-4DC4-898D-0C056AD69C70}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34F-4943-B7ED-71704E87C48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{EE057826-A6D6-4520-934A-60001581C0C6}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34F-4943-B7ED-71704E87C48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{BC842B46-6A39-43FC-A116-5C342F46F26C}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34F-4943-B7ED-71704E87C48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{783EE1D1-34F9-47CE-B7F1-10DBFE56BB69}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34F-4943-B7ED-71704E87C48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{60EFEAD0-A898-4CFD-8003-69E17EE33BE4}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34F-4943-B7ED-71704E87C48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{04060B7B-9840-4D91-965E-0AB9B4C22DD6}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34F-4943-B7ED-71704E87C48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{D31F29AD-CBBA-4D3C-A6C0-045FC0E62D16}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34F-4943-B7ED-71704E87C48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{1C06B643-E5E9-4D08-A8A5-C616726C6EF5}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34F-4943-B7ED-71704E87C48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{430129E3-BB1A-4FA1-A292-B0BDA698A18C}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34F-4943-B7ED-71704E87C48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{B8801B80-7174-4B16-9B2D-2FA48A887ED5}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34F-4943-B7ED-71704E87C48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{D9891493-27FD-4035-93A9-FF6D462E7FD1}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34F-4943-B7ED-71704E87C48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{C632D8A4-1A17-4004-995B-1FEC3BF92E96}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34F-4943-B7ED-71704E87C48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{82F8254D-9B3F-45A7-BF0F-AD560A587F44}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34F-4943-B7ED-71704E87C48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{66430C51-FCDF-4106-91B1-8D0DFAB9B640}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34F-4943-B7ED-71704E87C48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{E6AFF8A8-CE08-4D61-953F-A1F91FD53E39}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34F-4943-B7ED-71704E87C48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{8C47EF96-F742-4758-AB15-98096E24D451}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34F-4943-B7ED-71704E87C48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{B89C7BD9-0E30-4D63-8F17-CA79D6811F76}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34F-4943-B7ED-71704E87C48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{26B0D6AF-2AA1-4C89-94F7-9133258D4113}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34F-4943-B7ED-71704E87C48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{C0835467-F620-4435-ABE1-935F683C4A09}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34F-4943-B7ED-71704E87C48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{653B3FFE-2591-4F7F-90BB-5FBDA062754A}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34F-4943-B7ED-71704E87C48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{A22077AC-3191-4BB2-BC6E-293E2B4D002F}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34F-4943-B7ED-71704E87C48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{FD06628B-4AF4-4018-A9A3-B3270B4DFACA}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34F-4943-B7ED-71704E87C48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{2F8F6B00-AA05-4362-BE9C-0FC45876BB33}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34F-4943-B7ED-71704E87C48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{AE117068-F8DC-44DA-AD99-21EA93FD9BCE}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34F-4943-B7ED-71704E87C48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{273EEBC6-616A-46A2-A24C-32C5F1D0F834}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34F-4943-B7ED-71704E87C48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{1B396158-B9CD-415C-B28D-F49A75667430}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34F-4943-B7ED-71704E87C48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34F-4943-B7ED-71704E87C48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34F-4943-B7ED-71704E87C48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{F4D679D4-605E-4784-8F6E-CC20545E0D3D}</c15:txfldGUID>
                      <c15:f>Daten_Diagramme!$E$14</c15:f>
                      <c15:dlblFieldTableCache>
                        <c:ptCount val="1"/>
                        <c:pt idx="0">
                          <c:v>-4.1</c:v>
                        </c:pt>
                      </c15:dlblFieldTableCache>
                    </c15:dlblFTEntry>
                  </c15:dlblFieldTable>
                  <c15:showDataLabelsRange val="0"/>
                </c:ext>
                <c:ext xmlns:c16="http://schemas.microsoft.com/office/drawing/2014/chart" uri="{C3380CC4-5D6E-409C-BE32-E72D297353CC}">
                  <c16:uniqueId val="{00000000-0F35-42A6-ABDA-5C286608E564}"/>
                </c:ext>
              </c:extLst>
            </c:dLbl>
            <c:dLbl>
              <c:idx val="1"/>
              <c:tx>
                <c:strRef>
                  <c:f>Daten_Diagramme!$E$15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{2715A98A-58DC-438D-BF22-F28A6E385BD1}</c15:txfldGUID>
                      <c15:f>Daten_Diagramme!$E$15</c15:f>
                      <c15:dlblFieldTableCache>
                        <c:ptCount val="1"/>
                        <c:pt idx="0">
                          <c:v>2.0</c:v>
                        </c:pt>
                      </c15:dlblFieldTableCache>
                    </c15:dlblFTEntry>
                  </c15:dlblFieldTable>
                  <c15:showDataLabelsRange val="0"/>
                </c:ext>
                <c:ext xmlns:c16="http://schemas.microsoft.com/office/drawing/2014/chart" uri="{C3380CC4-5D6E-409C-BE32-E72D297353CC}">
                  <c16:uniqueId val="{00000001-0F35-42A6-ABDA-5C286608E564}"/>
                </c:ext>
              </c:extLst>
            </c:dLbl>
            <c:dLbl>
              <c:idx val="2"/>
              <c:tx>
                <c:strRef>
                  <c:f>Daten_Diagramme!$E$16</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{AF69C54E-BCA5-485D-9DC5-1D95562133EB}</c15:txfldGUID>
                      <c15:f>Daten_Diagramme!$E$16</c15:f>
                      <c15:dlblFieldTableCache>
                        <c:ptCount val="1"/>
                        <c:pt idx="0">
                          <c:v>16.7</c:v>
                        </c:pt>
                      </c15:dlblFieldTableCache>
                    </c15:dlblFTEntry>
                  </c15:dlblFieldTable>
                  <c15:showDataLabelsRange val="0"/>
                </c:ext>
                <c:ext xmlns:c16="http://schemas.microsoft.com/office/drawing/2014/chart" uri="{C3380CC4-5D6E-409C-BE32-E72D297353CC}">
                  <c16:uniqueId val="{00000002-0F35-42A6-ABDA-5C286608E564}"/>
                </c:ext>
              </c:extLst>
            </c:dLbl>
            <c:dLbl>
              <c:idx val="3"/>
              <c:tx>
                <c:strRef>
                  <c:f>Daten_Diagramme!$E$17</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{C46E7D14-078C-4AC4-BF11-5DA391B92443}</c15:txfldGUID>
                      <c15:f>Daten_Diagramme!$E$17</c15:f>
                      <c15:dlblFieldTableCache>
                        <c:ptCount val="1"/>
                        <c:pt idx="0">
                          <c:v>8.8</c:v>
                        </c:pt>
                      </c15:dlblFieldTableCache>
                    </c15:dlblFTEntry>
                  </c15:dlblFieldTable>
                  <c15:showDataLabelsRange val="0"/>
                </c:ext>
                <c:ext xmlns:c16="http://schemas.microsoft.com/office/drawing/2014/chart" uri="{C3380CC4-5D6E-409C-BE32-E72D297353CC}">
                  <c16:uniqueId val="{00000003-0F35-42A6-ABDA-5C286608E564}"/>
                </c:ext>
              </c:extLst>
            </c:dLbl>
            <c:dLbl>
              <c:idx val="4"/>
              <c:tx>
                <c:strRef>
                  <c:f>Daten_Diagramme!$E$18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{4B67EC0F-0348-4D35-84DC-FB4535494DDC}</c15:txfldGUID>
                      <c15:f>Daten_Diagramme!$E$18</c15:f>
                      <c15:dlblFieldTableCache>
                        <c:ptCount val="1"/>
                        <c:pt idx="0">
                          <c:v>8.7</c:v>
                        </c:pt>
                      </c15:dlblFieldTableCache>
                    </c15:dlblFTEntry>
                  </c15:dlblFieldTable>
                  <c15:showDataLabelsRange val="0"/>
                </c:ext>
                <c:ext xmlns:c16="http://schemas.microsoft.com/office/drawing/2014/chart" uri="{C3380CC4-5D6E-409C-BE32-E72D297353CC}">
                  <c16:uniqueId val="{00000004-0F35-42A6-ABDA-5C286608E564}"/>
                </c:ext>
              </c:extLst>
            </c:dLbl>
            <c:dLbl>
              <c:idx val="5"/>
              <c:tx>
                <c:strRef>
                  <c:f>Daten_Diagramme!$E$19</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{B46032F7-A6AF-4CB5-90BD-64F7994AB9A1}</c15:txfldGUID>
                      <c15:f>Daten_Diagramme!$E$19</c15:f>
                      <c15:dlblFieldTableCache>
                        <c:ptCount val="1"/>
                        <c:pt idx="0">
                          <c:v>9.0</c:v>
                        </c:pt>
                      </c15:dlblFieldTableCache>
                    </c15:dlblFTEntry>
                  </c15:dlblFieldTable>
                  <c15:showDataLabelsRange val="0"/>
                </c:ext>
                <c:ext xmlns:c16="http://schemas.microsoft.com/office/drawing/2014/chart" uri="{C3380CC4-5D6E-409C-BE32-E72D297353CC}">
                  <c16:uniqueId val="{00000005-0F35-42A6-ABDA-5C286608E564}"/>
                </c:ext>
              </c:extLst>
            </c:dLbl>
            <c:dLbl>
              <c:idx val="6"/>
              <c:tx>
                <c:strRef>
                  <c:f>Daten_Diagramme!$E$20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{AEDD55C0-F4AE-44D7-B854-55651A19B978}</c15:txfldGUID>
                      <c15:f>Daten_Diagramme!$E$20</c15:f>
                      <c15:dlblFieldTableCache>
                        <c:ptCount val="1"/>
                        <c:pt idx="0">
                          <c:v>6.9</c:v>
                        </c:pt>
                      </c15:dlblFieldTableCache>
                    </c15:dlblFTEntry>
                  </c15:dlblFieldTable>
                  <c15:showDataLabelsRange val="0"/>
                </c:ext>
                <c:ext xmlns:c16="http://schemas.microsoft.com/office/drawing/2014/chart" uri="{C3380CC4-5D6E-409C-BE32-E72D297353CC}">
                  <c16:uniqueId val="{00000006-0F35-42A6-ABDA-5C286608E564}"/>
                </c:ext>
              </c:extLst>
            </c:dLbl>
            <c:dLbl>
              <c:idx val="7"/>
              <c:tx>
                <c:strRef>
                  <c:f>Daten_Diagramme!$E$21</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{6014D480-6838-4DC1-8316-961CB161929F}</c15:txfldGUID>
                      <c15:f>Daten_Diagramme!$E$21</c15:f>
                      <c15:dlblFieldTableCache>
                        <c:ptCount val="1"/>
                        <c:pt idx="0">
                          <c:v>-8.1</c:v>
                        </c:pt>
                      </c15:dlblFieldTableCache>
                    </c15:dlblFTEntry>
                  </c15:dlblFieldTable>
                  <c15:showDataLabelsRange val="0"/>
                </c:ext>
                <c:ext xmlns:c16="http://schemas.microsoft.com/office/drawing/2014/chart" uri="{C3380CC4-5D6E-409C-BE32-E72D297353CC}">
                  <c16:uniqueId val="{00000007-0F35-42A6-ABDA-5C286608E564}"/>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{102688DC-DF60-4E37-A08B-446AA4FEC935}</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0F35-42A6-ABDA-5C286608E564}"/>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{008D716E-BADD-4788-BC53-EB767CA3C0D7}</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0F35-42A6-ABDA-5C286608E564}"/>
                </c:ext>
              </c:extLst>
            </c:dLbl>
            <c:dLbl>
              <c:idx val="10"/>
              <c:tx>
                <c:strRef>
                  <c:f>Daten_Diagramme!$E$24</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{F74D879D-2BF8-4A47-BD14-295ED51294E2}</c15:txfldGUID>
                      <c15:f>Daten_Diagramme!$E$24</c15:f>
                      <c15:dlblFieldTableCache>
                        <c:ptCount val="1"/>
                        <c:pt idx="0">
                          <c:v>-8.4</c:v>
                        </c:pt>
                      </c15:dlblFieldTableCache>
                    </c15:dlblFTEntry>
                  </c15:dlblFieldTable>
                  <c15:showDataLabelsRange val="0"/>
                </c:ext>
                <c:ext xmlns:c16="http://schemas.microsoft.com/office/drawing/2014/chart" uri="{C3380CC4-5D6E-409C-BE32-E72D297353CC}">
                  <c16:uniqueId val="{0000000A-0F35-42A6-ABDA-5C286608E564}"/>
                </c:ext>
              </c:extLst>
            </c:dLbl>
            <c:dLbl>
              <c:idx val="11"/>
              <c:tx>
                <c:strRef>
                  <c:f>Daten_Diagramme!$E$25</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{F6011075-7528-440A-B4A5-DB358970F6F5}</c15:txfldGUID>
                      <c15:f>Daten_Diagramme!$E$25</c15:f>
                      <c15:dlblFieldTableCache>
                        <c:ptCount val="1"/>
                        <c:pt idx="0">
                          <c:v>-9.6</c:v>
                        </c:pt>
                      </c15:dlblFieldTableCache>
                    </c15:dlblFTEntry>
                  </c15:dlblFieldTable>
                  <c15:showDataLabelsRange val="0"/>
                </c:ext>
                <c:ext xmlns:c16="http://schemas.microsoft.com/office/drawing/2014/chart" uri="{C3380CC4-5D6E-409C-BE32-E72D297353CC}">
                  <c16:uniqueId val="{0000000B-0F35-42A6-ABDA-5C286608E564}"/>
                </c:ext>
              </c:extLst>
            </c:dLbl>
            <c:dLbl>
              <c:idx val="12"/>
              <c:tx>
                <c:strRef>
                  <c:f>Daten_Diagramme!$E$26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{7BC57995-FFD1-49AA-9B7E-CCDCC96C12E9}</c15:txfldGUID>
                      <c15:f>Daten_Diagramme!$E$26</c15:f>
                      <c15:dlblFieldTableCache>
                        <c:ptCount val="1"/>
                        <c:pt idx="0">
                          <c:v>0.6</c:v>
                        </c:pt>
                      </c15:dlblFieldTableCache>
                    </c15:dlblFTEntry>
                  </c15:dlblFieldTable>
                  <c15:showDataLabelsRange val="0"/>
                </c:ext>
                <c:ext xmlns:c16="http://schemas.microsoft.com/office/drawing/2014/chart" uri="{C3380CC4-5D6E-409C-BE32-E72D297353CC}">
                  <c16:uniqueId val="{0000000C-0F35-42A6-ABDA-5C286608E564}"/>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{ACA5C3FB-F4C8-4C81-BEC0-5A6639C39DA2}</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0F35-42A6-ABDA-5C286608E564}"/>
                </c:ext>
              </c:extLst>
            </c:dLbl>
            <c:dLbl>
              <c:idx val="14"/>
              <c:tx>
                <c:strRef>
                  <c:f>Daten_Diagramme!$E$28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{0B0E98D2-9896-4FB3-889F-679A6AC9D365}</c15:txfldGUID>
                      <c15:f>Daten_Diagramme!$E$28</c15:f>
                      <c15:dlblFieldTableCache>
                        <c:ptCount val="1"/>
                        <c:pt idx="0">
                          <c:v>-7.3</c:v>
                        </c:pt>
                      </c15:dlblFieldTableCache>
                    </c15:dlblFTEntry>
                  </c15:dlblFieldTable>
                  <c15:showDataLabelsRange val="0"/>
                </c:ext>
                <c:ext xmlns:c16="http://schemas.microsoft.com/office/drawing/2014/chart" uri="{C3380CC4-5D6E-409C-BE32-E72D297353CC}">
                  <c16:uniqueId val="{0000000E-0F35-42A6-ABDA-5C286608E564}"/>
                </c:ext>
              </c:extLst>
            </c:dLbl>
            <c:dLbl>
              <c:idx val="15"/>
              <c:tx>
                <c:strRef>
                  <c:f>Daten_Diagramme!$E$29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{86F17BDF-631F-48C5-B2A5-1DDBB55E083E}</c15:txfldGUID>
                      <c15:f>Daten_Diagramme!$E$29</c15:f>
                      <c15:dlblFieldTableCache>
                        <c:ptCount val="1"/>
                        <c:pt idx="0">
                          <c:v>-8.3</c:v>
                        </c:pt>
                      </c15:dlblFieldTableCache>
                    </c15:dlblFTEntry>
                  </c15:dlblFieldTable>
                  <c15:showDataLabelsRange val="0"/>
                </c:ext>
                <c:ext xmlns:c16="http://schemas.microsoft.com/office/drawing/2014/chart" uri="{C3380CC4-5D6E-409C-BE32-E72D297353CC}">
                  <c16:uniqueId val="{0000000F-0F35-42A6-ABDA-5C286608E564}"/>
                </c:ext>
              </c:extLst>
            </c:dLbl>
            <c:dLbl>
              <c:idx val="16"/>
              <c:tx>
                <c:strRef>
                  <c:f>Daten_Diagramme!$E$30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{57C45D1D-6FF9-43EA-913F-24645CCEC062}</c15:txfldGUID>
                      <c15:f>Daten_Diagramme!$E$30</c15:f>
                      <c15:dlblFieldTableCache>
                        <c:ptCount val="1"/>
                        <c:pt idx="0">
                          <c:v>-10.3</c:v>
                        </c:pt>
                      </c15:dlblFieldTableCache>
                    </c15:dlblFTEntry>
                  </c15:dlblFieldTable>
                  <c15:showDataLabelsRange val="0"/>
                </c:ext>
                <c:ext xmlns:c16="http://schemas.microsoft.com/office/drawing/2014/chart" uri="{C3380CC4-5D6E-409C-BE32-E72D297353CC}">
                  <c16:uniqueId val="{00000010-0F35-42A6-ABDA-5C286608E564}"/>
                </c:ext>
              </c:extLst>
            </c:dLbl>
            <c:dLbl>
              <c:idx val="17"/>
              <c:tx>
                <c:strRef>
                  <c:f>Daten_Diagramme!$E$31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{6608A3F8-5FD2-44D1-9F95-546145C6F8D6}</c15:txfldGUID>
                      <c15:f>Daten_Diagramme!$E$31</c15:f>
                      <c15:dlblFieldTableCache>
                        <c:ptCount val="1"/>
                        <c:pt idx="0">
                          <c:v>-0.7</c:v>
                        </c:pt>
                      </c15:dlblFieldTableCache>
                    </c15:dlblFTEntry>
                  </c15:dlblFieldTable>
                  <c15:showDataLabelsRange val="0"/>
                </c:ext>
                <c:ext xmlns:c16="http://schemas.microsoft.com/office/drawing/2014/chart" uri="{C3380CC4-5D6E-409C-BE32-E72D297353CC}">
                  <c16:uniqueId val="{00000011-0F35-42A6-ABDA-5C286608E564}"/>
                </c:ext>
              </c:extLst>
            </c:dLbl>
            <c:dLbl>
              <c:idx val="18"/>
              <c:tx>
                <c:strRef>
                  <c:f>Daten_Diagramme!$E$32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{1BE9D2FD-83A9-497B-AF50-AC59499EBEF4}</c15:txfldGUID>
                      <c15:f>Daten_Diagramme!$E$32</c15:f>
                      <c15:dlblFieldTableCache>
                        <c:ptCount val="1"/>
                        <c:pt idx="0">
                          <c:v>2.4</c:v>
                        </c:pt>
                      </c15:dlblFieldTableCache>
                    </c15:dlblFTEntry>
                  </c15:dlblFieldTable>
                  <c15:showDataLabelsRange val="0"/>
                </c:ext>
                <c:ext xmlns:c16="http://schemas.microsoft.com/office/drawing/2014/chart" uri="{C3380CC4-5D6E-409C-BE32-E72D297353CC}">
                  <c16:uniqueId val="{00000012-0F35-42A6-ABDA-5C286608E564}"/>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{7413BA13-9A94-4567-9F21-3787DAC08B4E}</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0F35-42A6-ABDA-5C286608E564}"/>
                </c:ext>
              </c:extLst>
            </c:dLbl>
            <c:dLbl>
              <c:idx val="20"/>
              <c:tx>
                <c:strRef>
                  <c:f>Daten_Diagramme!$E$34</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{03EABA74-9B06-4E16-8E39-DE249A862136}</c15:txfldGUID>
                      <c15:f>Daten_Diagramme!$E$34</c15:f>
                      <c15:dlblFieldTableCache>
                        <c:ptCount val="1"/>
                        <c:pt idx="0">
                          <c:v>-8.1</c:v>
                        </c:pt>
                      </c15:dlblFieldTableCache>
                    </c15:dlblFTEntry>
                  </c15:dlblFieldTable>
                  <c15:showDataLabelsRange val="0"/>
                </c:ext>
                <c:ext xmlns:c16="http://schemas.microsoft.com/office/drawing/2014/chart" uri="{C3380CC4-5D6E-409C-BE32-E72D297353CC}">
                  <c16:uniqueId val="{00000014-0F35-42A6-ABDA-5C286608E56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{8940BCA1-4CC0-4A44-9DB8-B54487D869CD}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F35-42A6-ABDA-5C286608E56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{946FFB07-04C4-4865-BFDC-E4CEDBD5F256}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F35-42A6-ABDA-5C286608E564}"/>
                </c:ext>
              </c:extLst>
            </c:dLbl>
            <c:dLbl>
              <c:idx val="23"/>
              <c:tx>
                <c:strRef>
                  <c:f>Daten_Diagramme!$E$37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{9D46151A-EDC6-40D0-A3EE-84EBD5C1176E}</c15:txfldGUID>
                      <c15:f>Daten_Diagramme!$E$37</c15:f>
                      <c15:dlblFieldTableCache>
                        <c:ptCount val="1"/>
                        <c:pt idx="0">
                          <c:v>2.0</c:v>
                        </c:pt>
                      </c15:dlblFieldTableCache>
                    </c15:dlblFTEntry>
                  </c15:dlblFieldTable>
                  <c15:showDataLabelsRange val="0"/>
                </c:ext>
                <c:ext xmlns:c16="http://schemas.microsoft.com/office/drawing/2014/chart" uri="{C3380CC4-5D6E-409C-BE32-E72D297353CC}">
                  <c16:uniqueId val="{00000017-0F35-42A6-ABDA-5C286608E564}"/>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{A0423C1F-4FA9-493D-89FC-82BE8CB8A88D}</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0F35-42A6-ABDA-5C286608E564}"/>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{354BC0F3-3070-46A0-9A76-2809CC9D9D1F}</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0F35-42A6-ABDA-5C286608E56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{936AB0D9-62FE-4ADE-B6C5-B669FFFD7BCE}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F35-42A6-ABDA-5C286608E56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{B68AA52C-C09E-41BB-855C-96FCD4BA307D}</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F35-42A6-ABDA-5C286608E56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{2ABE2A50-B64C-4A3A-B000-1447BDA207EE}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F35-42A6-ABDA-5C286608E56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{13188EFC-C8A8-47B2-B3A4-C64AC4343A4D}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F35-42A6-ABDA-5C286608E56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{5D00D3BA-C495-4B93-B856-A54F102A58E8}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F35-42A6-ABDA-5C286608E564}"/>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{DBF3EE77-1398-4A6D-ADCB-FA0DE78BD392}</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0F35-42A6-ABDA-5C286608E5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-4.1099663930361965</c:v>
                </c:pt>
                <c:pt idx="1">
                  <c:v>2.0408163265306123</c:v>
                </c:pt>
                <c:pt idx="2">
                  <c:v>16.666666666666668</c:v>
                </c:pt>
                <c:pt idx="3">
                  <c:v>8.7768440709617188</c:v>
                </c:pt>
                <c:pt idx="4">
                  <c:v>8.695652173913043</c:v>
                </c:pt>
                <c:pt idx="5">
                  <c:v>9.0395480225988702</c:v>
                </c:pt>
                <c:pt idx="6">
                  <c:v>6.8965517241379306</c:v>
                </c:pt>
                <c:pt idx="7">
                  <c:v>-8.0756013745704465</c:v>
                </c:pt>
                <c:pt idx="8">
                  <c:v>-0.17436791630340018</c:v>
                </c:pt>
                <c:pt idx="9">
                  <c:v>-3.2952252858103566</c:v>
                </c:pt>
                <c:pt idx="10">
                  <c:v>-8.355795148247978</c:v>
                </c:pt>
                <c:pt idx="11">
                  <c:v>-9.5643939393939394</c:v>
                </c:pt>
                <c:pt idx="12">
                  <c:v>0.56657223796033995</c:v>
                </c:pt>
                <c:pt idx="13">
                  <c:v>-1.7726396917148362</c:v>
                </c:pt>
                <c:pt idx="14">
                  <c:v>-7.3450428218899697</c:v>
                </c:pt>
                <c:pt idx="15">
                  <c:v>-8.2654249126891735</c:v>
                </c:pt>
                <c:pt idx="16">
                  <c:v>-10.27027027027027</c:v>
                </c:pt>
                <c:pt idx="17">
                  <c:v>-0.74712643678160917</c:v>
                </c:pt>
                <c:pt idx="18">
                  <c:v>2.3989338071968014</c:v>
                </c:pt>
                <c:pt idx="19">
                  <c:v>0.45977011494252873</c:v>
                </c:pt>
                <c:pt idx="20">
                  <c:v>-8.1015719467956462</c:v>
                </c:pt>
                <c:pt idx="21">
                  <c:v>0</c:v>
                </c:pt>
                <c:pt idx="23">
                  <c:v>2.0408163265306123</c:v>
                </c:pt>
                <c:pt idx="24">
                  <c:v>0.35041611914148052</c:v>
                </c:pt>
                <c:pt idx="25">
                  <c:v>-4.4186046511627906</c:v>
                </c:pt>
              </c:numCache>
            </c:numRef>
          </c:val>
          <c:extLst>
            <c:ext xmlns:c16="http://schemas.microsoft.com/office/drawing/2014/chart" uri="{C3380CC4-5D6E-409C-BE32-E72D297353CC}">
              <c16:uniqueId val="{00000020-0F35-42A6-ABDA-5C286608E56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{6A7D4BDE-E403-46AB-AD6A-835CB5C48107}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F35-42A6-ABDA-5C286608E56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{5A861FF8-6565-4319-968A-63CF27ECB988}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F35-42A6-ABDA-5C286608E56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{D8C41415-F0E2-4924-8EEF-62659B64CA96}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F35-42A6-ABDA-5C286608E56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{E2C52834-8432-4D50-9909-2B1869421D14}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F35-42A6-ABDA-5C286608E56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{FD98E71F-2F07-46B5-A707-33800603547B}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F35-42A6-ABDA-5C286608E56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{8CE7B991-D603-460B-979C-4885936ED1A2}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F35-42A6-ABDA-5C286608E56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{CBCDAE88-22CD-4C5F-9DE5-AFF573470D77}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F35-42A6-ABDA-5C286608E56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{10B4A1AC-1F80-442E-83F8-57BD2D2CCE0C}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F35-42A6-ABDA-5C286608E56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{8E095021-1ADA-4A49-BB50-541074752E74}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F35-42A6-ABDA-5C286608E56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{D46E7702-F590-4D54-B1F9-8E4B3D073840}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F35-42A6-ABDA-5C286608E56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{AD64E24E-B4D4-4A53-A116-5790091CE8C1}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F35-42A6-ABDA-5C286608E56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{CB1AF0AD-7E2F-4531-AB36-647E2FC05FB9}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F35-42A6-ABDA-5C286608E56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{07FCDC37-6843-49E8-A3FC-F1508088087B}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F35-42A6-ABDA-5C286608E56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{E43B784D-EDF3-46DF-AACD-A52ED1BC77A5}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F35-42A6-ABDA-5C286608E56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{4D588AD2-DF64-43C3-A03B-890FAEC24A99}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F35-42A6-ABDA-5C286608E56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{DF841D06-AE1B-4761-A4BF-A08D11B331EA}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F35-42A6-ABDA-5C286608E56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{22B5A772-ECA3-4954-95D7-D61E45BC0366}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F35-42A6-ABDA-5C286608E56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{F68EDB54-F701-4D9A-8DC5-D21E1757D54C}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F35-42A6-ABDA-5C286608E56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{12C6506A-FDC0-40AE-B38F-5B0328B639D9}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F35-42A6-ABDA-5C286608E56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{9A5B0C8D-AC7D-43D1-99F2-682A48A87A30}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F35-42A6-ABDA-5C286608E56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{7E27B9D1-50C9-46E0-80DE-7FBADC0EDBF2}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F35-42A6-ABDA-5C286608E56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{1CBADC6B-85B2-4F6F-9BE7-176651088348}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F35-42A6-ABDA-5C286608E56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{DB43E0E5-71E2-4214-A2FE-2FEAAB4F34DB}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F35-42A6-ABDA-5C286608E56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{2FC45060-CCC8-4560-82BD-CE4D6D095E3F}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F35-42A6-ABDA-5C286608E56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{F0F64B3F-FEA6-42EE-A3B2-75F2B7DC7E10}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F35-42A6-ABDA-5C286608E56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{891A6B47-8666-4741-9730-B00A86FEDA11}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F35-42A6-ABDA-5C286608E56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{30EF8565-D773-4D39-B5E6-51264D53580F}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F35-42A6-ABDA-5C286608E56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{721E80E6-E937-4E48-8E72-36F370430AE6}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F35-42A6-ABDA-5C286608E56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{1E97DAE2-4D3B-430E-89A9-798785829DC1}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F35-42A6-ABDA-5C286608E56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{9E4D4C74-511C-4B91-B2C9-C730CB346532}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F35-42A6-ABDA-5C286608E56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{7227C869-D37F-4794-A3CB-F24B5D96A611}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F35-42A6-ABDA-5C286608E56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{B49A56E6-919D-4CD2-8AC0-4D911185FF88}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F35-42A6-ABDA-5C286608E5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F35-42A6-ABDA-5C286608E56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F35-42A6-ABDA-5C286608E56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{9E3C4232-4CEF-4250-ADBA-6D20539BCE4E}</c15:txfldGUID>
                      <c15:f>Diagramm!$I$46</c15:f>
                      <c15:dlblFieldTableCache>
                        <c:ptCount val="1"/>
                      </c15:dlblFieldTableCache>
                    </c15:dlblFTEntry>
                  </c15:dlblFieldTable>
                  <c15:showDataLabelsRange val="0"/>
                </c:ext>
                <c:ext xmlns:c16="http://schemas.microsoft.com/office/drawing/2014/chart" uri="{C3380CC4-5D6E-409C-BE32-E72D297353CC}">
                  <c16:uniqueId val="{00000000-6FE9-4B4A-BD42-79494FB289A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{DBBAA10D-AF37-4228-B4D0-5F83FED3C7C9}</c15:txfldGUID>
                      <c15:f>Diagramm!$I$47</c15:f>
                      <c15:dlblFieldTableCache>
                        <c:ptCount val="1"/>
                      </c15:dlblFieldTableCache>
                    </c15:dlblFTEntry>
                  </c15:dlblFieldTable>
                  <c15:showDataLabelsRange val="0"/>
                </c:ext>
                <c:ext xmlns:c16="http://schemas.microsoft.com/office/drawing/2014/chart" uri="{C3380CC4-5D6E-409C-BE32-E72D297353CC}">
                  <c16:uniqueId val="{00000001-6FE9-4B4A-BD42-79494FB289A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{5D93A606-7AD1-4335-91FE-CD9872EE091F}</c15:txfldGUID>
                      <c15:f>Diagramm!$I$48</c15:f>
                      <c15:dlblFieldTableCache>
                        <c:ptCount val="1"/>
                      </c15:dlblFieldTableCache>
                    </c15:dlblFTEntry>
                  </c15:dlblFieldTable>
                  <c15:showDataLabelsRange val="0"/>
                </c:ext>
                <c:ext xmlns:c16="http://schemas.microsoft.com/office/drawing/2014/chart" uri="{C3380CC4-5D6E-409C-BE32-E72D297353CC}">
                  <c16:uniqueId val="{00000002-6FE9-4B4A-BD42-79494FB289A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{96F3E84F-06BE-4C8D-87C6-A386A043CA0D}</c15:txfldGUID>
                      <c15:f>Diagramm!$I$49</c15:f>
                      <c15:dlblFieldTableCache>
                        <c:ptCount val="1"/>
                      </c15:dlblFieldTableCache>
                    </c15:dlblFTEntry>
                  </c15:dlblFieldTable>
                  <c15:showDataLabelsRange val="0"/>
                </c:ext>
                <c:ext xmlns:c16="http://schemas.microsoft.com/office/drawing/2014/chart" uri="{C3380CC4-5D6E-409C-BE32-E72D297353CC}">
                  <c16:uniqueId val="{00000003-6FE9-4B4A-BD42-79494FB289A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{DC81B5B1-084E-4869-9F0B-1DCDF590EE20}</c15:txfldGUID>
                      <c15:f>Diagramm!$I$50</c15:f>
                      <c15:dlblFieldTableCache>
                        <c:ptCount val="1"/>
                      </c15:dlblFieldTableCache>
                    </c15:dlblFTEntry>
                  </c15:dlblFieldTable>
                  <c15:showDataLabelsRange val="0"/>
                </c:ext>
                <c:ext xmlns:c16="http://schemas.microsoft.com/office/drawing/2014/chart" uri="{C3380CC4-5D6E-409C-BE32-E72D297353CC}">
                  <c16:uniqueId val="{00000004-6FE9-4B4A-BD42-79494FB289A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{A9A84785-7CA6-4412-81BB-D3F10F4D5414}</c15:txfldGUID>
                      <c15:f>Diagramm!$I$51</c15:f>
                      <c15:dlblFieldTableCache>
                        <c:ptCount val="1"/>
                      </c15:dlblFieldTableCache>
                    </c15:dlblFTEntry>
                  </c15:dlblFieldTable>
                  <c15:showDataLabelsRange val="0"/>
                </c:ext>
                <c:ext xmlns:c16="http://schemas.microsoft.com/office/drawing/2014/chart" uri="{C3380CC4-5D6E-409C-BE32-E72D297353CC}">
                  <c16:uniqueId val="{00000005-6FE9-4B4A-BD42-79494FB289A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{DAC20959-9DE5-44F2-BB22-2C3810702F55}</c15:txfldGUID>
                      <c15:f>Diagramm!$I$52</c15:f>
                      <c15:dlblFieldTableCache>
                        <c:ptCount val="1"/>
                      </c15:dlblFieldTableCache>
                    </c15:dlblFTEntry>
                  </c15:dlblFieldTable>
                  <c15:showDataLabelsRange val="0"/>
                </c:ext>
                <c:ext xmlns:c16="http://schemas.microsoft.com/office/drawing/2014/chart" uri="{C3380CC4-5D6E-409C-BE32-E72D297353CC}">
                  <c16:uniqueId val="{00000006-6FE9-4B4A-BD42-79494FB289A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{A4840527-0459-44AE-86D1-838C4D55990E}</c15:txfldGUID>
                      <c15:f>Diagramm!$I$53</c15:f>
                      <c15:dlblFieldTableCache>
                        <c:ptCount val="1"/>
                      </c15:dlblFieldTableCache>
                    </c15:dlblFTEntry>
                  </c15:dlblFieldTable>
                  <c15:showDataLabelsRange val="0"/>
                </c:ext>
                <c:ext xmlns:c16="http://schemas.microsoft.com/office/drawing/2014/chart" uri="{C3380CC4-5D6E-409C-BE32-E72D297353CC}">
                  <c16:uniqueId val="{00000007-6FE9-4B4A-BD42-79494FB289A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{36D2BD10-BCEE-418A-A0DE-4A68C56DAD96}</c15:txfldGUID>
                      <c15:f>Diagramm!$I$54</c15:f>
                      <c15:dlblFieldTableCache>
                        <c:ptCount val="1"/>
                      </c15:dlblFieldTableCache>
                    </c15:dlblFTEntry>
                  </c15:dlblFieldTable>
                  <c15:showDataLabelsRange val="0"/>
                </c:ext>
                <c:ext xmlns:c16="http://schemas.microsoft.com/office/drawing/2014/chart" uri="{C3380CC4-5D6E-409C-BE32-E72D297353CC}">
                  <c16:uniqueId val="{00000008-6FE9-4B4A-BD42-79494FB289A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{2E93D89A-1AAF-4A6C-8F38-E6496B04FD38}</c15:txfldGUID>
                      <c15:f>Diagramm!$I$55</c15:f>
                      <c15:dlblFieldTableCache>
                        <c:ptCount val="1"/>
                      </c15:dlblFieldTableCache>
                    </c15:dlblFTEntry>
                  </c15:dlblFieldTable>
                  <c15:showDataLabelsRange val="0"/>
                </c:ext>
                <c:ext xmlns:c16="http://schemas.microsoft.com/office/drawing/2014/chart" uri="{C3380CC4-5D6E-409C-BE32-E72D297353CC}">
                  <c16:uniqueId val="{00000009-6FE9-4B4A-BD42-79494FB289A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{5F655A3E-397C-413D-AF64-377223AC6297}</c15:txfldGUID>
                      <c15:f>Diagramm!$I$56</c15:f>
                      <c15:dlblFieldTableCache>
                        <c:ptCount val="1"/>
                      </c15:dlblFieldTableCache>
                    </c15:dlblFTEntry>
                  </c15:dlblFieldTable>
                  <c15:showDataLabelsRange val="0"/>
                </c:ext>
                <c:ext xmlns:c16="http://schemas.microsoft.com/office/drawing/2014/chart" uri="{C3380CC4-5D6E-409C-BE32-E72D297353CC}">
                  <c16:uniqueId val="{0000000A-6FE9-4B4A-BD42-79494FB289A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{DEB6947A-7888-4E94-8F6B-B1A2833A6A24}</c15:txfldGUID>
                      <c15:f>Diagramm!$I$57</c15:f>
                      <c15:dlblFieldTableCache>
                        <c:ptCount val="1"/>
                      </c15:dlblFieldTableCache>
                    </c15:dlblFTEntry>
                  </c15:dlblFieldTable>
                  <c15:showDataLabelsRange val="0"/>
                </c:ext>
                <c:ext xmlns:c16="http://schemas.microsoft.com/office/drawing/2014/chart" uri="{C3380CC4-5D6E-409C-BE32-E72D297353CC}">
                  <c16:uniqueId val="{0000000B-6FE9-4B4A-BD42-79494FB289A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{B6DFA67B-07AD-4783-915E-DE702954A619}</c15:txfldGUID>
                      <c15:f>Diagramm!$I$58</c15:f>
                      <c15:dlblFieldTableCache>
                        <c:ptCount val="1"/>
                      </c15:dlblFieldTableCache>
                    </c15:dlblFTEntry>
                  </c15:dlblFieldTable>
                  <c15:showDataLabelsRange val="0"/>
                </c:ext>
                <c:ext xmlns:c16="http://schemas.microsoft.com/office/drawing/2014/chart" uri="{C3380CC4-5D6E-409C-BE32-E72D297353CC}">
                  <c16:uniqueId val="{0000000C-6FE9-4B4A-BD42-79494FB289A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{7FDDC459-D661-4AFF-BF6C-D44B7928BBED}</c15:txfldGUID>
                      <c15:f>Diagramm!$I$59</c15:f>
                      <c15:dlblFieldTableCache>
                        <c:ptCount val="1"/>
                      </c15:dlblFieldTableCache>
                    </c15:dlblFTEntry>
                  </c15:dlblFieldTable>
                  <c15:showDataLabelsRange val="0"/>
                </c:ext>
                <c:ext xmlns:c16="http://schemas.microsoft.com/office/drawing/2014/chart" uri="{C3380CC4-5D6E-409C-BE32-E72D297353CC}">
                  <c16:uniqueId val="{0000000D-6FE9-4B4A-BD42-79494FB289A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{1854E895-5082-47FF-BB7F-678C2985EA36}</c15:txfldGUID>
                      <c15:f>Diagramm!$I$60</c15:f>
                      <c15:dlblFieldTableCache>
                        <c:ptCount val="1"/>
                      </c15:dlblFieldTableCache>
                    </c15:dlblFTEntry>
                  </c15:dlblFieldTable>
                  <c15:showDataLabelsRange val="0"/>
                </c:ext>
                <c:ext xmlns:c16="http://schemas.microsoft.com/office/drawing/2014/chart" uri="{C3380CC4-5D6E-409C-BE32-E72D297353CC}">
                  <c16:uniqueId val="{0000000E-6FE9-4B4A-BD42-79494FB289A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{8A97927D-35AD-4839-B9FC-EBB9E47F3E7C}</c15:txfldGUID>
                      <c15:f>Diagramm!$I$61</c15:f>
                      <c15:dlblFieldTableCache>
                        <c:ptCount val="1"/>
                      </c15:dlblFieldTableCache>
                    </c15:dlblFTEntry>
                  </c15:dlblFieldTable>
                  <c15:showDataLabelsRange val="0"/>
                </c:ext>
                <c:ext xmlns:c16="http://schemas.microsoft.com/office/drawing/2014/chart" uri="{C3380CC4-5D6E-409C-BE32-E72D297353CC}">
                  <c16:uniqueId val="{0000000F-6FE9-4B4A-BD42-79494FB289A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{94DCCE13-AF31-45FC-A046-5383C374BCE2}</c15:txfldGUID>
                      <c15:f>Diagramm!$I$62</c15:f>
                      <c15:dlblFieldTableCache>
                        <c:ptCount val="1"/>
                      </c15:dlblFieldTableCache>
                    </c15:dlblFTEntry>
                  </c15:dlblFieldTable>
                  <c15:showDataLabelsRange val="0"/>
                </c:ext>
                <c:ext xmlns:c16="http://schemas.microsoft.com/office/drawing/2014/chart" uri="{C3380CC4-5D6E-409C-BE32-E72D297353CC}">
                  <c16:uniqueId val="{00000010-6FE9-4B4A-BD42-79494FB289A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{0F42B9DD-B631-48B4-B0B8-3F246DB5A4A8}</c15:txfldGUID>
                      <c15:f>Diagramm!$I$63</c15:f>
                      <c15:dlblFieldTableCache>
                        <c:ptCount val="1"/>
                      </c15:dlblFieldTableCache>
                    </c15:dlblFTEntry>
                  </c15:dlblFieldTable>
                  <c15:showDataLabelsRange val="0"/>
                </c:ext>
                <c:ext xmlns:c16="http://schemas.microsoft.com/office/drawing/2014/chart" uri="{C3380CC4-5D6E-409C-BE32-E72D297353CC}">
                  <c16:uniqueId val="{00000011-6FE9-4B4A-BD42-79494FB289A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{E2261498-62DB-4633-9D6C-BC855A8A8A77}</c15:txfldGUID>
                      <c15:f>Diagramm!$I$64</c15:f>
                      <c15:dlblFieldTableCache>
                        <c:ptCount val="1"/>
                      </c15:dlblFieldTableCache>
                    </c15:dlblFTEntry>
                  </c15:dlblFieldTable>
                  <c15:showDataLabelsRange val="0"/>
                </c:ext>
                <c:ext xmlns:c16="http://schemas.microsoft.com/office/drawing/2014/chart" uri="{C3380CC4-5D6E-409C-BE32-E72D297353CC}">
                  <c16:uniqueId val="{00000012-6FE9-4B4A-BD42-79494FB289A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{17A24B4D-648C-4498-8066-F8E3047E486F}</c15:txfldGUID>
                      <c15:f>Diagramm!$I$65</c15:f>
                      <c15:dlblFieldTableCache>
                        <c:ptCount val="1"/>
                      </c15:dlblFieldTableCache>
                    </c15:dlblFTEntry>
                  </c15:dlblFieldTable>
                  <c15:showDataLabelsRange val="0"/>
                </c:ext>
                <c:ext xmlns:c16="http://schemas.microsoft.com/office/drawing/2014/chart" uri="{C3380CC4-5D6E-409C-BE32-E72D297353CC}">
                  <c16:uniqueId val="{00000013-6FE9-4B4A-BD42-79494FB289A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{7B4B021A-3565-4F9D-B2C8-FD0B53F67924}</c15:txfldGUID>
                      <c15:f>Diagramm!$I$66</c15:f>
                      <c15:dlblFieldTableCache>
                        <c:ptCount val="1"/>
                      </c15:dlblFieldTableCache>
                    </c15:dlblFTEntry>
                  </c15:dlblFieldTable>
                  <c15:showDataLabelsRange val="0"/>
                </c:ext>
                <c:ext xmlns:c16="http://schemas.microsoft.com/office/drawing/2014/chart" uri="{C3380CC4-5D6E-409C-BE32-E72D297353CC}">
                  <c16:uniqueId val="{00000014-6FE9-4B4A-BD42-79494FB289A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{870BCFBE-729B-4C65-B852-5F6C539FFECC}</c15:txfldGUID>
                      <c15:f>Diagramm!$I$67</c15:f>
                      <c15:dlblFieldTableCache>
                        <c:ptCount val="1"/>
                      </c15:dlblFieldTableCache>
                    </c15:dlblFTEntry>
                  </c15:dlblFieldTable>
                  <c15:showDataLabelsRange val="0"/>
                </c:ext>
                <c:ext xmlns:c16="http://schemas.microsoft.com/office/drawing/2014/chart" uri="{C3380CC4-5D6E-409C-BE32-E72D297353CC}">
                  <c16:uniqueId val="{00000015-6FE9-4B4A-BD42-79494FB289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FE9-4B4A-BD42-79494FB289A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{09635BF1-E742-4E41-8F4B-A7EBC8280D41}</c15:txfldGUID>
                      <c15:f>Diagramm!$K$46</c15:f>
                      <c15:dlblFieldTableCache>
                        <c:ptCount val="1"/>
                      </c15:dlblFieldTableCache>
                    </c15:dlblFTEntry>
                  </c15:dlblFieldTable>
                  <c15:showDataLabelsRange val="0"/>
                </c:ext>
                <c:ext xmlns:c16="http://schemas.microsoft.com/office/drawing/2014/chart" uri="{C3380CC4-5D6E-409C-BE32-E72D297353CC}">
                  <c16:uniqueId val="{00000017-6FE9-4B4A-BD42-79494FB289A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{7DEFCAC8-565B-4C1B-B3A7-7B4FE29DBECE}</c15:txfldGUID>
                      <c15:f>Diagramm!$K$47</c15:f>
                      <c15:dlblFieldTableCache>
                        <c:ptCount val="1"/>
                      </c15:dlblFieldTableCache>
                    </c15:dlblFTEntry>
                  </c15:dlblFieldTable>
                  <c15:showDataLabelsRange val="0"/>
                </c:ext>
                <c:ext xmlns:c16="http://schemas.microsoft.com/office/drawing/2014/chart" uri="{C3380CC4-5D6E-409C-BE32-E72D297353CC}">
                  <c16:uniqueId val="{00000018-6FE9-4B4A-BD42-79494FB289A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{3778EC7E-6006-4852-BB58-162768B38F5B}</c15:txfldGUID>
                      <c15:f>Diagramm!$K$48</c15:f>
                      <c15:dlblFieldTableCache>
                        <c:ptCount val="1"/>
                      </c15:dlblFieldTableCache>
                    </c15:dlblFTEntry>
                  </c15:dlblFieldTable>
                  <c15:showDataLabelsRange val="0"/>
                </c:ext>
                <c:ext xmlns:c16="http://schemas.microsoft.com/office/drawing/2014/chart" uri="{C3380CC4-5D6E-409C-BE32-E72D297353CC}">
                  <c16:uniqueId val="{00000019-6FE9-4B4A-BD42-79494FB289A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{47BC5463-3DD3-438B-A6F2-DF34D6742DC3}</c15:txfldGUID>
                      <c15:f>Diagramm!$K$49</c15:f>
                      <c15:dlblFieldTableCache>
                        <c:ptCount val="1"/>
                      </c15:dlblFieldTableCache>
                    </c15:dlblFTEntry>
                  </c15:dlblFieldTable>
                  <c15:showDataLabelsRange val="0"/>
                </c:ext>
                <c:ext xmlns:c16="http://schemas.microsoft.com/office/drawing/2014/chart" uri="{C3380CC4-5D6E-409C-BE32-E72D297353CC}">
                  <c16:uniqueId val="{0000001A-6FE9-4B4A-BD42-79494FB289A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{6140A6EF-20F2-4CC5-AFAE-FDA6D5CD75E4}</c15:txfldGUID>
                      <c15:f>Diagramm!$K$50</c15:f>
                      <c15:dlblFieldTableCache>
                        <c:ptCount val="1"/>
                      </c15:dlblFieldTableCache>
                    </c15:dlblFTEntry>
                  </c15:dlblFieldTable>
                  <c15:showDataLabelsRange val="0"/>
                </c:ext>
                <c:ext xmlns:c16="http://schemas.microsoft.com/office/drawing/2014/chart" uri="{C3380CC4-5D6E-409C-BE32-E72D297353CC}">
                  <c16:uniqueId val="{0000001B-6FE9-4B4A-BD42-79494FB289A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{A590C794-9139-4680-B5E3-BA1618649CD2}</c15:txfldGUID>
                      <c15:f>Diagramm!$K$51</c15:f>
                      <c15:dlblFieldTableCache>
                        <c:ptCount val="1"/>
                      </c15:dlblFieldTableCache>
                    </c15:dlblFTEntry>
                  </c15:dlblFieldTable>
                  <c15:showDataLabelsRange val="0"/>
                </c:ext>
                <c:ext xmlns:c16="http://schemas.microsoft.com/office/drawing/2014/chart" uri="{C3380CC4-5D6E-409C-BE32-E72D297353CC}">
                  <c16:uniqueId val="{0000001C-6FE9-4B4A-BD42-79494FB289A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{464C4BEE-E19B-4FFE-981F-98B4FC4AC9EA}</c15:txfldGUID>
                      <c15:f>Diagramm!$K$52</c15:f>
                      <c15:dlblFieldTableCache>
                        <c:ptCount val="1"/>
                      </c15:dlblFieldTableCache>
                    </c15:dlblFTEntry>
                  </c15:dlblFieldTable>
                  <c15:showDataLabelsRange val="0"/>
                </c:ext>
                <c:ext xmlns:c16="http://schemas.microsoft.com/office/drawing/2014/chart" uri="{C3380CC4-5D6E-409C-BE32-E72D297353CC}">
                  <c16:uniqueId val="{0000001D-6FE9-4B4A-BD42-79494FB289A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{26C6D1C1-CCB0-48F7-A411-DE331A544A16}</c15:txfldGUID>
                      <c15:f>Diagramm!$K$53</c15:f>
                      <c15:dlblFieldTableCache>
                        <c:ptCount val="1"/>
                      </c15:dlblFieldTableCache>
                    </c15:dlblFTEntry>
                  </c15:dlblFieldTable>
                  <c15:showDataLabelsRange val="0"/>
                </c:ext>
                <c:ext xmlns:c16="http://schemas.microsoft.com/office/drawing/2014/chart" uri="{C3380CC4-5D6E-409C-BE32-E72D297353CC}">
                  <c16:uniqueId val="{0000001E-6FE9-4B4A-BD42-79494FB289A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{49D49464-7349-4039-BEA2-903C3F269FE0}</c15:txfldGUID>
                      <c15:f>Diagramm!$K$54</c15:f>
                      <c15:dlblFieldTableCache>
                        <c:ptCount val="1"/>
                      </c15:dlblFieldTableCache>
                    </c15:dlblFTEntry>
                  </c15:dlblFieldTable>
                  <c15:showDataLabelsRange val="0"/>
                </c:ext>
                <c:ext xmlns:c16="http://schemas.microsoft.com/office/drawing/2014/chart" uri="{C3380CC4-5D6E-409C-BE32-E72D297353CC}">
                  <c16:uniqueId val="{0000001F-6FE9-4B4A-BD42-79494FB289A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{39ACBCAB-A7CB-4006-BA16-8C84FC0BB73B}</c15:txfldGUID>
                      <c15:f>Diagramm!$K$55</c15:f>
                      <c15:dlblFieldTableCache>
                        <c:ptCount val="1"/>
                      </c15:dlblFieldTableCache>
                    </c15:dlblFTEntry>
                  </c15:dlblFieldTable>
                  <c15:showDataLabelsRange val="0"/>
                </c:ext>
                <c:ext xmlns:c16="http://schemas.microsoft.com/office/drawing/2014/chart" uri="{C3380CC4-5D6E-409C-BE32-E72D297353CC}">
                  <c16:uniqueId val="{00000020-6FE9-4B4A-BD42-79494FB289A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{D2DF71C4-A7BE-4C3B-BB91-9CDAAF571C50}</c15:txfldGUID>
                      <c15:f>Diagramm!$K$56</c15:f>
                      <c15:dlblFieldTableCache>
                        <c:ptCount val="1"/>
                      </c15:dlblFieldTableCache>
                    </c15:dlblFTEntry>
                  </c15:dlblFieldTable>
                  <c15:showDataLabelsRange val="0"/>
                </c:ext>
                <c:ext xmlns:c16="http://schemas.microsoft.com/office/drawing/2014/chart" uri="{C3380CC4-5D6E-409C-BE32-E72D297353CC}">
                  <c16:uniqueId val="{00000021-6FE9-4B4A-BD42-79494FB289A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{C62EE3A3-C089-4F93-A9B8-4B003E5A2EFC}</c15:txfldGUID>
                      <c15:f>Diagramm!$K$57</c15:f>
                      <c15:dlblFieldTableCache>
                        <c:ptCount val="1"/>
                      </c15:dlblFieldTableCache>
                    </c15:dlblFTEntry>
                  </c15:dlblFieldTable>
                  <c15:showDataLabelsRange val="0"/>
                </c:ext>
                <c:ext xmlns:c16="http://schemas.microsoft.com/office/drawing/2014/chart" uri="{C3380CC4-5D6E-409C-BE32-E72D297353CC}">
                  <c16:uniqueId val="{00000022-6FE9-4B4A-BD42-79494FB289A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{FDE98CA8-9134-4CDC-82B3-F5A82F2600BE}</c15:txfldGUID>
                      <c15:f>Diagramm!$K$58</c15:f>
                      <c15:dlblFieldTableCache>
                        <c:ptCount val="1"/>
                      </c15:dlblFieldTableCache>
                    </c15:dlblFTEntry>
                  </c15:dlblFieldTable>
                  <c15:showDataLabelsRange val="0"/>
                </c:ext>
                <c:ext xmlns:c16="http://schemas.microsoft.com/office/drawing/2014/chart" uri="{C3380CC4-5D6E-409C-BE32-E72D297353CC}">
                  <c16:uniqueId val="{00000023-6FE9-4B4A-BD42-79494FB289A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{35CCC676-2175-4846-900E-26DA744E7D59}</c15:txfldGUID>
                      <c15:f>Diagramm!$K$59</c15:f>
                      <c15:dlblFieldTableCache>
                        <c:ptCount val="1"/>
                      </c15:dlblFieldTableCache>
                    </c15:dlblFTEntry>
                  </c15:dlblFieldTable>
                  <c15:showDataLabelsRange val="0"/>
                </c:ext>
                <c:ext xmlns:c16="http://schemas.microsoft.com/office/drawing/2014/chart" uri="{C3380CC4-5D6E-409C-BE32-E72D297353CC}">
                  <c16:uniqueId val="{00000024-6FE9-4B4A-BD42-79494FB289A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{A095143E-BF9C-46ED-9509-E081EB1CA42C}</c15:txfldGUID>
                      <c15:f>Diagramm!$K$60</c15:f>
                      <c15:dlblFieldTableCache>
                        <c:ptCount val="1"/>
                      </c15:dlblFieldTableCache>
                    </c15:dlblFTEntry>
                  </c15:dlblFieldTable>
                  <c15:showDataLabelsRange val="0"/>
                </c:ext>
                <c:ext xmlns:c16="http://schemas.microsoft.com/office/drawing/2014/chart" uri="{C3380CC4-5D6E-409C-BE32-E72D297353CC}">
                  <c16:uniqueId val="{00000025-6FE9-4B4A-BD42-79494FB289A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{176276B8-F312-4658-A975-0F65055DD5BF}</c15:txfldGUID>
                      <c15:f>Diagramm!$K$61</c15:f>
                      <c15:dlblFieldTableCache>
                        <c:ptCount val="1"/>
                      </c15:dlblFieldTableCache>
                    </c15:dlblFTEntry>
                  </c15:dlblFieldTable>
                  <c15:showDataLabelsRange val="0"/>
                </c:ext>
                <c:ext xmlns:c16="http://schemas.microsoft.com/office/drawing/2014/chart" uri="{C3380CC4-5D6E-409C-BE32-E72D297353CC}">
                  <c16:uniqueId val="{00000026-6FE9-4B4A-BD42-79494FB289A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{F893BCF0-DAB7-4FA1-B8CF-20C1363ECF9B}</c15:txfldGUID>
                      <c15:f>Diagramm!$K$62</c15:f>
                      <c15:dlblFieldTableCache>
                        <c:ptCount val="1"/>
                      </c15:dlblFieldTableCache>
                    </c15:dlblFTEntry>
                  </c15:dlblFieldTable>
                  <c15:showDataLabelsRange val="0"/>
                </c:ext>
                <c:ext xmlns:c16="http://schemas.microsoft.com/office/drawing/2014/chart" uri="{C3380CC4-5D6E-409C-BE32-E72D297353CC}">
                  <c16:uniqueId val="{00000027-6FE9-4B4A-BD42-79494FB289A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{0DFBB524-94A8-4E3F-88B0-14D171383F64}</c15:txfldGUID>
                      <c15:f>Diagramm!$K$63</c15:f>
                      <c15:dlblFieldTableCache>
                        <c:ptCount val="1"/>
                      </c15:dlblFieldTableCache>
                    </c15:dlblFTEntry>
                  </c15:dlblFieldTable>
                  <c15:showDataLabelsRange val="0"/>
                </c:ext>
                <c:ext xmlns:c16="http://schemas.microsoft.com/office/drawing/2014/chart" uri="{C3380CC4-5D6E-409C-BE32-E72D297353CC}">
                  <c16:uniqueId val="{00000028-6FE9-4B4A-BD42-79494FB289A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{BE72305F-3D67-438D-9420-8CBD6F00273D}</c15:txfldGUID>
                      <c15:f>Diagramm!$K$64</c15:f>
                      <c15:dlblFieldTableCache>
                        <c:ptCount val="1"/>
                      </c15:dlblFieldTableCache>
                    </c15:dlblFTEntry>
                  </c15:dlblFieldTable>
                  <c15:showDataLabelsRange val="0"/>
                </c:ext>
                <c:ext xmlns:c16="http://schemas.microsoft.com/office/drawing/2014/chart" uri="{C3380CC4-5D6E-409C-BE32-E72D297353CC}">
                  <c16:uniqueId val="{00000029-6FE9-4B4A-BD42-79494FB289A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{BE7E84F6-F840-4C5F-B501-BDC00534A59E}</c15:txfldGUID>
                      <c15:f>Diagramm!$K$65</c15:f>
                      <c15:dlblFieldTableCache>
                        <c:ptCount val="1"/>
                      </c15:dlblFieldTableCache>
                    </c15:dlblFTEntry>
                  </c15:dlblFieldTable>
                  <c15:showDataLabelsRange val="0"/>
                </c:ext>
                <c:ext xmlns:c16="http://schemas.microsoft.com/office/drawing/2014/chart" uri="{C3380CC4-5D6E-409C-BE32-E72D297353CC}">
                  <c16:uniqueId val="{0000002A-6FE9-4B4A-BD42-79494FB289A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{E4269BD2-67DF-45FD-A637-37987B4F9D50}</c15:txfldGUID>
                      <c15:f>Diagramm!$K$66</c15:f>
                      <c15:dlblFieldTableCache>
                        <c:ptCount val="1"/>
                      </c15:dlblFieldTableCache>
                    </c15:dlblFTEntry>
                  </c15:dlblFieldTable>
                  <c15:showDataLabelsRange val="0"/>
                </c:ext>
                <c:ext xmlns:c16="http://schemas.microsoft.com/office/drawing/2014/chart" uri="{C3380CC4-5D6E-409C-BE32-E72D297353CC}">
                  <c16:uniqueId val="{0000002B-6FE9-4B4A-BD42-79494FB289A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{8110FD62-AA12-44AE-AD75-6685CD6C5408}</c15:txfldGUID>
                      <c15:f>Diagramm!$K$67</c15:f>
                      <c15:dlblFieldTableCache>
                        <c:ptCount val="1"/>
                      </c15:dlblFieldTableCache>
                    </c15:dlblFTEntry>
                  </c15:dlblFieldTable>
                  <c15:showDataLabelsRange val="0"/>
                </c:ext>
                <c:ext xmlns:c16="http://schemas.microsoft.com/office/drawing/2014/chart" uri="{C3380CC4-5D6E-409C-BE32-E72D297353CC}">
                  <c16:uniqueId val="{0000002C-6FE9-4B4A-BD42-79494FB289A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FE9-4B4A-BD42-79494FB289A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{C717AD6E-CBCA-456E-B47E-A4F3D6369E35}</c15:txfldGUID>
                      <c15:f>Diagramm!$J$46</c15:f>
                      <c15:dlblFieldTableCache>
                        <c:ptCount val="1"/>
                      </c15:dlblFieldTableCache>
                    </c15:dlblFTEntry>
                  </c15:dlblFieldTable>
                  <c15:showDataLabelsRange val="0"/>
                </c:ext>
                <c:ext xmlns:c16="http://schemas.microsoft.com/office/drawing/2014/chart" uri="{C3380CC4-5D6E-409C-BE32-E72D297353CC}">
                  <c16:uniqueId val="{0000002E-6FE9-4B4A-BD42-79494FB289A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{96BCDDC1-7994-4317-A7ED-37BABE64D9A6}</c15:txfldGUID>
                      <c15:f>Diagramm!$J$47</c15:f>
                      <c15:dlblFieldTableCache>
                        <c:ptCount val="1"/>
                      </c15:dlblFieldTableCache>
                    </c15:dlblFTEntry>
                  </c15:dlblFieldTable>
                  <c15:showDataLabelsRange val="0"/>
                </c:ext>
                <c:ext xmlns:c16="http://schemas.microsoft.com/office/drawing/2014/chart" uri="{C3380CC4-5D6E-409C-BE32-E72D297353CC}">
                  <c16:uniqueId val="{0000002F-6FE9-4B4A-BD42-79494FB289A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{DC05E811-27F0-4659-B1D2-78F74D2EF379}</c15:txfldGUID>
                      <c15:f>Diagramm!$J$48</c15:f>
                      <c15:dlblFieldTableCache>
                        <c:ptCount val="1"/>
                      </c15:dlblFieldTableCache>
                    </c15:dlblFTEntry>
                  </c15:dlblFieldTable>
                  <c15:showDataLabelsRange val="0"/>
                </c:ext>
                <c:ext xmlns:c16="http://schemas.microsoft.com/office/drawing/2014/chart" uri="{C3380CC4-5D6E-409C-BE32-E72D297353CC}">
                  <c16:uniqueId val="{00000030-6FE9-4B4A-BD42-79494FB289A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{73A087A4-4381-4951-BDA0-499406790AA7}</c15:txfldGUID>
                      <c15:f>Diagramm!$J$49</c15:f>
                      <c15:dlblFieldTableCache>
                        <c:ptCount val="1"/>
                      </c15:dlblFieldTableCache>
                    </c15:dlblFTEntry>
                  </c15:dlblFieldTable>
                  <c15:showDataLabelsRange val="0"/>
                </c:ext>
                <c:ext xmlns:c16="http://schemas.microsoft.com/office/drawing/2014/chart" uri="{C3380CC4-5D6E-409C-BE32-E72D297353CC}">
                  <c16:uniqueId val="{00000031-6FE9-4B4A-BD42-79494FB289A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{932CDF0F-B6EB-4EDD-B9C8-13A03D0D73A5}</c15:txfldGUID>
                      <c15:f>Diagramm!$J$50</c15:f>
                      <c15:dlblFieldTableCache>
                        <c:ptCount val="1"/>
                      </c15:dlblFieldTableCache>
                    </c15:dlblFTEntry>
                  </c15:dlblFieldTable>
                  <c15:showDataLabelsRange val="0"/>
                </c:ext>
                <c:ext xmlns:c16="http://schemas.microsoft.com/office/drawing/2014/chart" uri="{C3380CC4-5D6E-409C-BE32-E72D297353CC}">
                  <c16:uniqueId val="{00000032-6FE9-4B4A-BD42-79494FB289A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{2DA4F5D7-72C4-4C2A-A0C0-1A43A64ECD4D}</c15:txfldGUID>
                      <c15:f>Diagramm!$J$51</c15:f>
                      <c15:dlblFieldTableCache>
                        <c:ptCount val="1"/>
                      </c15:dlblFieldTableCache>
                    </c15:dlblFTEntry>
                  </c15:dlblFieldTable>
                  <c15:showDataLabelsRange val="0"/>
                </c:ext>
                <c:ext xmlns:c16="http://schemas.microsoft.com/office/drawing/2014/chart" uri="{C3380CC4-5D6E-409C-BE32-E72D297353CC}">
                  <c16:uniqueId val="{00000033-6FE9-4B4A-BD42-79494FB289A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{E62EB53B-CF1C-463A-AC9C-57E9E409BD60}</c15:txfldGUID>
                      <c15:f>Diagramm!$J$52</c15:f>
                      <c15:dlblFieldTableCache>
                        <c:ptCount val="1"/>
                      </c15:dlblFieldTableCache>
                    </c15:dlblFTEntry>
                  </c15:dlblFieldTable>
                  <c15:showDataLabelsRange val="0"/>
                </c:ext>
                <c:ext xmlns:c16="http://schemas.microsoft.com/office/drawing/2014/chart" uri="{C3380CC4-5D6E-409C-BE32-E72D297353CC}">
                  <c16:uniqueId val="{00000034-6FE9-4B4A-BD42-79494FB289A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{A098F96B-17F7-4FDB-B41D-2CD03D5C0BF3}</c15:txfldGUID>
                      <c15:f>Diagramm!$J$53</c15:f>
                      <c15:dlblFieldTableCache>
                        <c:ptCount val="1"/>
                      </c15:dlblFieldTableCache>
                    </c15:dlblFTEntry>
                  </c15:dlblFieldTable>
                  <c15:showDataLabelsRange val="0"/>
                </c:ext>
                <c:ext xmlns:c16="http://schemas.microsoft.com/office/drawing/2014/chart" uri="{C3380CC4-5D6E-409C-BE32-E72D297353CC}">
                  <c16:uniqueId val="{00000035-6FE9-4B4A-BD42-79494FB289A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{76F29A5A-32DA-4320-A1AE-DD3345514B37}</c15:txfldGUID>
                      <c15:f>Diagramm!$J$54</c15:f>
                      <c15:dlblFieldTableCache>
                        <c:ptCount val="1"/>
                      </c15:dlblFieldTableCache>
                    </c15:dlblFTEntry>
                  </c15:dlblFieldTable>
                  <c15:showDataLabelsRange val="0"/>
                </c:ext>
                <c:ext xmlns:c16="http://schemas.microsoft.com/office/drawing/2014/chart" uri="{C3380CC4-5D6E-409C-BE32-E72D297353CC}">
                  <c16:uniqueId val="{00000036-6FE9-4B4A-BD42-79494FB289A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{319353E4-7DC8-4A1B-B276-7D305F849629}</c15:txfldGUID>
                      <c15:f>Diagramm!$J$55</c15:f>
                      <c15:dlblFieldTableCache>
                        <c:ptCount val="1"/>
                      </c15:dlblFieldTableCache>
                    </c15:dlblFTEntry>
                  </c15:dlblFieldTable>
                  <c15:showDataLabelsRange val="0"/>
                </c:ext>
                <c:ext xmlns:c16="http://schemas.microsoft.com/office/drawing/2014/chart" uri="{C3380CC4-5D6E-409C-BE32-E72D297353CC}">
                  <c16:uniqueId val="{00000037-6FE9-4B4A-BD42-79494FB289A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{6DA807DB-6C25-4C5E-ABBC-3CCCD36744AA}</c15:txfldGUID>
                      <c15:f>Diagramm!$J$56</c15:f>
                      <c15:dlblFieldTableCache>
                        <c:ptCount val="1"/>
                      </c15:dlblFieldTableCache>
                    </c15:dlblFTEntry>
                  </c15:dlblFieldTable>
                  <c15:showDataLabelsRange val="0"/>
                </c:ext>
                <c:ext xmlns:c16="http://schemas.microsoft.com/office/drawing/2014/chart" uri="{C3380CC4-5D6E-409C-BE32-E72D297353CC}">
                  <c16:uniqueId val="{00000038-6FE9-4B4A-BD42-79494FB289A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{C14E2B29-F46B-4FF9-A509-08F14487AB43}</c15:txfldGUID>
                      <c15:f>Diagramm!$J$57</c15:f>
                      <c15:dlblFieldTableCache>
                        <c:ptCount val="1"/>
                      </c15:dlblFieldTableCache>
                    </c15:dlblFTEntry>
                  </c15:dlblFieldTable>
                  <c15:showDataLabelsRange val="0"/>
                </c:ext>
                <c:ext xmlns:c16="http://schemas.microsoft.com/office/drawing/2014/chart" uri="{C3380CC4-5D6E-409C-BE32-E72D297353CC}">
                  <c16:uniqueId val="{00000039-6FE9-4B4A-BD42-79494FB289A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{0B4E64B7-63A5-4C38-97A7-EA7F29D8B86B}</c15:txfldGUID>
                      <c15:f>Diagramm!$J$58</c15:f>
                      <c15:dlblFieldTableCache>
                        <c:ptCount val="1"/>
                      </c15:dlblFieldTableCache>
                    </c15:dlblFTEntry>
                  </c15:dlblFieldTable>
                  <c15:showDataLabelsRange val="0"/>
                </c:ext>
                <c:ext xmlns:c16="http://schemas.microsoft.com/office/drawing/2014/chart" uri="{C3380CC4-5D6E-409C-BE32-E72D297353CC}">
                  <c16:uniqueId val="{0000003A-6FE9-4B4A-BD42-79494FB289A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{AE5BF220-3A0E-476F-80E0-CB44255C4662}</c15:txfldGUID>
                      <c15:f>Diagramm!$J$59</c15:f>
                      <c15:dlblFieldTableCache>
                        <c:ptCount val="1"/>
                      </c15:dlblFieldTableCache>
                    </c15:dlblFTEntry>
                  </c15:dlblFieldTable>
                  <c15:showDataLabelsRange val="0"/>
                </c:ext>
                <c:ext xmlns:c16="http://schemas.microsoft.com/office/drawing/2014/chart" uri="{C3380CC4-5D6E-409C-BE32-E72D297353CC}">
                  <c16:uniqueId val="{0000003B-6FE9-4B4A-BD42-79494FB289A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{F6EEC358-C915-46F2-A8F8-348BC0F9E53F}</c15:txfldGUID>
                      <c15:f>Diagramm!$J$60</c15:f>
                      <c15:dlblFieldTableCache>
                        <c:ptCount val="1"/>
                      </c15:dlblFieldTableCache>
                    </c15:dlblFTEntry>
                  </c15:dlblFieldTable>
                  <c15:showDataLabelsRange val="0"/>
                </c:ext>
                <c:ext xmlns:c16="http://schemas.microsoft.com/office/drawing/2014/chart" uri="{C3380CC4-5D6E-409C-BE32-E72D297353CC}">
                  <c16:uniqueId val="{0000003C-6FE9-4B4A-BD42-79494FB289A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{06008E7E-758B-4E28-A1A0-1D89FC45092F}</c15:txfldGUID>
                      <c15:f>Diagramm!$J$61</c15:f>
                      <c15:dlblFieldTableCache>
                        <c:ptCount val="1"/>
                      </c15:dlblFieldTableCache>
                    </c15:dlblFTEntry>
                  </c15:dlblFieldTable>
                  <c15:showDataLabelsRange val="0"/>
                </c:ext>
                <c:ext xmlns:c16="http://schemas.microsoft.com/office/drawing/2014/chart" uri="{C3380CC4-5D6E-409C-BE32-E72D297353CC}">
                  <c16:uniqueId val="{0000003D-6FE9-4B4A-BD42-79494FB289A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{8F0BEB92-7946-4D1B-9C23-D31819DFE9E8}</c15:txfldGUID>
                      <c15:f>Diagramm!$J$62</c15:f>
                      <c15:dlblFieldTableCache>
                        <c:ptCount val="1"/>
                      </c15:dlblFieldTableCache>
                    </c15:dlblFTEntry>
                  </c15:dlblFieldTable>
                  <c15:showDataLabelsRange val="0"/>
                </c:ext>
                <c:ext xmlns:c16="http://schemas.microsoft.com/office/drawing/2014/chart" uri="{C3380CC4-5D6E-409C-BE32-E72D297353CC}">
                  <c16:uniqueId val="{0000003E-6FE9-4B4A-BD42-79494FB289A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{2C1B0522-914D-4706-B08C-92566CA62C60}</c15:txfldGUID>
                      <c15:f>Diagramm!$J$63</c15:f>
                      <c15:dlblFieldTableCache>
                        <c:ptCount val="1"/>
                      </c15:dlblFieldTableCache>
                    </c15:dlblFTEntry>
                  </c15:dlblFieldTable>
                  <c15:showDataLabelsRange val="0"/>
                </c:ext>
                <c:ext xmlns:c16="http://schemas.microsoft.com/office/drawing/2014/chart" uri="{C3380CC4-5D6E-409C-BE32-E72D297353CC}">
                  <c16:uniqueId val="{0000003F-6FE9-4B4A-BD42-79494FB289A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{322553C9-076D-4FDE-90CC-315BE9659639}</c15:txfldGUID>
                      <c15:f>Diagramm!$J$64</c15:f>
                      <c15:dlblFieldTableCache>
                        <c:ptCount val="1"/>
                      </c15:dlblFieldTableCache>
                    </c15:dlblFTEntry>
                  </c15:dlblFieldTable>
                  <c15:showDataLabelsRange val="0"/>
                </c:ext>
                <c:ext xmlns:c16="http://schemas.microsoft.com/office/drawing/2014/chart" uri="{C3380CC4-5D6E-409C-BE32-E72D297353CC}">
                  <c16:uniqueId val="{00000040-6FE9-4B4A-BD42-79494FB289A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{85A41617-E44F-4F4E-8D9A-60F4415C9FC4}</c15:txfldGUID>
                      <c15:f>Diagramm!$J$65</c15:f>
                      <c15:dlblFieldTableCache>
                        <c:ptCount val="1"/>
                      </c15:dlblFieldTableCache>
                    </c15:dlblFTEntry>
                  </c15:dlblFieldTable>
                  <c15:showDataLabelsRange val="0"/>
                </c:ext>
                <c:ext xmlns:c16="http://schemas.microsoft.com/office/drawing/2014/chart" uri="{C3380CC4-5D6E-409C-BE32-E72D297353CC}">
                  <c16:uniqueId val="{00000041-6FE9-4B4A-BD42-79494FB289A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{62AC28DD-D92D-42EB-ABAD-F273AFD5DF93}</c15:txfldGUID>
                      <c15:f>Diagramm!$J$66</c15:f>
                      <c15:dlblFieldTableCache>
                        <c:ptCount val="1"/>
                      </c15:dlblFieldTableCache>
                    </c15:dlblFTEntry>
                  </c15:dlblFieldTable>
                  <c15:showDataLabelsRange val="0"/>
                </c:ext>
                <c:ext xmlns:c16="http://schemas.microsoft.com/office/drawing/2014/chart" uri="{C3380CC4-5D6E-409C-BE32-E72D297353CC}">
                  <c16:uniqueId val="{00000042-6FE9-4B4A-BD42-79494FB289A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{9473CA0A-91FB-4DD9-A719-BE09F3961863}</c15:txfldGUID>
                      <c15:f>Diagramm!$J$67</c15:f>
                      <c15:dlblFieldTableCache>
                        <c:ptCount val="1"/>
                      </c15:dlblFieldTableCache>
                    </c15:dlblFTEntry>
                  </c15:dlblFieldTable>
                  <c15:showDataLabelsRange val="0"/>
                </c:ext>
                <c:ext xmlns:c16="http://schemas.microsoft.com/office/drawing/2014/chart" uri="{C3380CC4-5D6E-409C-BE32-E72D297353CC}">
                  <c16:uniqueId val="{00000043-6FE9-4B4A-BD42-79494FB289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FE9-4B4A-BD42-79494FB289A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7BB-4306-9C6E-EE6ED77B3F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BB-4306-9C6E-EE6ED77B3F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BB-4306-9C6E-EE6ED77B3F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BB-4306-9C6E-EE6ED77B3F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BB-4306-9C6E-EE6ED77B3F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BB-4306-9C6E-EE6ED77B3F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BB-4306-9C6E-EE6ED77B3F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BB-4306-9C6E-EE6ED77B3F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7BB-4306-9C6E-EE6ED77B3F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BB-4306-9C6E-EE6ED77B3F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7BB-4306-9C6E-EE6ED77B3F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7BB-4306-9C6E-EE6ED77B3F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7BB-4306-9C6E-EE6ED77B3F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7BB-4306-9C6E-EE6ED77B3F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7BB-4306-9C6E-EE6ED77B3F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7BB-4306-9C6E-EE6ED77B3F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7BB-4306-9C6E-EE6ED77B3F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7BB-4306-9C6E-EE6ED77B3F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7BB-4306-9C6E-EE6ED77B3F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7BB-4306-9C6E-EE6ED77B3F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7BB-4306-9C6E-EE6ED77B3F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7BB-4306-9C6E-EE6ED77B3F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7BB-4306-9C6E-EE6ED77B3F9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7BB-4306-9C6E-EE6ED77B3F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7BB-4306-9C6E-EE6ED77B3F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7BB-4306-9C6E-EE6ED77B3F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7BB-4306-9C6E-EE6ED77B3F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7BB-4306-9C6E-EE6ED77B3F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7BB-4306-9C6E-EE6ED77B3F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7BB-4306-9C6E-EE6ED77B3F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7BB-4306-9C6E-EE6ED77B3F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7BB-4306-9C6E-EE6ED77B3F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7BB-4306-9C6E-EE6ED77B3F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7BB-4306-9C6E-EE6ED77B3F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7BB-4306-9C6E-EE6ED77B3F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7BB-4306-9C6E-EE6ED77B3F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7BB-4306-9C6E-EE6ED77B3F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7BB-4306-9C6E-EE6ED77B3F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7BB-4306-9C6E-EE6ED77B3F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7BB-4306-9C6E-EE6ED77B3F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7BB-4306-9C6E-EE6ED77B3F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7BB-4306-9C6E-EE6ED77B3F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7BB-4306-9C6E-EE6ED77B3F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7BB-4306-9C6E-EE6ED77B3F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7BB-4306-9C6E-EE6ED77B3F9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7BB-4306-9C6E-EE6ED77B3F9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7BB-4306-9C6E-EE6ED77B3F9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7BB-4306-9C6E-EE6ED77B3F9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7BB-4306-9C6E-EE6ED77B3F9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7BB-4306-9C6E-EE6ED77B3F9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7BB-4306-9C6E-EE6ED77B3F9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7BB-4306-9C6E-EE6ED77B3F9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7BB-4306-9C6E-EE6ED77B3F9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7BB-4306-9C6E-EE6ED77B3F9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7BB-4306-9C6E-EE6ED77B3F9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7BB-4306-9C6E-EE6ED77B3F9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7BB-4306-9C6E-EE6ED77B3F9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7BB-4306-9C6E-EE6ED77B3F9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7BB-4306-9C6E-EE6ED77B3F9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7BB-4306-9C6E-EE6ED77B3F9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7BB-4306-9C6E-EE6ED77B3F9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7BB-4306-9C6E-EE6ED77B3F9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7BB-4306-9C6E-EE6ED77B3F9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7BB-4306-9C6E-EE6ED77B3F9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7BB-4306-9C6E-EE6ED77B3F9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7BB-4306-9C6E-EE6ED77B3F9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7BB-4306-9C6E-EE6ED77B3F9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7BB-4306-9C6E-EE6ED77B3F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7BB-4306-9C6E-EE6ED77B3F9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101.54534312177002</c:v>
                </c:pt>
                <c:pt idx="2">
                  <c:v>103.48660407795369</c:v>
                </c:pt>
                <c:pt idx="3">
                  <c:v>103.89178807444941</c:v>
                </c:pt>
                <c:pt idx="4">
                  <c:v>103.86019888553342</c:v>
                </c:pt>
                <c:pt idx="5">
                  <c:v>104.86557747143283</c:v>
                </c:pt>
                <c:pt idx="6">
                  <c:v>106.58065983497809</c:v>
                </c:pt>
                <c:pt idx="7">
                  <c:v>106.79378156286458</c:v>
                </c:pt>
                <c:pt idx="8">
                  <c:v>106.67584859091157</c:v>
                </c:pt>
                <c:pt idx="9">
                  <c:v>107.75367171672501</c:v>
                </c:pt>
                <c:pt idx="10">
                  <c:v>109.58373872792441</c:v>
                </c:pt>
                <c:pt idx="11">
                  <c:v>109.98808034604903</c:v>
                </c:pt>
                <c:pt idx="12">
                  <c:v>109.50413397185615</c:v>
                </c:pt>
                <c:pt idx="13">
                  <c:v>110.5777452058141</c:v>
                </c:pt>
                <c:pt idx="14">
                  <c:v>112.38296205506629</c:v>
                </c:pt>
                <c:pt idx="15">
                  <c:v>112.80415124061274</c:v>
                </c:pt>
                <c:pt idx="16">
                  <c:v>112.38127729832408</c:v>
                </c:pt>
                <c:pt idx="17">
                  <c:v>113.30368161467086</c:v>
                </c:pt>
                <c:pt idx="18">
                  <c:v>115.07436095070823</c:v>
                </c:pt>
                <c:pt idx="19">
                  <c:v>115.20661435496982</c:v>
                </c:pt>
                <c:pt idx="20">
                  <c:v>114.57483057665013</c:v>
                </c:pt>
                <c:pt idx="21">
                  <c:v>114.93115662762243</c:v>
                </c:pt>
                <c:pt idx="22">
                  <c:v>116.67235272067154</c:v>
                </c:pt>
                <c:pt idx="23">
                  <c:v>116.73047682827695</c:v>
                </c:pt>
                <c:pt idx="24">
                  <c:v>116.21241413005478</c:v>
                </c:pt>
              </c:numCache>
            </c:numRef>
          </c:val>
          <c:smooth val="0"/>
          <c:extLst>
            <c:ext xmlns:c16="http://schemas.microsoft.com/office/drawing/2014/chart" uri="{C3380CC4-5D6E-409C-BE32-E72D297353CC}">
              <c16:uniqueId val="{00000000-1A0F-4AC4-9B75-C537BC24868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103.26616369019195</c:v>
                </c:pt>
                <c:pt idx="2">
                  <c:v>106.41772514564035</c:v>
                </c:pt>
                <c:pt idx="3">
                  <c:v>88.979085092159295</c:v>
                </c:pt>
                <c:pt idx="4">
                  <c:v>88.291471683697836</c:v>
                </c:pt>
                <c:pt idx="5">
                  <c:v>91.337981090631274</c:v>
                </c:pt>
                <c:pt idx="6">
                  <c:v>89.895902970107926</c:v>
                </c:pt>
                <c:pt idx="7">
                  <c:v>89.867252411422029</c:v>
                </c:pt>
                <c:pt idx="8">
                  <c:v>90.717218985770216</c:v>
                </c:pt>
                <c:pt idx="9">
                  <c:v>93.448572247158822</c:v>
                </c:pt>
                <c:pt idx="10">
                  <c:v>95.52096265877185</c:v>
                </c:pt>
                <c:pt idx="11">
                  <c:v>95.167605768312484</c:v>
                </c:pt>
                <c:pt idx="12">
                  <c:v>93.859230254989967</c:v>
                </c:pt>
                <c:pt idx="13">
                  <c:v>97.641104001528035</c:v>
                </c:pt>
                <c:pt idx="14">
                  <c:v>100.48705949766021</c:v>
                </c:pt>
                <c:pt idx="15">
                  <c:v>101.14602234743577</c:v>
                </c:pt>
                <c:pt idx="16">
                  <c:v>101.2415242097221</c:v>
                </c:pt>
                <c:pt idx="17">
                  <c:v>105.83516378569382</c:v>
                </c:pt>
                <c:pt idx="18">
                  <c:v>109.21592971062937</c:v>
                </c:pt>
                <c:pt idx="19">
                  <c:v>111.00181453538345</c:v>
                </c:pt>
                <c:pt idx="20">
                  <c:v>111.11641677012702</c:v>
                </c:pt>
                <c:pt idx="21">
                  <c:v>113.28430904402636</c:v>
                </c:pt>
                <c:pt idx="22">
                  <c:v>117.11393372170758</c:v>
                </c:pt>
                <c:pt idx="23">
                  <c:v>117.17123483907936</c:v>
                </c:pt>
                <c:pt idx="24">
                  <c:v>110.61025690000955</c:v>
                </c:pt>
              </c:numCache>
            </c:numRef>
          </c:val>
          <c:smooth val="0"/>
          <c:extLst>
            <c:ext xmlns:c16="http://schemas.microsoft.com/office/drawing/2014/chart" uri="{C3380CC4-5D6E-409C-BE32-E72D297353CC}">
              <c16:uniqueId val="{00000001-1A0F-4AC4-9B75-C537BC24868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101.66666666666666</c:v>
                </c:pt>
                <c:pt idx="2">
                  <c:v>97.85507246376811</c:v>
                </c:pt>
                <c:pt idx="3">
                  <c:v>83.144927536231876</c:v>
                </c:pt>
                <c:pt idx="4">
                  <c:v>78</c:v>
                </c:pt>
                <c:pt idx="5">
                  <c:v>79.666666666666657</c:v>
                </c:pt>
                <c:pt idx="6">
                  <c:v>74.402898550724643</c:v>
                </c:pt>
                <c:pt idx="7">
                  <c:v>75.066666666666677</c:v>
                </c:pt>
                <c:pt idx="8">
                  <c:v>73.391304347826093</c:v>
                </c:pt>
                <c:pt idx="9">
                  <c:v>75.730434782608697</c:v>
                </c:pt>
                <c:pt idx="10">
                  <c:v>73.466666666666669</c:v>
                </c:pt>
                <c:pt idx="11">
                  <c:v>74.315942028985503</c:v>
                </c:pt>
                <c:pt idx="12">
                  <c:v>72.092753623188415</c:v>
                </c:pt>
                <c:pt idx="13">
                  <c:v>74.008695652173913</c:v>
                </c:pt>
                <c:pt idx="14">
                  <c:v>72.063768115942025</c:v>
                </c:pt>
                <c:pt idx="15">
                  <c:v>73.249275362318841</c:v>
                </c:pt>
                <c:pt idx="16">
                  <c:v>71.310144927536228</c:v>
                </c:pt>
                <c:pt idx="17">
                  <c:v>73.507246376811594</c:v>
                </c:pt>
                <c:pt idx="18">
                  <c:v>71.356521739130429</c:v>
                </c:pt>
                <c:pt idx="19">
                  <c:v>73.08115942028985</c:v>
                </c:pt>
                <c:pt idx="20">
                  <c:v>71.498550724637681</c:v>
                </c:pt>
                <c:pt idx="21">
                  <c:v>73.550724637681171</c:v>
                </c:pt>
                <c:pt idx="22">
                  <c:v>70.484057971014494</c:v>
                </c:pt>
                <c:pt idx="23">
                  <c:v>71.666666666666671</c:v>
                </c:pt>
                <c:pt idx="24">
                  <c:v>67.327536231884054</c:v>
                </c:pt>
              </c:numCache>
            </c:numRef>
          </c:val>
          <c:smooth val="0"/>
          <c:extLst>
            <c:ext xmlns:c16="http://schemas.microsoft.com/office/drawing/2014/chart" uri="{C3380CC4-5D6E-409C-BE32-E72D297353CC}">
              <c16:uniqueId val="{00000002-1A0F-4AC4-9B75-C537BC24868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A0F-4AC4-9B75-C537BC24868E}"/>
                </c:ext>
              </c:extLst>
            </c:dLbl>
            <c:dLbl>
              <c:idx val="1"/>
              <c:delete val="1"/>
              <c:extLst>
                <c:ext xmlns:c15="http://schemas.microsoft.com/office/drawing/2012/chart" uri="{CE6537A1-D6FC-4f65-9D91-7224C49458BB}"/>
                <c:ext xmlns:c16="http://schemas.microsoft.com/office/drawing/2014/chart" uri="{C3380CC4-5D6E-409C-BE32-E72D297353CC}">
                  <c16:uniqueId val="{00000004-1A0F-4AC4-9B75-C537BC24868E}"/>
                </c:ext>
              </c:extLst>
            </c:dLbl>
            <c:dLbl>
              <c:idx val="2"/>
              <c:delete val="1"/>
              <c:extLst>
                <c:ext xmlns:c15="http://schemas.microsoft.com/office/drawing/2012/chart" uri="{CE6537A1-D6FC-4f65-9D91-7224C49458BB}"/>
                <c:ext xmlns:c16="http://schemas.microsoft.com/office/drawing/2014/chart" uri="{C3380CC4-5D6E-409C-BE32-E72D297353CC}">
                  <c16:uniqueId val="{00000005-1A0F-4AC4-9B75-C537BC24868E}"/>
                </c:ext>
              </c:extLst>
            </c:dLbl>
            <c:dLbl>
              <c:idx val="3"/>
              <c:delete val="1"/>
              <c:extLst>
                <c:ext xmlns:c15="http://schemas.microsoft.com/office/drawing/2012/chart" uri="{CE6537A1-D6FC-4f65-9D91-7224C49458BB}"/>
                <c:ext xmlns:c16="http://schemas.microsoft.com/office/drawing/2014/chart" uri="{C3380CC4-5D6E-409C-BE32-E72D297353CC}">
                  <c16:uniqueId val="{00000006-1A0F-4AC4-9B75-C537BC24868E}"/>
                </c:ext>
              </c:extLst>
            </c:dLbl>
            <c:dLbl>
              <c:idx val="4"/>
              <c:delete val="1"/>
              <c:extLst>
                <c:ext xmlns:c15="http://schemas.microsoft.com/office/drawing/2012/chart" uri="{CE6537A1-D6FC-4f65-9D91-7224C49458BB}"/>
                <c:ext xmlns:c16="http://schemas.microsoft.com/office/drawing/2014/chart" uri="{C3380CC4-5D6E-409C-BE32-E72D297353CC}">
                  <c16:uniqueId val="{00000007-1A0F-4AC4-9B75-C537BC24868E}"/>
                </c:ext>
              </c:extLst>
            </c:dLbl>
            <c:dLbl>
              <c:idx val="5"/>
              <c:delete val="1"/>
              <c:extLst>
                <c:ext xmlns:c15="http://schemas.microsoft.com/office/drawing/2012/chart" uri="{CE6537A1-D6FC-4f65-9D91-7224C49458BB}"/>
                <c:ext xmlns:c16="http://schemas.microsoft.com/office/drawing/2014/chart" uri="{C3380CC4-5D6E-409C-BE32-E72D297353CC}">
                  <c16:uniqueId val="{00000008-1A0F-4AC4-9B75-C537BC24868E}"/>
                </c:ext>
              </c:extLst>
            </c:dLbl>
            <c:dLbl>
              <c:idx val="6"/>
              <c:delete val="1"/>
              <c:extLst>
                <c:ext xmlns:c15="http://schemas.microsoft.com/office/drawing/2012/chart" uri="{CE6537A1-D6FC-4f65-9D91-7224C49458BB}"/>
                <c:ext xmlns:c16="http://schemas.microsoft.com/office/drawing/2014/chart" uri="{C3380CC4-5D6E-409C-BE32-E72D297353CC}">
                  <c16:uniqueId val="{00000009-1A0F-4AC4-9B75-C537BC24868E}"/>
                </c:ext>
              </c:extLst>
            </c:dLbl>
            <c:dLbl>
              <c:idx val="7"/>
              <c:delete val="1"/>
              <c:extLst>
                <c:ext xmlns:c15="http://schemas.microsoft.com/office/drawing/2012/chart" uri="{CE6537A1-D6FC-4f65-9D91-7224C49458BB}"/>
                <c:ext xmlns:c16="http://schemas.microsoft.com/office/drawing/2014/chart" uri="{C3380CC4-5D6E-409C-BE32-E72D297353CC}">
                  <c16:uniqueId val="{0000000A-1A0F-4AC4-9B75-C537BC24868E}"/>
                </c:ext>
              </c:extLst>
            </c:dLbl>
            <c:dLbl>
              <c:idx val="8"/>
              <c:delete val="1"/>
              <c:extLst>
                <c:ext xmlns:c15="http://schemas.microsoft.com/office/drawing/2012/chart" uri="{CE6537A1-D6FC-4f65-9D91-7224C49458BB}"/>
                <c:ext xmlns:c16="http://schemas.microsoft.com/office/drawing/2014/chart" uri="{C3380CC4-5D6E-409C-BE32-E72D297353CC}">
                  <c16:uniqueId val="{0000000B-1A0F-4AC4-9B75-C537BC24868E}"/>
                </c:ext>
              </c:extLst>
            </c:dLbl>
            <c:dLbl>
              <c:idx val="9"/>
              <c:delete val="1"/>
              <c:extLst>
                <c:ext xmlns:c15="http://schemas.microsoft.com/office/drawing/2012/chart" uri="{CE6537A1-D6FC-4f65-9D91-7224C49458BB}"/>
                <c:ext xmlns:c16="http://schemas.microsoft.com/office/drawing/2014/chart" uri="{C3380CC4-5D6E-409C-BE32-E72D297353CC}">
                  <c16:uniqueId val="{0000000C-1A0F-4AC4-9B75-C537BC24868E}"/>
                </c:ext>
              </c:extLst>
            </c:dLbl>
            <c:dLbl>
              <c:idx val="10"/>
              <c:delete val="1"/>
              <c:extLst>
                <c:ext xmlns:c15="http://schemas.microsoft.com/office/drawing/2012/chart" uri="{CE6537A1-D6FC-4f65-9D91-7224C49458BB}"/>
                <c:ext xmlns:c16="http://schemas.microsoft.com/office/drawing/2014/chart" uri="{C3380CC4-5D6E-409C-BE32-E72D297353CC}">
                  <c16:uniqueId val="{0000000D-1A0F-4AC4-9B75-C537BC24868E}"/>
                </c:ext>
              </c:extLst>
            </c:dLbl>
            <c:dLbl>
              <c:idx val="11"/>
              <c:delete val="1"/>
              <c:extLst>
                <c:ext xmlns:c15="http://schemas.microsoft.com/office/drawing/2012/chart" uri="{CE6537A1-D6FC-4f65-9D91-7224C49458BB}"/>
                <c:ext xmlns:c16="http://schemas.microsoft.com/office/drawing/2014/chart" uri="{C3380CC4-5D6E-409C-BE32-E72D297353CC}">
                  <c16:uniqueId val="{0000000E-1A0F-4AC4-9B75-C537BC24868E}"/>
                </c:ext>
              </c:extLst>
            </c:dLbl>
            <c:dLbl>
              <c:idx val="12"/>
              <c:delete val="1"/>
              <c:extLst>
                <c:ext xmlns:c15="http://schemas.microsoft.com/office/drawing/2012/chart" uri="{CE6537A1-D6FC-4f65-9D91-7224C49458BB}"/>
                <c:ext xmlns:c16="http://schemas.microsoft.com/office/drawing/2014/chart" uri="{C3380CC4-5D6E-409C-BE32-E72D297353CC}">
                  <c16:uniqueId val="{0000000F-1A0F-4AC4-9B75-C537BC24868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A0F-4AC4-9B75-C537BC24868E}"/>
                </c:ext>
              </c:extLst>
            </c:dLbl>
            <c:dLbl>
              <c:idx val="14"/>
              <c:delete val="1"/>
              <c:extLst>
                <c:ext xmlns:c15="http://schemas.microsoft.com/office/drawing/2012/chart" uri="{CE6537A1-D6FC-4f65-9D91-7224C49458BB}"/>
                <c:ext xmlns:c16="http://schemas.microsoft.com/office/drawing/2014/chart" uri="{C3380CC4-5D6E-409C-BE32-E72D297353CC}">
                  <c16:uniqueId val="{00000011-1A0F-4AC4-9B75-C537BC24868E}"/>
                </c:ext>
              </c:extLst>
            </c:dLbl>
            <c:dLbl>
              <c:idx val="15"/>
              <c:delete val="1"/>
              <c:extLst>
                <c:ext xmlns:c15="http://schemas.microsoft.com/office/drawing/2012/chart" uri="{CE6537A1-D6FC-4f65-9D91-7224C49458BB}"/>
                <c:ext xmlns:c16="http://schemas.microsoft.com/office/drawing/2014/chart" uri="{C3380CC4-5D6E-409C-BE32-E72D297353CC}">
                  <c16:uniqueId val="{00000012-1A0F-4AC4-9B75-C537BC24868E}"/>
                </c:ext>
              </c:extLst>
            </c:dLbl>
            <c:dLbl>
              <c:idx val="16"/>
              <c:delete val="1"/>
              <c:extLst>
                <c:ext xmlns:c15="http://schemas.microsoft.com/office/drawing/2012/chart" uri="{CE6537A1-D6FC-4f65-9D91-7224C49458BB}"/>
                <c:ext xmlns:c16="http://schemas.microsoft.com/office/drawing/2014/chart" uri="{C3380CC4-5D6E-409C-BE32-E72D297353CC}">
                  <c16:uniqueId val="{00000013-1A0F-4AC4-9B75-C537BC24868E}"/>
                </c:ext>
              </c:extLst>
            </c:dLbl>
            <c:dLbl>
              <c:idx val="17"/>
              <c:delete val="1"/>
              <c:extLst>
                <c:ext xmlns:c15="http://schemas.microsoft.com/office/drawing/2012/chart" uri="{CE6537A1-D6FC-4f65-9D91-7224C49458BB}"/>
                <c:ext xmlns:c16="http://schemas.microsoft.com/office/drawing/2014/chart" uri="{C3380CC4-5D6E-409C-BE32-E72D297353CC}">
                  <c16:uniqueId val="{00000014-1A0F-4AC4-9B75-C537BC24868E}"/>
                </c:ext>
              </c:extLst>
            </c:dLbl>
            <c:dLbl>
              <c:idx val="18"/>
              <c:delete val="1"/>
              <c:extLst>
                <c:ext xmlns:c15="http://schemas.microsoft.com/office/drawing/2012/chart" uri="{CE6537A1-D6FC-4f65-9D91-7224C49458BB}"/>
                <c:ext xmlns:c16="http://schemas.microsoft.com/office/drawing/2014/chart" uri="{C3380CC4-5D6E-409C-BE32-E72D297353CC}">
                  <c16:uniqueId val="{00000015-1A0F-4AC4-9B75-C537BC24868E}"/>
                </c:ext>
              </c:extLst>
            </c:dLbl>
            <c:dLbl>
              <c:idx val="19"/>
              <c:delete val="1"/>
              <c:extLst>
                <c:ext xmlns:c15="http://schemas.microsoft.com/office/drawing/2012/chart" uri="{CE6537A1-D6FC-4f65-9D91-7224C49458BB}"/>
                <c:ext xmlns:c16="http://schemas.microsoft.com/office/drawing/2014/chart" uri="{C3380CC4-5D6E-409C-BE32-E72D297353CC}">
                  <c16:uniqueId val="{00000016-1A0F-4AC4-9B75-C537BC24868E}"/>
                </c:ext>
              </c:extLst>
            </c:dLbl>
            <c:dLbl>
              <c:idx val="20"/>
              <c:delete val="1"/>
              <c:extLst>
                <c:ext xmlns:c15="http://schemas.microsoft.com/office/drawing/2012/chart" uri="{CE6537A1-D6FC-4f65-9D91-7224C49458BB}"/>
                <c:ext xmlns:c16="http://schemas.microsoft.com/office/drawing/2014/chart" uri="{C3380CC4-5D6E-409C-BE32-E72D297353CC}">
                  <c16:uniqueId val="{00000017-1A0F-4AC4-9B75-C537BC24868E}"/>
                </c:ext>
              </c:extLst>
            </c:dLbl>
            <c:dLbl>
              <c:idx val="21"/>
              <c:delete val="1"/>
              <c:extLst>
                <c:ext xmlns:c15="http://schemas.microsoft.com/office/drawing/2012/chart" uri="{CE6537A1-D6FC-4f65-9D91-7224C49458BB}"/>
                <c:ext xmlns:c16="http://schemas.microsoft.com/office/drawing/2014/chart" uri="{C3380CC4-5D6E-409C-BE32-E72D297353CC}">
                  <c16:uniqueId val="{00000018-1A0F-4AC4-9B75-C537BC24868E}"/>
                </c:ext>
              </c:extLst>
            </c:dLbl>
            <c:dLbl>
              <c:idx val="22"/>
              <c:delete val="1"/>
              <c:extLst>
                <c:ext xmlns:c15="http://schemas.microsoft.com/office/drawing/2012/chart" uri="{CE6537A1-D6FC-4f65-9D91-7224C49458BB}"/>
                <c:ext xmlns:c16="http://schemas.microsoft.com/office/drawing/2014/chart" uri="{C3380CC4-5D6E-409C-BE32-E72D297353CC}">
                  <c16:uniqueId val="{00000019-1A0F-4AC4-9B75-C537BC24868E}"/>
                </c:ext>
              </c:extLst>
            </c:dLbl>
            <c:dLbl>
              <c:idx val="23"/>
              <c:delete val="1"/>
              <c:extLst>
                <c:ext xmlns:c15="http://schemas.microsoft.com/office/drawing/2012/chart" uri="{CE6537A1-D6FC-4f65-9D91-7224C49458BB}"/>
                <c:ext xmlns:c16="http://schemas.microsoft.com/office/drawing/2014/chart" uri="{C3380CC4-5D6E-409C-BE32-E72D297353CC}">
                  <c16:uniqueId val="{0000001A-1A0F-4AC4-9B75-C537BC24868E}"/>
                </c:ext>
              </c:extLst>
            </c:dLbl>
            <c:dLbl>
              <c:idx val="24"/>
              <c:delete val="1"/>
              <c:extLst>
                <c:ext xmlns:c15="http://schemas.microsoft.com/office/drawing/2012/chart" uri="{CE6537A1-D6FC-4f65-9D91-7224C49458BB}"/>
                <c:ext xmlns:c16="http://schemas.microsoft.com/office/drawing/2014/chart" uri="{C3380CC4-5D6E-409C-BE32-E72D297353CC}">
                  <c16:uniqueId val="{0000001B-1A0F-4AC4-9B75-C537BC24868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A0F-4AC4-9B75-C537BC24868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Leipzig, Stadt (14713)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275915</v>
      </c>
      <c r="F11" s="238">
        <v>277145</v>
      </c>
      <c r="G11" s="238">
        <v>277007</v>
      </c>
      <c r="H11" s="238">
        <v>272873</v>
      </c>
      <c r="I11" s="265">
        <v>272027</v>
      </c>
      <c r="J11" s="263">
        <v>3888</v>
      </c>
      <c r="K11" s="266">
        <v>1.4292698886507589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13.412101553014516</v>
      </c>
      <c r="E13" s="115">
        <v>37006</v>
      </c>
      <c r="F13" s="114">
        <v>37535</v>
      </c>
      <c r="G13" s="114">
        <v>37633</v>
      </c>
      <c r="H13" s="114">
        <v>37474</v>
      </c>
      <c r="I13" s="140">
        <v>37162</v>
      </c>
      <c r="J13" s="115">
        <v>-156</v>
      </c>
      <c r="K13" s="116">
        <v>-0.41978364996501805</v>
      </c>
    </row>
    <row r="14" spans="1:255" ht="14.1" customHeight="1" x14ac:dyDescent="0.2">
      <c r="A14" s="306" t="s">
        <v>230</v>
      </c>
      <c r="B14" s="307"/>
      <c r="C14" s="308"/>
      <c r="D14" s="113">
        <v>53.534603048040154</v>
      </c>
      <c r="E14" s="115">
        <v>147710</v>
      </c>
      <c r="F14" s="114">
        <v>148467</v>
      </c>
      <c r="G14" s="114">
        <v>149034</v>
      </c>
      <c r="H14" s="114">
        <v>146565</v>
      </c>
      <c r="I14" s="140">
        <v>146553</v>
      </c>
      <c r="J14" s="115">
        <v>1157</v>
      </c>
      <c r="K14" s="116">
        <v>0.78947547986052824</v>
      </c>
    </row>
    <row r="15" spans="1:255" ht="14.1" customHeight="1" x14ac:dyDescent="0.2">
      <c r="A15" s="306" t="s">
        <v>231</v>
      </c>
      <c r="B15" s="307"/>
      <c r="C15" s="308"/>
      <c r="D15" s="113">
        <v>14.900603446713662</v>
      </c>
      <c r="E15" s="115">
        <v>41113</v>
      </c>
      <c r="F15" s="114">
        <v>40934</v>
      </c>
      <c r="G15" s="114">
        <v>40643</v>
      </c>
      <c r="H15" s="114">
        <v>39962</v>
      </c>
      <c r="I15" s="140">
        <v>39678</v>
      </c>
      <c r="J15" s="115">
        <v>1435</v>
      </c>
      <c r="K15" s="116">
        <v>3.6166137406119261</v>
      </c>
    </row>
    <row r="16" spans="1:255" ht="14.1" customHeight="1" x14ac:dyDescent="0.2">
      <c r="A16" s="306" t="s">
        <v>232</v>
      </c>
      <c r="B16" s="307"/>
      <c r="C16" s="308"/>
      <c r="D16" s="113">
        <v>17.86093543301379</v>
      </c>
      <c r="E16" s="115">
        <v>49281</v>
      </c>
      <c r="F16" s="114">
        <v>49407</v>
      </c>
      <c r="G16" s="114">
        <v>48861</v>
      </c>
      <c r="H16" s="114">
        <v>48086</v>
      </c>
      <c r="I16" s="140">
        <v>47825</v>
      </c>
      <c r="J16" s="115">
        <v>1456</v>
      </c>
      <c r="K16" s="116">
        <v>3.0444328280188184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0.20912237464436512</v>
      </c>
      <c r="E18" s="115">
        <v>577</v>
      </c>
      <c r="F18" s="114">
        <v>561</v>
      </c>
      <c r="G18" s="114">
        <v>573</v>
      </c>
      <c r="H18" s="114">
        <v>571</v>
      </c>
      <c r="I18" s="140">
        <v>555</v>
      </c>
      <c r="J18" s="115">
        <v>22</v>
      </c>
      <c r="K18" s="116">
        <v>3.9639639639639639</v>
      </c>
    </row>
    <row r="19" spans="1:255" ht="14.1" customHeight="1" x14ac:dyDescent="0.2">
      <c r="A19" s="306" t="s">
        <v>235</v>
      </c>
      <c r="B19" s="307" t="s">
        <v>236</v>
      </c>
      <c r="C19" s="308"/>
      <c r="D19" s="113">
        <v>5.6901582008952033E-2</v>
      </c>
      <c r="E19" s="115">
        <v>157</v>
      </c>
      <c r="F19" s="114">
        <v>149</v>
      </c>
      <c r="G19" s="114">
        <v>158</v>
      </c>
      <c r="H19" s="114">
        <v>152</v>
      </c>
      <c r="I19" s="140">
        <v>129</v>
      </c>
      <c r="J19" s="115">
        <v>28</v>
      </c>
      <c r="K19" s="116">
        <v>21.705426356589147</v>
      </c>
    </row>
    <row r="20" spans="1:255" ht="14.1" customHeight="1" x14ac:dyDescent="0.2">
      <c r="A20" s="306">
        <v>12</v>
      </c>
      <c r="B20" s="307" t="s">
        <v>237</v>
      </c>
      <c r="C20" s="308"/>
      <c r="D20" s="113">
        <v>0.5490821448634543</v>
      </c>
      <c r="E20" s="115">
        <v>1515</v>
      </c>
      <c r="F20" s="114">
        <v>1521</v>
      </c>
      <c r="G20" s="114">
        <v>1597</v>
      </c>
      <c r="H20" s="114">
        <v>1560</v>
      </c>
      <c r="I20" s="140">
        <v>1499</v>
      </c>
      <c r="J20" s="115">
        <v>16</v>
      </c>
      <c r="K20" s="116">
        <v>1.0673782521681121</v>
      </c>
    </row>
    <row r="21" spans="1:255" ht="14.1" customHeight="1" x14ac:dyDescent="0.2">
      <c r="A21" s="306">
        <v>21</v>
      </c>
      <c r="B21" s="307" t="s">
        <v>238</v>
      </c>
      <c r="C21" s="308"/>
      <c r="D21" s="113">
        <v>9.4231919250493817E-2</v>
      </c>
      <c r="E21" s="115">
        <v>260</v>
      </c>
      <c r="F21" s="114">
        <v>241</v>
      </c>
      <c r="G21" s="114">
        <v>281</v>
      </c>
      <c r="H21" s="114">
        <v>255</v>
      </c>
      <c r="I21" s="140">
        <v>251</v>
      </c>
      <c r="J21" s="115">
        <v>9</v>
      </c>
      <c r="K21" s="116">
        <v>3.5856573705179282</v>
      </c>
    </row>
    <row r="22" spans="1:255" ht="14.1" customHeight="1" x14ac:dyDescent="0.2">
      <c r="A22" s="306">
        <v>22</v>
      </c>
      <c r="B22" s="307" t="s">
        <v>239</v>
      </c>
      <c r="C22" s="308"/>
      <c r="D22" s="113">
        <v>0.68608085823532605</v>
      </c>
      <c r="E22" s="115">
        <v>1893</v>
      </c>
      <c r="F22" s="114">
        <v>1930</v>
      </c>
      <c r="G22" s="114">
        <v>1933</v>
      </c>
      <c r="H22" s="114">
        <v>1930</v>
      </c>
      <c r="I22" s="140">
        <v>1938</v>
      </c>
      <c r="J22" s="115">
        <v>-45</v>
      </c>
      <c r="K22" s="116">
        <v>-2.321981424148607</v>
      </c>
    </row>
    <row r="23" spans="1:255" ht="14.1" customHeight="1" x14ac:dyDescent="0.2">
      <c r="A23" s="306">
        <v>23</v>
      </c>
      <c r="B23" s="307" t="s">
        <v>240</v>
      </c>
      <c r="C23" s="308"/>
      <c r="D23" s="113">
        <v>0.92782197415870826</v>
      </c>
      <c r="E23" s="115">
        <v>2560</v>
      </c>
      <c r="F23" s="114">
        <v>2633</v>
      </c>
      <c r="G23" s="114">
        <v>2633</v>
      </c>
      <c r="H23" s="114">
        <v>2626</v>
      </c>
      <c r="I23" s="140">
        <v>2582</v>
      </c>
      <c r="J23" s="115">
        <v>-22</v>
      </c>
      <c r="K23" s="116">
        <v>-0.85205267234701787</v>
      </c>
    </row>
    <row r="24" spans="1:255" ht="14.1" customHeight="1" x14ac:dyDescent="0.2">
      <c r="A24" s="306">
        <v>24</v>
      </c>
      <c r="B24" s="307" t="s">
        <v>241</v>
      </c>
      <c r="C24" s="308"/>
      <c r="D24" s="113">
        <v>1.9125455303263685</v>
      </c>
      <c r="E24" s="115">
        <v>5277</v>
      </c>
      <c r="F24" s="114">
        <v>5374</v>
      </c>
      <c r="G24" s="114">
        <v>5350</v>
      </c>
      <c r="H24" s="114">
        <v>4725</v>
      </c>
      <c r="I24" s="140">
        <v>4762</v>
      </c>
      <c r="J24" s="115">
        <v>515</v>
      </c>
      <c r="K24" s="116">
        <v>10.814783704325913</v>
      </c>
    </row>
    <row r="25" spans="1:255" ht="14.1" customHeight="1" x14ac:dyDescent="0.2">
      <c r="A25" s="306">
        <v>25</v>
      </c>
      <c r="B25" s="307" t="s">
        <v>242</v>
      </c>
      <c r="C25" s="308"/>
      <c r="D25" s="113">
        <v>5.7474222133628112</v>
      </c>
      <c r="E25" s="115">
        <v>15858</v>
      </c>
      <c r="F25" s="114">
        <v>15794</v>
      </c>
      <c r="G25" s="114">
        <v>15729</v>
      </c>
      <c r="H25" s="114">
        <v>16387</v>
      </c>
      <c r="I25" s="140">
        <v>16516</v>
      </c>
      <c r="J25" s="115">
        <v>-658</v>
      </c>
      <c r="K25" s="116">
        <v>-3.9840155001210946</v>
      </c>
    </row>
    <row r="26" spans="1:255" ht="14.1" customHeight="1" x14ac:dyDescent="0.2">
      <c r="A26" s="306">
        <v>26</v>
      </c>
      <c r="B26" s="307" t="s">
        <v>243</v>
      </c>
      <c r="C26" s="308"/>
      <c r="D26" s="113">
        <v>2.6776362285486472</v>
      </c>
      <c r="E26" s="115">
        <v>7388</v>
      </c>
      <c r="F26" s="114">
        <v>7604</v>
      </c>
      <c r="G26" s="114">
        <v>7724</v>
      </c>
      <c r="H26" s="114">
        <v>7516</v>
      </c>
      <c r="I26" s="140">
        <v>7551</v>
      </c>
      <c r="J26" s="115">
        <v>-163</v>
      </c>
      <c r="K26" s="116">
        <v>-2.1586544828499536</v>
      </c>
    </row>
    <row r="27" spans="1:255" ht="14.1" customHeight="1" x14ac:dyDescent="0.2">
      <c r="A27" s="306">
        <v>27</v>
      </c>
      <c r="B27" s="307" t="s">
        <v>244</v>
      </c>
      <c r="C27" s="308"/>
      <c r="D27" s="113">
        <v>2.6102241632386787</v>
      </c>
      <c r="E27" s="115">
        <v>7202</v>
      </c>
      <c r="F27" s="114">
        <v>7255</v>
      </c>
      <c r="G27" s="114">
        <v>7282</v>
      </c>
      <c r="H27" s="114">
        <v>7433</v>
      </c>
      <c r="I27" s="140">
        <v>7449</v>
      </c>
      <c r="J27" s="115">
        <v>-247</v>
      </c>
      <c r="K27" s="116">
        <v>-3.3158813263525304</v>
      </c>
    </row>
    <row r="28" spans="1:255" ht="14.1" customHeight="1" x14ac:dyDescent="0.2">
      <c r="A28" s="306">
        <v>28</v>
      </c>
      <c r="B28" s="307" t="s">
        <v>245</v>
      </c>
      <c r="C28" s="308"/>
      <c r="D28" s="113">
        <v>9.4231919250493817E-2</v>
      </c>
      <c r="E28" s="115">
        <v>260</v>
      </c>
      <c r="F28" s="114">
        <v>252</v>
      </c>
      <c r="G28" s="114">
        <v>250</v>
      </c>
      <c r="H28" s="114">
        <v>256</v>
      </c>
      <c r="I28" s="140">
        <v>257</v>
      </c>
      <c r="J28" s="115">
        <v>3</v>
      </c>
      <c r="K28" s="116">
        <v>1.1673151750972763</v>
      </c>
    </row>
    <row r="29" spans="1:255" ht="14.1" customHeight="1" x14ac:dyDescent="0.2">
      <c r="A29" s="306">
        <v>29</v>
      </c>
      <c r="B29" s="307" t="s">
        <v>246</v>
      </c>
      <c r="C29" s="308"/>
      <c r="D29" s="113">
        <v>1.9621985031622058</v>
      </c>
      <c r="E29" s="115">
        <v>5414</v>
      </c>
      <c r="F29" s="114">
        <v>5585</v>
      </c>
      <c r="G29" s="114">
        <v>5643</v>
      </c>
      <c r="H29" s="114">
        <v>5351</v>
      </c>
      <c r="I29" s="140">
        <v>5386</v>
      </c>
      <c r="J29" s="115">
        <v>28</v>
      </c>
      <c r="K29" s="116">
        <v>0.51986632008911993</v>
      </c>
    </row>
    <row r="30" spans="1:255" ht="14.1" customHeight="1" x14ac:dyDescent="0.2">
      <c r="A30" s="306" t="s">
        <v>247</v>
      </c>
      <c r="B30" s="307" t="s">
        <v>248</v>
      </c>
      <c r="C30" s="308"/>
      <c r="D30" s="113">
        <v>0.26276208252541544</v>
      </c>
      <c r="E30" s="115">
        <v>725</v>
      </c>
      <c r="F30" s="114">
        <v>735</v>
      </c>
      <c r="G30" s="114">
        <v>728</v>
      </c>
      <c r="H30" s="114">
        <v>720</v>
      </c>
      <c r="I30" s="140">
        <v>780</v>
      </c>
      <c r="J30" s="115">
        <v>-55</v>
      </c>
      <c r="K30" s="116">
        <v>-7.0512820512820511</v>
      </c>
    </row>
    <row r="31" spans="1:255" ht="14.1" customHeight="1" x14ac:dyDescent="0.2">
      <c r="A31" s="306" t="s">
        <v>249</v>
      </c>
      <c r="B31" s="307" t="s">
        <v>250</v>
      </c>
      <c r="C31" s="308"/>
      <c r="D31" s="113">
        <v>1.6766033017414783</v>
      </c>
      <c r="E31" s="115">
        <v>4626</v>
      </c>
      <c r="F31" s="114">
        <v>4786</v>
      </c>
      <c r="G31" s="114">
        <v>4850</v>
      </c>
      <c r="H31" s="114">
        <v>4567</v>
      </c>
      <c r="I31" s="140">
        <v>4543</v>
      </c>
      <c r="J31" s="115">
        <v>83</v>
      </c>
      <c r="K31" s="116">
        <v>1.8269865727492847</v>
      </c>
    </row>
    <row r="32" spans="1:255" ht="14.1" customHeight="1" x14ac:dyDescent="0.2">
      <c r="A32" s="306">
        <v>31</v>
      </c>
      <c r="B32" s="307" t="s">
        <v>251</v>
      </c>
      <c r="C32" s="308"/>
      <c r="D32" s="113">
        <v>1.1619520504503198</v>
      </c>
      <c r="E32" s="115">
        <v>3206</v>
      </c>
      <c r="F32" s="114">
        <v>3213</v>
      </c>
      <c r="G32" s="114">
        <v>3196</v>
      </c>
      <c r="H32" s="114">
        <v>3191</v>
      </c>
      <c r="I32" s="140">
        <v>3169</v>
      </c>
      <c r="J32" s="115">
        <v>37</v>
      </c>
      <c r="K32" s="116">
        <v>1.167560744714421</v>
      </c>
    </row>
    <row r="33" spans="1:11" ht="14.1" customHeight="1" x14ac:dyDescent="0.2">
      <c r="A33" s="306">
        <v>32</v>
      </c>
      <c r="B33" s="307" t="s">
        <v>252</v>
      </c>
      <c r="C33" s="308"/>
      <c r="D33" s="113">
        <v>1.4015185836217676</v>
      </c>
      <c r="E33" s="115">
        <v>3867</v>
      </c>
      <c r="F33" s="114">
        <v>3840</v>
      </c>
      <c r="G33" s="114">
        <v>3965</v>
      </c>
      <c r="H33" s="114">
        <v>3774</v>
      </c>
      <c r="I33" s="140">
        <v>3665</v>
      </c>
      <c r="J33" s="115">
        <v>202</v>
      </c>
      <c r="K33" s="116">
        <v>5.5115961800818551</v>
      </c>
    </row>
    <row r="34" spans="1:11" ht="14.1" customHeight="1" x14ac:dyDescent="0.2">
      <c r="A34" s="306">
        <v>33</v>
      </c>
      <c r="B34" s="307" t="s">
        <v>253</v>
      </c>
      <c r="C34" s="308"/>
      <c r="D34" s="113">
        <v>0.85787289563814939</v>
      </c>
      <c r="E34" s="115">
        <v>2367</v>
      </c>
      <c r="F34" s="114">
        <v>2356</v>
      </c>
      <c r="G34" s="114">
        <v>2438</v>
      </c>
      <c r="H34" s="114">
        <v>2394</v>
      </c>
      <c r="I34" s="140">
        <v>2350</v>
      </c>
      <c r="J34" s="115">
        <v>17</v>
      </c>
      <c r="K34" s="116">
        <v>0.72340425531914898</v>
      </c>
    </row>
    <row r="35" spans="1:11" ht="14.1" customHeight="1" x14ac:dyDescent="0.2">
      <c r="A35" s="306">
        <v>34</v>
      </c>
      <c r="B35" s="307" t="s">
        <v>254</v>
      </c>
      <c r="C35" s="308"/>
      <c r="D35" s="113">
        <v>2.6004385408549733</v>
      </c>
      <c r="E35" s="115">
        <v>7175</v>
      </c>
      <c r="F35" s="114">
        <v>7079</v>
      </c>
      <c r="G35" s="114">
        <v>7158</v>
      </c>
      <c r="H35" s="114">
        <v>7067</v>
      </c>
      <c r="I35" s="140">
        <v>7013</v>
      </c>
      <c r="J35" s="115">
        <v>162</v>
      </c>
      <c r="K35" s="116">
        <v>2.3099957222301439</v>
      </c>
    </row>
    <row r="36" spans="1:11" ht="14.1" customHeight="1" x14ac:dyDescent="0.2">
      <c r="A36" s="306">
        <v>41</v>
      </c>
      <c r="B36" s="307" t="s">
        <v>255</v>
      </c>
      <c r="C36" s="308"/>
      <c r="D36" s="113">
        <v>0.66107315658807964</v>
      </c>
      <c r="E36" s="115">
        <v>1824</v>
      </c>
      <c r="F36" s="114">
        <v>1821</v>
      </c>
      <c r="G36" s="114">
        <v>1845</v>
      </c>
      <c r="H36" s="114">
        <v>1816</v>
      </c>
      <c r="I36" s="140">
        <v>1779</v>
      </c>
      <c r="J36" s="115">
        <v>45</v>
      </c>
      <c r="K36" s="116">
        <v>2.5295109612141653</v>
      </c>
    </row>
    <row r="37" spans="1:11" ht="14.1" customHeight="1" x14ac:dyDescent="0.2">
      <c r="A37" s="306">
        <v>42</v>
      </c>
      <c r="B37" s="307" t="s">
        <v>256</v>
      </c>
      <c r="C37" s="308"/>
      <c r="D37" s="113">
        <v>0.13989815704111774</v>
      </c>
      <c r="E37" s="115">
        <v>386</v>
      </c>
      <c r="F37" s="114">
        <v>372</v>
      </c>
      <c r="G37" s="114">
        <v>368</v>
      </c>
      <c r="H37" s="114">
        <v>362</v>
      </c>
      <c r="I37" s="140">
        <v>365</v>
      </c>
      <c r="J37" s="115">
        <v>21</v>
      </c>
      <c r="K37" s="116">
        <v>5.7534246575342465</v>
      </c>
    </row>
    <row r="38" spans="1:11" ht="14.1" customHeight="1" x14ac:dyDescent="0.2">
      <c r="A38" s="306">
        <v>43</v>
      </c>
      <c r="B38" s="307" t="s">
        <v>257</v>
      </c>
      <c r="C38" s="308"/>
      <c r="D38" s="113">
        <v>2.8291321602667487</v>
      </c>
      <c r="E38" s="115">
        <v>7806</v>
      </c>
      <c r="F38" s="114">
        <v>7588</v>
      </c>
      <c r="G38" s="114">
        <v>7424</v>
      </c>
      <c r="H38" s="114">
        <v>7177</v>
      </c>
      <c r="I38" s="140">
        <v>7038</v>
      </c>
      <c r="J38" s="115">
        <v>768</v>
      </c>
      <c r="K38" s="116">
        <v>10.912190963341859</v>
      </c>
    </row>
    <row r="39" spans="1:11" ht="14.1" customHeight="1" x14ac:dyDescent="0.2">
      <c r="A39" s="306">
        <v>51</v>
      </c>
      <c r="B39" s="307" t="s">
        <v>258</v>
      </c>
      <c r="C39" s="308"/>
      <c r="D39" s="113">
        <v>6.2867187358425598</v>
      </c>
      <c r="E39" s="115">
        <v>17346</v>
      </c>
      <c r="F39" s="114">
        <v>17813</v>
      </c>
      <c r="G39" s="114">
        <v>17557</v>
      </c>
      <c r="H39" s="114">
        <v>17421</v>
      </c>
      <c r="I39" s="140">
        <v>17462</v>
      </c>
      <c r="J39" s="115">
        <v>-116</v>
      </c>
      <c r="K39" s="116">
        <v>-0.6642996220364219</v>
      </c>
    </row>
    <row r="40" spans="1:11" ht="14.1" customHeight="1" x14ac:dyDescent="0.2">
      <c r="A40" s="306" t="s">
        <v>259</v>
      </c>
      <c r="B40" s="307" t="s">
        <v>260</v>
      </c>
      <c r="C40" s="308"/>
      <c r="D40" s="113">
        <v>5.0269104615551887</v>
      </c>
      <c r="E40" s="115">
        <v>13870</v>
      </c>
      <c r="F40" s="114">
        <v>14316</v>
      </c>
      <c r="G40" s="114">
        <v>14035</v>
      </c>
      <c r="H40" s="114">
        <v>14075</v>
      </c>
      <c r="I40" s="140">
        <v>14102</v>
      </c>
      <c r="J40" s="115">
        <v>-232</v>
      </c>
      <c r="K40" s="116">
        <v>-1.6451567153595235</v>
      </c>
    </row>
    <row r="41" spans="1:11" ht="14.1" customHeight="1" x14ac:dyDescent="0.2">
      <c r="A41" s="306"/>
      <c r="B41" s="307" t="s">
        <v>261</v>
      </c>
      <c r="C41" s="308"/>
      <c r="D41" s="113">
        <v>4.1280829240889405</v>
      </c>
      <c r="E41" s="115">
        <v>11390</v>
      </c>
      <c r="F41" s="114">
        <v>11855</v>
      </c>
      <c r="G41" s="114">
        <v>11649</v>
      </c>
      <c r="H41" s="114">
        <v>11849</v>
      </c>
      <c r="I41" s="140">
        <v>11857</v>
      </c>
      <c r="J41" s="115">
        <v>-467</v>
      </c>
      <c r="K41" s="116">
        <v>-3.9386016698996373</v>
      </c>
    </row>
    <row r="42" spans="1:11" ht="14.1" customHeight="1" x14ac:dyDescent="0.2">
      <c r="A42" s="306">
        <v>52</v>
      </c>
      <c r="B42" s="307" t="s">
        <v>262</v>
      </c>
      <c r="C42" s="308"/>
      <c r="D42" s="113">
        <v>2.9135784571335375</v>
      </c>
      <c r="E42" s="115">
        <v>8039</v>
      </c>
      <c r="F42" s="114">
        <v>7898</v>
      </c>
      <c r="G42" s="114">
        <v>8037</v>
      </c>
      <c r="H42" s="114">
        <v>7944</v>
      </c>
      <c r="I42" s="140">
        <v>7948</v>
      </c>
      <c r="J42" s="115">
        <v>91</v>
      </c>
      <c r="K42" s="116">
        <v>1.1449421238047308</v>
      </c>
    </row>
    <row r="43" spans="1:11" ht="14.1" customHeight="1" x14ac:dyDescent="0.2">
      <c r="A43" s="306" t="s">
        <v>263</v>
      </c>
      <c r="B43" s="307" t="s">
        <v>264</v>
      </c>
      <c r="C43" s="308"/>
      <c r="D43" s="113">
        <v>2.2043020495442436</v>
      </c>
      <c r="E43" s="115">
        <v>6082</v>
      </c>
      <c r="F43" s="114">
        <v>5943</v>
      </c>
      <c r="G43" s="114">
        <v>6014</v>
      </c>
      <c r="H43" s="114">
        <v>6054</v>
      </c>
      <c r="I43" s="140">
        <v>6060</v>
      </c>
      <c r="J43" s="115">
        <v>22</v>
      </c>
      <c r="K43" s="116">
        <v>0.36303630363036304</v>
      </c>
    </row>
    <row r="44" spans="1:11" ht="14.1" customHeight="1" x14ac:dyDescent="0.2">
      <c r="A44" s="306">
        <v>53</v>
      </c>
      <c r="B44" s="307" t="s">
        <v>265</v>
      </c>
      <c r="C44" s="308"/>
      <c r="D44" s="113">
        <v>1.6461591432143958</v>
      </c>
      <c r="E44" s="115">
        <v>4542</v>
      </c>
      <c r="F44" s="114">
        <v>4514</v>
      </c>
      <c r="G44" s="114">
        <v>4550</v>
      </c>
      <c r="H44" s="114">
        <v>4443</v>
      </c>
      <c r="I44" s="140">
        <v>4383</v>
      </c>
      <c r="J44" s="115">
        <v>159</v>
      </c>
      <c r="K44" s="116">
        <v>3.6276522929500343</v>
      </c>
    </row>
    <row r="45" spans="1:11" ht="14.1" customHeight="1" x14ac:dyDescent="0.2">
      <c r="A45" s="306" t="s">
        <v>266</v>
      </c>
      <c r="B45" s="307" t="s">
        <v>267</v>
      </c>
      <c r="C45" s="308"/>
      <c r="D45" s="113">
        <v>1.5907072830400666</v>
      </c>
      <c r="E45" s="115">
        <v>4389</v>
      </c>
      <c r="F45" s="114">
        <v>4359</v>
      </c>
      <c r="G45" s="114">
        <v>4365</v>
      </c>
      <c r="H45" s="114">
        <v>4267</v>
      </c>
      <c r="I45" s="140">
        <v>4226</v>
      </c>
      <c r="J45" s="115">
        <v>163</v>
      </c>
      <c r="K45" s="116">
        <v>3.8570752484619026</v>
      </c>
    </row>
    <row r="46" spans="1:11" ht="14.1" customHeight="1" x14ac:dyDescent="0.2">
      <c r="A46" s="306">
        <v>54</v>
      </c>
      <c r="B46" s="307" t="s">
        <v>268</v>
      </c>
      <c r="C46" s="308"/>
      <c r="D46" s="113">
        <v>2.9480093507058331</v>
      </c>
      <c r="E46" s="115">
        <v>8134</v>
      </c>
      <c r="F46" s="114">
        <v>8134</v>
      </c>
      <c r="G46" s="114">
        <v>8402</v>
      </c>
      <c r="H46" s="114">
        <v>8442</v>
      </c>
      <c r="I46" s="140">
        <v>8454</v>
      </c>
      <c r="J46" s="115">
        <v>-320</v>
      </c>
      <c r="K46" s="116">
        <v>-3.7851904423941329</v>
      </c>
    </row>
    <row r="47" spans="1:11" ht="14.1" customHeight="1" x14ac:dyDescent="0.2">
      <c r="A47" s="306">
        <v>61</v>
      </c>
      <c r="B47" s="307" t="s">
        <v>269</v>
      </c>
      <c r="C47" s="308"/>
      <c r="D47" s="113">
        <v>2.9864269793233422</v>
      </c>
      <c r="E47" s="115">
        <v>8240</v>
      </c>
      <c r="F47" s="114">
        <v>8152</v>
      </c>
      <c r="G47" s="114">
        <v>8077</v>
      </c>
      <c r="H47" s="114">
        <v>7938</v>
      </c>
      <c r="I47" s="140">
        <v>7906</v>
      </c>
      <c r="J47" s="115">
        <v>334</v>
      </c>
      <c r="K47" s="116">
        <v>4.2246395142929423</v>
      </c>
    </row>
    <row r="48" spans="1:11" ht="14.1" customHeight="1" x14ac:dyDescent="0.2">
      <c r="A48" s="306">
        <v>62</v>
      </c>
      <c r="B48" s="307" t="s">
        <v>270</v>
      </c>
      <c r="C48" s="308"/>
      <c r="D48" s="113">
        <v>5.4197850787380171</v>
      </c>
      <c r="E48" s="115">
        <v>14954</v>
      </c>
      <c r="F48" s="114">
        <v>15227</v>
      </c>
      <c r="G48" s="114">
        <v>15309</v>
      </c>
      <c r="H48" s="114">
        <v>15085</v>
      </c>
      <c r="I48" s="140">
        <v>15179</v>
      </c>
      <c r="J48" s="115">
        <v>-225</v>
      </c>
      <c r="K48" s="116">
        <v>-1.4823110876869359</v>
      </c>
    </row>
    <row r="49" spans="1:11" ht="14.1" customHeight="1" x14ac:dyDescent="0.2">
      <c r="A49" s="306">
        <v>63</v>
      </c>
      <c r="B49" s="307" t="s">
        <v>271</v>
      </c>
      <c r="C49" s="308"/>
      <c r="D49" s="113">
        <v>3.0962434082960333</v>
      </c>
      <c r="E49" s="115">
        <v>8543</v>
      </c>
      <c r="F49" s="114">
        <v>8783</v>
      </c>
      <c r="G49" s="114">
        <v>8807</v>
      </c>
      <c r="H49" s="114">
        <v>8521</v>
      </c>
      <c r="I49" s="140">
        <v>8286</v>
      </c>
      <c r="J49" s="115">
        <v>257</v>
      </c>
      <c r="K49" s="116">
        <v>3.1016171856142893</v>
      </c>
    </row>
    <row r="50" spans="1:11" ht="14.1" customHeight="1" x14ac:dyDescent="0.2">
      <c r="A50" s="306" t="s">
        <v>272</v>
      </c>
      <c r="B50" s="307" t="s">
        <v>273</v>
      </c>
      <c r="C50" s="308"/>
      <c r="D50" s="113">
        <v>0.67702009676893249</v>
      </c>
      <c r="E50" s="115">
        <v>1868</v>
      </c>
      <c r="F50" s="114">
        <v>1882</v>
      </c>
      <c r="G50" s="114">
        <v>1869</v>
      </c>
      <c r="H50" s="114">
        <v>1801</v>
      </c>
      <c r="I50" s="140">
        <v>1809</v>
      </c>
      <c r="J50" s="115">
        <v>59</v>
      </c>
      <c r="K50" s="116">
        <v>3.2614704256495299</v>
      </c>
    </row>
    <row r="51" spans="1:11" ht="14.1" customHeight="1" x14ac:dyDescent="0.2">
      <c r="A51" s="306" t="s">
        <v>274</v>
      </c>
      <c r="B51" s="307" t="s">
        <v>275</v>
      </c>
      <c r="C51" s="308"/>
      <c r="D51" s="113">
        <v>1.9498758675679104</v>
      </c>
      <c r="E51" s="115">
        <v>5380</v>
      </c>
      <c r="F51" s="114">
        <v>5575</v>
      </c>
      <c r="G51" s="114">
        <v>5556</v>
      </c>
      <c r="H51" s="114">
        <v>5404</v>
      </c>
      <c r="I51" s="140">
        <v>5173</v>
      </c>
      <c r="J51" s="115">
        <v>207</v>
      </c>
      <c r="K51" s="116">
        <v>4.001546491397642</v>
      </c>
    </row>
    <row r="52" spans="1:11" ht="14.1" customHeight="1" x14ac:dyDescent="0.2">
      <c r="A52" s="306">
        <v>71</v>
      </c>
      <c r="B52" s="307" t="s">
        <v>276</v>
      </c>
      <c r="C52" s="308"/>
      <c r="D52" s="113">
        <v>13.093525179856115</v>
      </c>
      <c r="E52" s="115">
        <v>36127</v>
      </c>
      <c r="F52" s="114">
        <v>35960</v>
      </c>
      <c r="G52" s="114">
        <v>35839</v>
      </c>
      <c r="H52" s="114">
        <v>35423</v>
      </c>
      <c r="I52" s="140">
        <v>35214</v>
      </c>
      <c r="J52" s="115">
        <v>913</v>
      </c>
      <c r="K52" s="116">
        <v>2.5927188050207306</v>
      </c>
    </row>
    <row r="53" spans="1:11" ht="14.1" customHeight="1" x14ac:dyDescent="0.2">
      <c r="A53" s="306" t="s">
        <v>277</v>
      </c>
      <c r="B53" s="307" t="s">
        <v>278</v>
      </c>
      <c r="C53" s="308"/>
      <c r="D53" s="113">
        <v>5.2345831143649315</v>
      </c>
      <c r="E53" s="115">
        <v>14443</v>
      </c>
      <c r="F53" s="114">
        <v>14375</v>
      </c>
      <c r="G53" s="114">
        <v>14319</v>
      </c>
      <c r="H53" s="114">
        <v>14113</v>
      </c>
      <c r="I53" s="140">
        <v>13974</v>
      </c>
      <c r="J53" s="115">
        <v>469</v>
      </c>
      <c r="K53" s="116">
        <v>3.3562330041505652</v>
      </c>
    </row>
    <row r="54" spans="1:11" ht="14.1" customHeight="1" x14ac:dyDescent="0.2">
      <c r="A54" s="306" t="s">
        <v>279</v>
      </c>
      <c r="B54" s="307" t="s">
        <v>280</v>
      </c>
      <c r="C54" s="308"/>
      <c r="D54" s="113">
        <v>6.1946613993440005</v>
      </c>
      <c r="E54" s="115">
        <v>17092</v>
      </c>
      <c r="F54" s="114">
        <v>16989</v>
      </c>
      <c r="G54" s="114">
        <v>16941</v>
      </c>
      <c r="H54" s="114">
        <v>16889</v>
      </c>
      <c r="I54" s="140">
        <v>16835</v>
      </c>
      <c r="J54" s="115">
        <v>257</v>
      </c>
      <c r="K54" s="116">
        <v>1.5265815265815266</v>
      </c>
    </row>
    <row r="55" spans="1:11" ht="14.1" customHeight="1" x14ac:dyDescent="0.2">
      <c r="A55" s="306">
        <v>72</v>
      </c>
      <c r="B55" s="307" t="s">
        <v>281</v>
      </c>
      <c r="C55" s="308"/>
      <c r="D55" s="113">
        <v>4.2661689288367795</v>
      </c>
      <c r="E55" s="115">
        <v>11771</v>
      </c>
      <c r="F55" s="114">
        <v>11859</v>
      </c>
      <c r="G55" s="114">
        <v>11834</v>
      </c>
      <c r="H55" s="114">
        <v>11650</v>
      </c>
      <c r="I55" s="140">
        <v>11652</v>
      </c>
      <c r="J55" s="115">
        <v>119</v>
      </c>
      <c r="K55" s="116">
        <v>1.0212838997596978</v>
      </c>
    </row>
    <row r="56" spans="1:11" ht="14.1" customHeight="1" x14ac:dyDescent="0.2">
      <c r="A56" s="306" t="s">
        <v>282</v>
      </c>
      <c r="B56" s="307" t="s">
        <v>283</v>
      </c>
      <c r="C56" s="308"/>
      <c r="D56" s="113">
        <v>2.0593298660819457</v>
      </c>
      <c r="E56" s="115">
        <v>5682</v>
      </c>
      <c r="F56" s="114">
        <v>5772</v>
      </c>
      <c r="G56" s="114">
        <v>5773</v>
      </c>
      <c r="H56" s="114">
        <v>5653</v>
      </c>
      <c r="I56" s="140">
        <v>5657</v>
      </c>
      <c r="J56" s="115">
        <v>25</v>
      </c>
      <c r="K56" s="116">
        <v>0.44193035177656004</v>
      </c>
    </row>
    <row r="57" spans="1:11" ht="14.1" customHeight="1" x14ac:dyDescent="0.2">
      <c r="A57" s="306" t="s">
        <v>284</v>
      </c>
      <c r="B57" s="307" t="s">
        <v>285</v>
      </c>
      <c r="C57" s="308"/>
      <c r="D57" s="113">
        <v>1.6813148977040031</v>
      </c>
      <c r="E57" s="115">
        <v>4639</v>
      </c>
      <c r="F57" s="114">
        <v>4619</v>
      </c>
      <c r="G57" s="114">
        <v>4574</v>
      </c>
      <c r="H57" s="114">
        <v>4555</v>
      </c>
      <c r="I57" s="140">
        <v>4544</v>
      </c>
      <c r="J57" s="115">
        <v>95</v>
      </c>
      <c r="K57" s="116">
        <v>2.090669014084507</v>
      </c>
    </row>
    <row r="58" spans="1:11" ht="14.1" customHeight="1" x14ac:dyDescent="0.2">
      <c r="A58" s="306">
        <v>73</v>
      </c>
      <c r="B58" s="307" t="s">
        <v>286</v>
      </c>
      <c r="C58" s="308"/>
      <c r="D58" s="113">
        <v>3.6286537520613233</v>
      </c>
      <c r="E58" s="115">
        <v>10012</v>
      </c>
      <c r="F58" s="114">
        <v>10007</v>
      </c>
      <c r="G58" s="114">
        <v>9953</v>
      </c>
      <c r="H58" s="114">
        <v>9705</v>
      </c>
      <c r="I58" s="140">
        <v>9674</v>
      </c>
      <c r="J58" s="115">
        <v>338</v>
      </c>
      <c r="K58" s="116">
        <v>3.4939011784163738</v>
      </c>
    </row>
    <row r="59" spans="1:11" ht="14.1" customHeight="1" x14ac:dyDescent="0.2">
      <c r="A59" s="306" t="s">
        <v>287</v>
      </c>
      <c r="B59" s="307" t="s">
        <v>288</v>
      </c>
      <c r="C59" s="308"/>
      <c r="D59" s="113">
        <v>2.5522352898537592</v>
      </c>
      <c r="E59" s="115">
        <v>7042</v>
      </c>
      <c r="F59" s="114">
        <v>7040</v>
      </c>
      <c r="G59" s="114">
        <v>6977</v>
      </c>
      <c r="H59" s="114">
        <v>6774</v>
      </c>
      <c r="I59" s="140">
        <v>6750</v>
      </c>
      <c r="J59" s="115">
        <v>292</v>
      </c>
      <c r="K59" s="116">
        <v>4.325925925925926</v>
      </c>
    </row>
    <row r="60" spans="1:11" ht="14.1" customHeight="1" x14ac:dyDescent="0.2">
      <c r="A60" s="306">
        <v>81</v>
      </c>
      <c r="B60" s="307" t="s">
        <v>289</v>
      </c>
      <c r="C60" s="308"/>
      <c r="D60" s="113">
        <v>8.4011380316401798</v>
      </c>
      <c r="E60" s="115">
        <v>23180</v>
      </c>
      <c r="F60" s="114">
        <v>23115</v>
      </c>
      <c r="G60" s="114">
        <v>23028</v>
      </c>
      <c r="H60" s="114">
        <v>22423</v>
      </c>
      <c r="I60" s="140">
        <v>22300</v>
      </c>
      <c r="J60" s="115">
        <v>880</v>
      </c>
      <c r="K60" s="116">
        <v>3.9461883408071747</v>
      </c>
    </row>
    <row r="61" spans="1:11" ht="14.1" customHeight="1" x14ac:dyDescent="0.2">
      <c r="A61" s="306" t="s">
        <v>290</v>
      </c>
      <c r="B61" s="307" t="s">
        <v>291</v>
      </c>
      <c r="C61" s="308"/>
      <c r="D61" s="113">
        <v>1.4261638548103583</v>
      </c>
      <c r="E61" s="115">
        <v>3935</v>
      </c>
      <c r="F61" s="114">
        <v>3938</v>
      </c>
      <c r="G61" s="114">
        <v>3954</v>
      </c>
      <c r="H61" s="114">
        <v>3825</v>
      </c>
      <c r="I61" s="140">
        <v>3856</v>
      </c>
      <c r="J61" s="115">
        <v>79</v>
      </c>
      <c r="K61" s="116">
        <v>2.0487551867219915</v>
      </c>
    </row>
    <row r="62" spans="1:11" ht="14.1" customHeight="1" x14ac:dyDescent="0.2">
      <c r="A62" s="306" t="s">
        <v>292</v>
      </c>
      <c r="B62" s="307" t="s">
        <v>293</v>
      </c>
      <c r="C62" s="308"/>
      <c r="D62" s="113">
        <v>3.6344526393998153</v>
      </c>
      <c r="E62" s="115">
        <v>10028</v>
      </c>
      <c r="F62" s="114">
        <v>9987</v>
      </c>
      <c r="G62" s="114">
        <v>9984</v>
      </c>
      <c r="H62" s="114">
        <v>9678</v>
      </c>
      <c r="I62" s="140">
        <v>9706</v>
      </c>
      <c r="J62" s="115">
        <v>322</v>
      </c>
      <c r="K62" s="116">
        <v>3.3175355450236967</v>
      </c>
    </row>
    <row r="63" spans="1:11" ht="14.1" customHeight="1" x14ac:dyDescent="0.2">
      <c r="A63" s="306"/>
      <c r="B63" s="307" t="s">
        <v>294</v>
      </c>
      <c r="C63" s="308"/>
      <c r="D63" s="113">
        <v>3.1158146530634436</v>
      </c>
      <c r="E63" s="115">
        <v>8597</v>
      </c>
      <c r="F63" s="114">
        <v>8571</v>
      </c>
      <c r="G63" s="114">
        <v>8592</v>
      </c>
      <c r="H63" s="114">
        <v>8327</v>
      </c>
      <c r="I63" s="140">
        <v>8348</v>
      </c>
      <c r="J63" s="115">
        <v>249</v>
      </c>
      <c r="K63" s="116">
        <v>2.9827503593675133</v>
      </c>
    </row>
    <row r="64" spans="1:11" ht="14.1" customHeight="1" x14ac:dyDescent="0.2">
      <c r="A64" s="306" t="s">
        <v>295</v>
      </c>
      <c r="B64" s="307" t="s">
        <v>296</v>
      </c>
      <c r="C64" s="308"/>
      <c r="D64" s="113">
        <v>1.1971078049399271</v>
      </c>
      <c r="E64" s="115">
        <v>3303</v>
      </c>
      <c r="F64" s="114">
        <v>3263</v>
      </c>
      <c r="G64" s="114">
        <v>3227</v>
      </c>
      <c r="H64" s="114">
        <v>3201</v>
      </c>
      <c r="I64" s="140">
        <v>3161</v>
      </c>
      <c r="J64" s="115">
        <v>142</v>
      </c>
      <c r="K64" s="116">
        <v>4.492249288199937</v>
      </c>
    </row>
    <row r="65" spans="1:11" ht="14.1" customHeight="1" x14ac:dyDescent="0.2">
      <c r="A65" s="306" t="s">
        <v>297</v>
      </c>
      <c r="B65" s="307" t="s">
        <v>298</v>
      </c>
      <c r="C65" s="308"/>
      <c r="D65" s="113">
        <v>0.97203849011470922</v>
      </c>
      <c r="E65" s="115">
        <v>2682</v>
      </c>
      <c r="F65" s="114">
        <v>2690</v>
      </c>
      <c r="G65" s="114">
        <v>2651</v>
      </c>
      <c r="H65" s="114">
        <v>2595</v>
      </c>
      <c r="I65" s="140">
        <v>2517</v>
      </c>
      <c r="J65" s="115">
        <v>165</v>
      </c>
      <c r="K65" s="116">
        <v>6.5554231227651965</v>
      </c>
    </row>
    <row r="66" spans="1:11" ht="14.1" customHeight="1" x14ac:dyDescent="0.2">
      <c r="A66" s="306">
        <v>82</v>
      </c>
      <c r="B66" s="307" t="s">
        <v>299</v>
      </c>
      <c r="C66" s="308"/>
      <c r="D66" s="113">
        <v>2.8425420872370113</v>
      </c>
      <c r="E66" s="115">
        <v>7843</v>
      </c>
      <c r="F66" s="114">
        <v>7926</v>
      </c>
      <c r="G66" s="114">
        <v>7883</v>
      </c>
      <c r="H66" s="114">
        <v>7681</v>
      </c>
      <c r="I66" s="140">
        <v>7659</v>
      </c>
      <c r="J66" s="115">
        <v>184</v>
      </c>
      <c r="K66" s="116">
        <v>2.4024024024024024</v>
      </c>
    </row>
    <row r="67" spans="1:11" ht="14.1" customHeight="1" x14ac:dyDescent="0.2">
      <c r="A67" s="306" t="s">
        <v>300</v>
      </c>
      <c r="B67" s="307" t="s">
        <v>301</v>
      </c>
      <c r="C67" s="308"/>
      <c r="D67" s="113">
        <v>1.7998296576844317</v>
      </c>
      <c r="E67" s="115">
        <v>4966</v>
      </c>
      <c r="F67" s="114">
        <v>5010</v>
      </c>
      <c r="G67" s="114">
        <v>4942</v>
      </c>
      <c r="H67" s="114">
        <v>4837</v>
      </c>
      <c r="I67" s="140">
        <v>4811</v>
      </c>
      <c r="J67" s="115">
        <v>155</v>
      </c>
      <c r="K67" s="116">
        <v>3.2217834130118477</v>
      </c>
    </row>
    <row r="68" spans="1:11" ht="14.1" customHeight="1" x14ac:dyDescent="0.2">
      <c r="A68" s="306" t="s">
        <v>302</v>
      </c>
      <c r="B68" s="307" t="s">
        <v>303</v>
      </c>
      <c r="C68" s="308"/>
      <c r="D68" s="113">
        <v>0.56466665458565135</v>
      </c>
      <c r="E68" s="115">
        <v>1558</v>
      </c>
      <c r="F68" s="114">
        <v>1591</v>
      </c>
      <c r="G68" s="114">
        <v>1606</v>
      </c>
      <c r="H68" s="114">
        <v>1554</v>
      </c>
      <c r="I68" s="140">
        <v>1563</v>
      </c>
      <c r="J68" s="115">
        <v>-5</v>
      </c>
      <c r="K68" s="116">
        <v>-0.31989763275751759</v>
      </c>
    </row>
    <row r="69" spans="1:11" ht="14.1" customHeight="1" x14ac:dyDescent="0.2">
      <c r="A69" s="306">
        <v>83</v>
      </c>
      <c r="B69" s="307" t="s">
        <v>304</v>
      </c>
      <c r="C69" s="308"/>
      <c r="D69" s="113">
        <v>5.1649964663030277</v>
      </c>
      <c r="E69" s="115">
        <v>14251</v>
      </c>
      <c r="F69" s="114">
        <v>14224</v>
      </c>
      <c r="G69" s="114">
        <v>13920</v>
      </c>
      <c r="H69" s="114">
        <v>13373</v>
      </c>
      <c r="I69" s="140">
        <v>13254</v>
      </c>
      <c r="J69" s="115">
        <v>997</v>
      </c>
      <c r="K69" s="116">
        <v>7.5222574317187263</v>
      </c>
    </row>
    <row r="70" spans="1:11" ht="14.1" customHeight="1" x14ac:dyDescent="0.2">
      <c r="A70" s="306" t="s">
        <v>305</v>
      </c>
      <c r="B70" s="307" t="s">
        <v>306</v>
      </c>
      <c r="C70" s="308"/>
      <c r="D70" s="113">
        <v>4.5858325933711468</v>
      </c>
      <c r="E70" s="115">
        <v>12653</v>
      </c>
      <c r="F70" s="114">
        <v>12628</v>
      </c>
      <c r="G70" s="114">
        <v>12340</v>
      </c>
      <c r="H70" s="114">
        <v>11831</v>
      </c>
      <c r="I70" s="140">
        <v>11734</v>
      </c>
      <c r="J70" s="115">
        <v>919</v>
      </c>
      <c r="K70" s="116">
        <v>7.8319413669677855</v>
      </c>
    </row>
    <row r="71" spans="1:11" ht="14.1" customHeight="1" x14ac:dyDescent="0.2">
      <c r="A71" s="306"/>
      <c r="B71" s="307" t="s">
        <v>307</v>
      </c>
      <c r="C71" s="308"/>
      <c r="D71" s="113">
        <v>2.6131236069079247</v>
      </c>
      <c r="E71" s="115">
        <v>7210</v>
      </c>
      <c r="F71" s="114">
        <v>7205</v>
      </c>
      <c r="G71" s="114">
        <v>7041</v>
      </c>
      <c r="H71" s="114">
        <v>6706</v>
      </c>
      <c r="I71" s="140">
        <v>6739</v>
      </c>
      <c r="J71" s="115">
        <v>471</v>
      </c>
      <c r="K71" s="116">
        <v>6.9891675322748181</v>
      </c>
    </row>
    <row r="72" spans="1:11" ht="14.1" customHeight="1" x14ac:dyDescent="0.2">
      <c r="A72" s="306">
        <v>84</v>
      </c>
      <c r="B72" s="307" t="s">
        <v>308</v>
      </c>
      <c r="C72" s="308"/>
      <c r="D72" s="113">
        <v>4.4173024300962256</v>
      </c>
      <c r="E72" s="115">
        <v>12188</v>
      </c>
      <c r="F72" s="114">
        <v>12497</v>
      </c>
      <c r="G72" s="114">
        <v>12204</v>
      </c>
      <c r="H72" s="114">
        <v>12342</v>
      </c>
      <c r="I72" s="140">
        <v>12339</v>
      </c>
      <c r="J72" s="115">
        <v>-151</v>
      </c>
      <c r="K72" s="116">
        <v>-1.2237620552719022</v>
      </c>
    </row>
    <row r="73" spans="1:11" ht="14.1" customHeight="1" x14ac:dyDescent="0.2">
      <c r="A73" s="306" t="s">
        <v>309</v>
      </c>
      <c r="B73" s="307" t="s">
        <v>310</v>
      </c>
      <c r="C73" s="308"/>
      <c r="D73" s="113">
        <v>1.410941775546817</v>
      </c>
      <c r="E73" s="115">
        <v>3893</v>
      </c>
      <c r="F73" s="114">
        <v>4112</v>
      </c>
      <c r="G73" s="114">
        <v>4149</v>
      </c>
      <c r="H73" s="114">
        <v>4346</v>
      </c>
      <c r="I73" s="140">
        <v>4551</v>
      </c>
      <c r="J73" s="115">
        <v>-658</v>
      </c>
      <c r="K73" s="116">
        <v>-14.458360799824215</v>
      </c>
    </row>
    <row r="74" spans="1:11" ht="14.1" customHeight="1" x14ac:dyDescent="0.2">
      <c r="A74" s="306" t="s">
        <v>311</v>
      </c>
      <c r="B74" s="307" t="s">
        <v>312</v>
      </c>
      <c r="C74" s="308"/>
      <c r="D74" s="113">
        <v>0.54437054890092962</v>
      </c>
      <c r="E74" s="115">
        <v>1502</v>
      </c>
      <c r="F74" s="114">
        <v>1488</v>
      </c>
      <c r="G74" s="114">
        <v>1484</v>
      </c>
      <c r="H74" s="114">
        <v>1507</v>
      </c>
      <c r="I74" s="140">
        <v>1485</v>
      </c>
      <c r="J74" s="115">
        <v>17</v>
      </c>
      <c r="K74" s="116">
        <v>1.1447811447811447</v>
      </c>
    </row>
    <row r="75" spans="1:11" ht="14.1" customHeight="1" x14ac:dyDescent="0.2">
      <c r="A75" s="306" t="s">
        <v>313</v>
      </c>
      <c r="B75" s="307" t="s">
        <v>314</v>
      </c>
      <c r="C75" s="308"/>
      <c r="D75" s="113">
        <v>1.9292173314245329</v>
      </c>
      <c r="E75" s="115">
        <v>5323</v>
      </c>
      <c r="F75" s="114">
        <v>5416</v>
      </c>
      <c r="G75" s="114">
        <v>5106</v>
      </c>
      <c r="H75" s="114">
        <v>5086</v>
      </c>
      <c r="I75" s="140">
        <v>4917</v>
      </c>
      <c r="J75" s="115">
        <v>406</v>
      </c>
      <c r="K75" s="116">
        <v>8.2570673174700016</v>
      </c>
    </row>
    <row r="76" spans="1:11" ht="14.1" customHeight="1" x14ac:dyDescent="0.2">
      <c r="A76" s="306">
        <v>91</v>
      </c>
      <c r="B76" s="307" t="s">
        <v>315</v>
      </c>
      <c r="C76" s="308"/>
      <c r="D76" s="113">
        <v>0.37475309425004077</v>
      </c>
      <c r="E76" s="115">
        <v>1034</v>
      </c>
      <c r="F76" s="114">
        <v>1083</v>
      </c>
      <c r="G76" s="114">
        <v>1076</v>
      </c>
      <c r="H76" s="114">
        <v>1041</v>
      </c>
      <c r="I76" s="140">
        <v>1019</v>
      </c>
      <c r="J76" s="115">
        <v>15</v>
      </c>
      <c r="K76" s="116">
        <v>1.4720314033366044</v>
      </c>
    </row>
    <row r="77" spans="1:11" ht="14.1" customHeight="1" x14ac:dyDescent="0.2">
      <c r="A77" s="306">
        <v>92</v>
      </c>
      <c r="B77" s="307" t="s">
        <v>316</v>
      </c>
      <c r="C77" s="308"/>
      <c r="D77" s="113">
        <v>3.962089774024609</v>
      </c>
      <c r="E77" s="115">
        <v>10932</v>
      </c>
      <c r="F77" s="114">
        <v>11074</v>
      </c>
      <c r="G77" s="114">
        <v>11140</v>
      </c>
      <c r="H77" s="114">
        <v>11235</v>
      </c>
      <c r="I77" s="140">
        <v>11350</v>
      </c>
      <c r="J77" s="115">
        <v>-418</v>
      </c>
      <c r="K77" s="116">
        <v>-3.6828193832599121</v>
      </c>
    </row>
    <row r="78" spans="1:11" ht="14.1" customHeight="1" x14ac:dyDescent="0.2">
      <c r="A78" s="306">
        <v>93</v>
      </c>
      <c r="B78" s="307" t="s">
        <v>317</v>
      </c>
      <c r="C78" s="308"/>
      <c r="D78" s="113">
        <v>0.12503850823623217</v>
      </c>
      <c r="E78" s="115">
        <v>345</v>
      </c>
      <c r="F78" s="114">
        <v>355</v>
      </c>
      <c r="G78" s="114">
        <v>354</v>
      </c>
      <c r="H78" s="114">
        <v>312</v>
      </c>
      <c r="I78" s="140">
        <v>320</v>
      </c>
      <c r="J78" s="115">
        <v>25</v>
      </c>
      <c r="K78" s="116">
        <v>7.8125</v>
      </c>
    </row>
    <row r="79" spans="1:11" ht="14.1" customHeight="1" x14ac:dyDescent="0.2">
      <c r="A79" s="306">
        <v>94</v>
      </c>
      <c r="B79" s="307" t="s">
        <v>318</v>
      </c>
      <c r="C79" s="308"/>
      <c r="D79" s="113">
        <v>1.0071942446043165</v>
      </c>
      <c r="E79" s="115">
        <v>2779</v>
      </c>
      <c r="F79" s="114">
        <v>2691</v>
      </c>
      <c r="G79" s="114">
        <v>2800</v>
      </c>
      <c r="H79" s="114">
        <v>2693</v>
      </c>
      <c r="I79" s="140">
        <v>2673</v>
      </c>
      <c r="J79" s="115">
        <v>106</v>
      </c>
      <c r="K79" s="116">
        <v>3.9655817433595213</v>
      </c>
    </row>
    <row r="80" spans="1:11" ht="14.1" customHeight="1" x14ac:dyDescent="0.2">
      <c r="A80" s="306" t="s">
        <v>319</v>
      </c>
      <c r="B80" s="307" t="s">
        <v>320</v>
      </c>
      <c r="C80" s="308"/>
      <c r="D80" s="113">
        <v>5.4364568798361814E-3</v>
      </c>
      <c r="E80" s="115">
        <v>15</v>
      </c>
      <c r="F80" s="114">
        <v>12</v>
      </c>
      <c r="G80" s="114">
        <v>12</v>
      </c>
      <c r="H80" s="114">
        <v>24</v>
      </c>
      <c r="I80" s="140">
        <v>21</v>
      </c>
      <c r="J80" s="115">
        <v>-6</v>
      </c>
      <c r="K80" s="116">
        <v>-28.571428571428573</v>
      </c>
    </row>
    <row r="81" spans="1:11" ht="14.1" customHeight="1" x14ac:dyDescent="0.2">
      <c r="A81" s="310" t="s">
        <v>321</v>
      </c>
      <c r="B81" s="311" t="s">
        <v>224</v>
      </c>
      <c r="C81" s="312"/>
      <c r="D81" s="125">
        <v>0.29175651921787504</v>
      </c>
      <c r="E81" s="143">
        <v>805</v>
      </c>
      <c r="F81" s="144">
        <v>802</v>
      </c>
      <c r="G81" s="144">
        <v>836</v>
      </c>
      <c r="H81" s="144">
        <v>786</v>
      </c>
      <c r="I81" s="145">
        <v>809</v>
      </c>
      <c r="J81" s="143">
        <v>-4</v>
      </c>
      <c r="K81" s="146">
        <v>-0.49443757725587145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34810</v>
      </c>
      <c r="E12" s="114">
        <v>36994</v>
      </c>
      <c r="F12" s="114">
        <v>36580</v>
      </c>
      <c r="G12" s="114">
        <v>37237</v>
      </c>
      <c r="H12" s="140">
        <v>36302</v>
      </c>
      <c r="I12" s="115">
        <v>-1492</v>
      </c>
      <c r="J12" s="116">
        <v>-4.1099663930361965</v>
      </c>
      <c r="K12"/>
      <c r="L12"/>
      <c r="M12"/>
      <c r="N12"/>
      <c r="O12"/>
      <c r="P12"/>
    </row>
    <row r="13" spans="1:16" s="110" customFormat="1" ht="14.45" customHeight="1" x14ac:dyDescent="0.2">
      <c r="A13" s="120" t="s">
        <v>105</v>
      </c>
      <c r="B13" s="119" t="s">
        <v>106</v>
      </c>
      <c r="C13" s="113">
        <v>45.794311979316291</v>
      </c>
      <c r="D13" s="115">
        <v>15941</v>
      </c>
      <c r="E13" s="114">
        <v>16753</v>
      </c>
      <c r="F13" s="114">
        <v>16485</v>
      </c>
      <c r="G13" s="114">
        <v>16763</v>
      </c>
      <c r="H13" s="140">
        <v>16354</v>
      </c>
      <c r="I13" s="115">
        <v>-413</v>
      </c>
      <c r="J13" s="116">
        <v>-2.5253760547878197</v>
      </c>
      <c r="K13"/>
      <c r="L13"/>
      <c r="M13"/>
      <c r="N13"/>
      <c r="O13"/>
      <c r="P13"/>
    </row>
    <row r="14" spans="1:16" s="110" customFormat="1" ht="14.45" customHeight="1" x14ac:dyDescent="0.2">
      <c r="A14" s="120"/>
      <c r="B14" s="119" t="s">
        <v>107</v>
      </c>
      <c r="C14" s="113">
        <v>54.205688020683709</v>
      </c>
      <c r="D14" s="115">
        <v>18869</v>
      </c>
      <c r="E14" s="114">
        <v>20241</v>
      </c>
      <c r="F14" s="114">
        <v>20095</v>
      </c>
      <c r="G14" s="114">
        <v>20474</v>
      </c>
      <c r="H14" s="140">
        <v>19948</v>
      </c>
      <c r="I14" s="115">
        <v>-1079</v>
      </c>
      <c r="J14" s="116">
        <v>-5.409063565269701</v>
      </c>
      <c r="K14"/>
      <c r="L14"/>
      <c r="M14"/>
      <c r="N14"/>
      <c r="O14"/>
      <c r="P14"/>
    </row>
    <row r="15" spans="1:16" s="110" customFormat="1" ht="14.45" customHeight="1" x14ac:dyDescent="0.2">
      <c r="A15" s="118" t="s">
        <v>105</v>
      </c>
      <c r="B15" s="121" t="s">
        <v>108</v>
      </c>
      <c r="C15" s="113">
        <v>22.056880206837114</v>
      </c>
      <c r="D15" s="115">
        <v>7678</v>
      </c>
      <c r="E15" s="114">
        <v>8575</v>
      </c>
      <c r="F15" s="114">
        <v>8208</v>
      </c>
      <c r="G15" s="114">
        <v>8566</v>
      </c>
      <c r="H15" s="140">
        <v>7800</v>
      </c>
      <c r="I15" s="115">
        <v>-122</v>
      </c>
      <c r="J15" s="116">
        <v>-1.5641025641025641</v>
      </c>
      <c r="K15"/>
      <c r="L15"/>
      <c r="M15"/>
      <c r="N15"/>
      <c r="O15"/>
      <c r="P15"/>
    </row>
    <row r="16" spans="1:16" s="110" customFormat="1" ht="14.45" customHeight="1" x14ac:dyDescent="0.2">
      <c r="A16" s="118"/>
      <c r="B16" s="121" t="s">
        <v>109</v>
      </c>
      <c r="C16" s="113">
        <v>45.87762137316863</v>
      </c>
      <c r="D16" s="115">
        <v>15970</v>
      </c>
      <c r="E16" s="114">
        <v>17003</v>
      </c>
      <c r="F16" s="114">
        <v>16991</v>
      </c>
      <c r="G16" s="114">
        <v>17190</v>
      </c>
      <c r="H16" s="140">
        <v>16998</v>
      </c>
      <c r="I16" s="115">
        <v>-1028</v>
      </c>
      <c r="J16" s="116">
        <v>-6.0477703259206965</v>
      </c>
      <c r="K16"/>
      <c r="L16"/>
      <c r="M16"/>
      <c r="N16"/>
      <c r="O16"/>
      <c r="P16"/>
    </row>
    <row r="17" spans="1:16" s="110" customFormat="1" ht="14.45" customHeight="1" x14ac:dyDescent="0.2">
      <c r="A17" s="118"/>
      <c r="B17" s="121" t="s">
        <v>110</v>
      </c>
      <c r="C17" s="113">
        <v>14.357943119793163</v>
      </c>
      <c r="D17" s="115">
        <v>4998</v>
      </c>
      <c r="E17" s="114">
        <v>5116</v>
      </c>
      <c r="F17" s="114">
        <v>5188</v>
      </c>
      <c r="G17" s="114">
        <v>5328</v>
      </c>
      <c r="H17" s="140">
        <v>5394</v>
      </c>
      <c r="I17" s="115">
        <v>-396</v>
      </c>
      <c r="J17" s="116">
        <v>-7.341490545050056</v>
      </c>
      <c r="K17"/>
      <c r="L17"/>
      <c r="M17"/>
      <c r="N17"/>
      <c r="O17"/>
      <c r="P17"/>
    </row>
    <row r="18" spans="1:16" s="110" customFormat="1" ht="14.45" customHeight="1" x14ac:dyDescent="0.2">
      <c r="A18" s="120"/>
      <c r="B18" s="121" t="s">
        <v>111</v>
      </c>
      <c r="C18" s="113">
        <v>17.70755530020109</v>
      </c>
      <c r="D18" s="115">
        <v>6164</v>
      </c>
      <c r="E18" s="114">
        <v>6300</v>
      </c>
      <c r="F18" s="114">
        <v>6193</v>
      </c>
      <c r="G18" s="114">
        <v>6153</v>
      </c>
      <c r="H18" s="140">
        <v>6110</v>
      </c>
      <c r="I18" s="115">
        <v>54</v>
      </c>
      <c r="J18" s="116">
        <v>0.88379705400982</v>
      </c>
      <c r="K18"/>
      <c r="L18"/>
      <c r="M18"/>
      <c r="N18"/>
      <c r="O18"/>
      <c r="P18"/>
    </row>
    <row r="19" spans="1:16" s="110" customFormat="1" ht="14.45" customHeight="1" x14ac:dyDescent="0.2">
      <c r="A19" s="120"/>
      <c r="B19" s="121" t="s">
        <v>112</v>
      </c>
      <c r="C19" s="113">
        <v>1.8270611893134157</v>
      </c>
      <c r="D19" s="115">
        <v>636</v>
      </c>
      <c r="E19" s="114">
        <v>682</v>
      </c>
      <c r="F19" s="114">
        <v>695</v>
      </c>
      <c r="G19" s="114">
        <v>614</v>
      </c>
      <c r="H19" s="140">
        <v>591</v>
      </c>
      <c r="I19" s="115">
        <v>45</v>
      </c>
      <c r="J19" s="116">
        <v>7.6142131979695433</v>
      </c>
      <c r="K19"/>
      <c r="L19"/>
      <c r="M19"/>
      <c r="N19"/>
      <c r="O19"/>
      <c r="P19"/>
    </row>
    <row r="20" spans="1:16" s="110" customFormat="1" ht="14.45" customHeight="1" x14ac:dyDescent="0.2">
      <c r="A20" s="120" t="s">
        <v>113</v>
      </c>
      <c r="B20" s="119" t="s">
        <v>116</v>
      </c>
      <c r="C20" s="113">
        <v>91.476587187589772</v>
      </c>
      <c r="D20" s="115">
        <v>31843</v>
      </c>
      <c r="E20" s="114">
        <v>33802</v>
      </c>
      <c r="F20" s="114">
        <v>33463</v>
      </c>
      <c r="G20" s="114">
        <v>34075</v>
      </c>
      <c r="H20" s="140">
        <v>33196</v>
      </c>
      <c r="I20" s="115">
        <v>-1353</v>
      </c>
      <c r="J20" s="116">
        <v>-4.0757922641282081</v>
      </c>
      <c r="K20"/>
      <c r="L20"/>
      <c r="M20"/>
      <c r="N20"/>
      <c r="O20"/>
      <c r="P20"/>
    </row>
    <row r="21" spans="1:16" s="110" customFormat="1" ht="14.45" customHeight="1" x14ac:dyDescent="0.2">
      <c r="A21" s="123"/>
      <c r="B21" s="124" t="s">
        <v>117</v>
      </c>
      <c r="C21" s="125">
        <v>8.4113760413674239</v>
      </c>
      <c r="D21" s="143">
        <v>2928</v>
      </c>
      <c r="E21" s="144">
        <v>3152</v>
      </c>
      <c r="F21" s="144">
        <v>3079</v>
      </c>
      <c r="G21" s="144">
        <v>3115</v>
      </c>
      <c r="H21" s="145">
        <v>3063</v>
      </c>
      <c r="I21" s="143">
        <v>-135</v>
      </c>
      <c r="J21" s="146">
        <v>-4.4074436826640548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33291</v>
      </c>
      <c r="E56" s="114">
        <v>35217</v>
      </c>
      <c r="F56" s="114">
        <v>34470</v>
      </c>
      <c r="G56" s="114">
        <v>35216</v>
      </c>
      <c r="H56" s="140">
        <v>34121</v>
      </c>
      <c r="I56" s="115">
        <v>-830</v>
      </c>
      <c r="J56" s="116">
        <v>-2.4325195627326281</v>
      </c>
      <c r="K56"/>
      <c r="L56"/>
      <c r="M56"/>
      <c r="N56"/>
      <c r="O56"/>
      <c r="P56"/>
    </row>
    <row r="57" spans="1:16" s="110" customFormat="1" ht="14.45" customHeight="1" x14ac:dyDescent="0.2">
      <c r="A57" s="120" t="s">
        <v>105</v>
      </c>
      <c r="B57" s="119" t="s">
        <v>106</v>
      </c>
      <c r="C57" s="113">
        <v>45.832206902766515</v>
      </c>
      <c r="D57" s="115">
        <v>15258</v>
      </c>
      <c r="E57" s="114">
        <v>16090</v>
      </c>
      <c r="F57" s="114">
        <v>15765</v>
      </c>
      <c r="G57" s="114">
        <v>16034</v>
      </c>
      <c r="H57" s="140">
        <v>15583</v>
      </c>
      <c r="I57" s="115">
        <v>-325</v>
      </c>
      <c r="J57" s="116">
        <v>-2.0856061092215876</v>
      </c>
    </row>
    <row r="58" spans="1:16" s="110" customFormat="1" ht="14.45" customHeight="1" x14ac:dyDescent="0.2">
      <c r="A58" s="120"/>
      <c r="B58" s="119" t="s">
        <v>107</v>
      </c>
      <c r="C58" s="113">
        <v>54.167793097233485</v>
      </c>
      <c r="D58" s="115">
        <v>18033</v>
      </c>
      <c r="E58" s="114">
        <v>19127</v>
      </c>
      <c r="F58" s="114">
        <v>18705</v>
      </c>
      <c r="G58" s="114">
        <v>19182</v>
      </c>
      <c r="H58" s="140">
        <v>18538</v>
      </c>
      <c r="I58" s="115">
        <v>-505</v>
      </c>
      <c r="J58" s="116">
        <v>-2.7241342108102278</v>
      </c>
    </row>
    <row r="59" spans="1:16" s="110" customFormat="1" ht="14.45" customHeight="1" x14ac:dyDescent="0.2">
      <c r="A59" s="118" t="s">
        <v>105</v>
      </c>
      <c r="B59" s="121" t="s">
        <v>108</v>
      </c>
      <c r="C59" s="113">
        <v>26.304406596377401</v>
      </c>
      <c r="D59" s="115">
        <v>8757</v>
      </c>
      <c r="E59" s="114">
        <v>9589</v>
      </c>
      <c r="F59" s="114">
        <v>8957</v>
      </c>
      <c r="G59" s="114">
        <v>9362</v>
      </c>
      <c r="H59" s="140">
        <v>8653</v>
      </c>
      <c r="I59" s="115">
        <v>104</v>
      </c>
      <c r="J59" s="116">
        <v>1.2018952964289842</v>
      </c>
    </row>
    <row r="60" spans="1:16" s="110" customFormat="1" ht="14.45" customHeight="1" x14ac:dyDescent="0.2">
      <c r="A60" s="118"/>
      <c r="B60" s="121" t="s">
        <v>109</v>
      </c>
      <c r="C60" s="113">
        <v>46.318824907632695</v>
      </c>
      <c r="D60" s="115">
        <v>15420</v>
      </c>
      <c r="E60" s="114">
        <v>16225</v>
      </c>
      <c r="F60" s="114">
        <v>16186</v>
      </c>
      <c r="G60" s="114">
        <v>16454</v>
      </c>
      <c r="H60" s="140">
        <v>16089</v>
      </c>
      <c r="I60" s="115">
        <v>-669</v>
      </c>
      <c r="J60" s="116">
        <v>-4.1581204549692332</v>
      </c>
    </row>
    <row r="61" spans="1:16" s="110" customFormat="1" ht="14.45" customHeight="1" x14ac:dyDescent="0.2">
      <c r="A61" s="118"/>
      <c r="B61" s="121" t="s">
        <v>110</v>
      </c>
      <c r="C61" s="113">
        <v>11.513622300321408</v>
      </c>
      <c r="D61" s="115">
        <v>3833</v>
      </c>
      <c r="E61" s="114">
        <v>3956</v>
      </c>
      <c r="F61" s="114">
        <v>3984</v>
      </c>
      <c r="G61" s="114">
        <v>4099</v>
      </c>
      <c r="H61" s="140">
        <v>4164</v>
      </c>
      <c r="I61" s="115">
        <v>-331</v>
      </c>
      <c r="J61" s="116">
        <v>-7.9490874159462059</v>
      </c>
    </row>
    <row r="62" spans="1:16" s="110" customFormat="1" ht="14.45" customHeight="1" x14ac:dyDescent="0.2">
      <c r="A62" s="120"/>
      <c r="B62" s="121" t="s">
        <v>111</v>
      </c>
      <c r="C62" s="113">
        <v>15.863146195668499</v>
      </c>
      <c r="D62" s="115">
        <v>5281</v>
      </c>
      <c r="E62" s="114">
        <v>5447</v>
      </c>
      <c r="F62" s="114">
        <v>5343</v>
      </c>
      <c r="G62" s="114">
        <v>5301</v>
      </c>
      <c r="H62" s="140">
        <v>5215</v>
      </c>
      <c r="I62" s="115">
        <v>66</v>
      </c>
      <c r="J62" s="116">
        <v>1.2655800575263663</v>
      </c>
    </row>
    <row r="63" spans="1:16" s="110" customFormat="1" ht="14.45" customHeight="1" x14ac:dyDescent="0.2">
      <c r="A63" s="120"/>
      <c r="B63" s="121" t="s">
        <v>112</v>
      </c>
      <c r="C63" s="113">
        <v>1.5709951638580999</v>
      </c>
      <c r="D63" s="115">
        <v>523</v>
      </c>
      <c r="E63" s="114">
        <v>575</v>
      </c>
      <c r="F63" s="114">
        <v>576</v>
      </c>
      <c r="G63" s="114">
        <v>499</v>
      </c>
      <c r="H63" s="140">
        <v>495</v>
      </c>
      <c r="I63" s="115">
        <v>28</v>
      </c>
      <c r="J63" s="116">
        <v>5.6565656565656566</v>
      </c>
    </row>
    <row r="64" spans="1:16" s="110" customFormat="1" ht="14.45" customHeight="1" x14ac:dyDescent="0.2">
      <c r="A64" s="120" t="s">
        <v>113</v>
      </c>
      <c r="B64" s="119" t="s">
        <v>116</v>
      </c>
      <c r="C64" s="113">
        <v>91.32498272806464</v>
      </c>
      <c r="D64" s="115">
        <v>30403</v>
      </c>
      <c r="E64" s="114">
        <v>32146</v>
      </c>
      <c r="F64" s="114">
        <v>31501</v>
      </c>
      <c r="G64" s="114">
        <v>32130</v>
      </c>
      <c r="H64" s="140">
        <v>31147</v>
      </c>
      <c r="I64" s="115">
        <v>-744</v>
      </c>
      <c r="J64" s="116">
        <v>-2.3886730664269433</v>
      </c>
    </row>
    <row r="65" spans="1:10" s="110" customFormat="1" ht="14.45" customHeight="1" x14ac:dyDescent="0.2">
      <c r="A65" s="123"/>
      <c r="B65" s="124" t="s">
        <v>117</v>
      </c>
      <c r="C65" s="125">
        <v>8.557868492986092</v>
      </c>
      <c r="D65" s="143">
        <v>2849</v>
      </c>
      <c r="E65" s="144">
        <v>3025</v>
      </c>
      <c r="F65" s="144">
        <v>2932</v>
      </c>
      <c r="G65" s="144">
        <v>3038</v>
      </c>
      <c r="H65" s="145">
        <v>2931</v>
      </c>
      <c r="I65" s="143">
        <v>-82</v>
      </c>
      <c r="J65" s="146">
        <v>-2.7976799727055615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34810</v>
      </c>
      <c r="G11" s="114">
        <v>36994</v>
      </c>
      <c r="H11" s="114">
        <v>36580</v>
      </c>
      <c r="I11" s="114">
        <v>37237</v>
      </c>
      <c r="J11" s="140">
        <v>36302</v>
      </c>
      <c r="K11" s="114">
        <v>-1492</v>
      </c>
      <c r="L11" s="116">
        <v>-4.1099663930361965</v>
      </c>
    </row>
    <row r="12" spans="1:17" s="110" customFormat="1" ht="24" customHeight="1" x14ac:dyDescent="0.2">
      <c r="A12" s="604" t="s">
        <v>185</v>
      </c>
      <c r="B12" s="605"/>
      <c r="C12" s="605"/>
      <c r="D12" s="606"/>
      <c r="E12" s="113">
        <v>45.794311979316291</v>
      </c>
      <c r="F12" s="115">
        <v>15941</v>
      </c>
      <c r="G12" s="114">
        <v>16753</v>
      </c>
      <c r="H12" s="114">
        <v>16485</v>
      </c>
      <c r="I12" s="114">
        <v>16763</v>
      </c>
      <c r="J12" s="140">
        <v>16354</v>
      </c>
      <c r="K12" s="114">
        <v>-413</v>
      </c>
      <c r="L12" s="116">
        <v>-2.5253760547878197</v>
      </c>
    </row>
    <row r="13" spans="1:17" s="110" customFormat="1" ht="15" customHeight="1" x14ac:dyDescent="0.2">
      <c r="A13" s="120"/>
      <c r="B13" s="612" t="s">
        <v>107</v>
      </c>
      <c r="C13" s="612"/>
      <c r="E13" s="113">
        <v>54.205688020683709</v>
      </c>
      <c r="F13" s="115">
        <v>18869</v>
      </c>
      <c r="G13" s="114">
        <v>20241</v>
      </c>
      <c r="H13" s="114">
        <v>20095</v>
      </c>
      <c r="I13" s="114">
        <v>20474</v>
      </c>
      <c r="J13" s="140">
        <v>19948</v>
      </c>
      <c r="K13" s="114">
        <v>-1079</v>
      </c>
      <c r="L13" s="116">
        <v>-5.409063565269701</v>
      </c>
    </row>
    <row r="14" spans="1:17" s="110" customFormat="1" ht="22.5" customHeight="1" x14ac:dyDescent="0.2">
      <c r="A14" s="604" t="s">
        <v>186</v>
      </c>
      <c r="B14" s="605"/>
      <c r="C14" s="605"/>
      <c r="D14" s="606"/>
      <c r="E14" s="113">
        <v>22.056880206837114</v>
      </c>
      <c r="F14" s="115">
        <v>7678</v>
      </c>
      <c r="G14" s="114">
        <v>8575</v>
      </c>
      <c r="H14" s="114">
        <v>8208</v>
      </c>
      <c r="I14" s="114">
        <v>8566</v>
      </c>
      <c r="J14" s="140">
        <v>7800</v>
      </c>
      <c r="K14" s="114">
        <v>-122</v>
      </c>
      <c r="L14" s="116">
        <v>-1.5641025641025641</v>
      </c>
    </row>
    <row r="15" spans="1:17" s="110" customFormat="1" ht="15" customHeight="1" x14ac:dyDescent="0.2">
      <c r="A15" s="120"/>
      <c r="B15" s="119"/>
      <c r="C15" s="258" t="s">
        <v>106</v>
      </c>
      <c r="E15" s="113">
        <v>43.605105496222976</v>
      </c>
      <c r="F15" s="115">
        <v>3348</v>
      </c>
      <c r="G15" s="114">
        <v>3683</v>
      </c>
      <c r="H15" s="114">
        <v>3550</v>
      </c>
      <c r="I15" s="114">
        <v>3663</v>
      </c>
      <c r="J15" s="140">
        <v>3380</v>
      </c>
      <c r="K15" s="114">
        <v>-32</v>
      </c>
      <c r="L15" s="116">
        <v>-0.94674556213017746</v>
      </c>
    </row>
    <row r="16" spans="1:17" s="110" customFormat="1" ht="15" customHeight="1" x14ac:dyDescent="0.2">
      <c r="A16" s="120"/>
      <c r="B16" s="119"/>
      <c r="C16" s="258" t="s">
        <v>107</v>
      </c>
      <c r="E16" s="113">
        <v>56.394894503777024</v>
      </c>
      <c r="F16" s="115">
        <v>4330</v>
      </c>
      <c r="G16" s="114">
        <v>4892</v>
      </c>
      <c r="H16" s="114">
        <v>4658</v>
      </c>
      <c r="I16" s="114">
        <v>4903</v>
      </c>
      <c r="J16" s="140">
        <v>4420</v>
      </c>
      <c r="K16" s="114">
        <v>-90</v>
      </c>
      <c r="L16" s="116">
        <v>-2.0361990950226243</v>
      </c>
    </row>
    <row r="17" spans="1:12" s="110" customFormat="1" ht="15" customHeight="1" x14ac:dyDescent="0.2">
      <c r="A17" s="120"/>
      <c r="B17" s="121" t="s">
        <v>109</v>
      </c>
      <c r="C17" s="258"/>
      <c r="E17" s="113">
        <v>45.87762137316863</v>
      </c>
      <c r="F17" s="115">
        <v>15970</v>
      </c>
      <c r="G17" s="114">
        <v>17003</v>
      </c>
      <c r="H17" s="114">
        <v>16991</v>
      </c>
      <c r="I17" s="114">
        <v>17190</v>
      </c>
      <c r="J17" s="140">
        <v>16998</v>
      </c>
      <c r="K17" s="114">
        <v>-1028</v>
      </c>
      <c r="L17" s="116">
        <v>-6.0477703259206965</v>
      </c>
    </row>
    <row r="18" spans="1:12" s="110" customFormat="1" ht="15" customHeight="1" x14ac:dyDescent="0.2">
      <c r="A18" s="120"/>
      <c r="B18" s="119"/>
      <c r="C18" s="258" t="s">
        <v>106</v>
      </c>
      <c r="E18" s="113">
        <v>46.017532874139008</v>
      </c>
      <c r="F18" s="115">
        <v>7349</v>
      </c>
      <c r="G18" s="114">
        <v>7760</v>
      </c>
      <c r="H18" s="114">
        <v>7680</v>
      </c>
      <c r="I18" s="114">
        <v>7776</v>
      </c>
      <c r="J18" s="140">
        <v>7645</v>
      </c>
      <c r="K18" s="114">
        <v>-296</v>
      </c>
      <c r="L18" s="116">
        <v>-3.8718116415958144</v>
      </c>
    </row>
    <row r="19" spans="1:12" s="110" customFormat="1" ht="15" customHeight="1" x14ac:dyDescent="0.2">
      <c r="A19" s="120"/>
      <c r="B19" s="119"/>
      <c r="C19" s="258" t="s">
        <v>107</v>
      </c>
      <c r="E19" s="113">
        <v>53.982467125860992</v>
      </c>
      <c r="F19" s="115">
        <v>8621</v>
      </c>
      <c r="G19" s="114">
        <v>9243</v>
      </c>
      <c r="H19" s="114">
        <v>9311</v>
      </c>
      <c r="I19" s="114">
        <v>9414</v>
      </c>
      <c r="J19" s="140">
        <v>9353</v>
      </c>
      <c r="K19" s="114">
        <v>-732</v>
      </c>
      <c r="L19" s="116">
        <v>-7.8263658719127553</v>
      </c>
    </row>
    <row r="20" spans="1:12" s="110" customFormat="1" ht="15" customHeight="1" x14ac:dyDescent="0.2">
      <c r="A20" s="120"/>
      <c r="B20" s="121" t="s">
        <v>110</v>
      </c>
      <c r="C20" s="258"/>
      <c r="E20" s="113">
        <v>14.357943119793163</v>
      </c>
      <c r="F20" s="115">
        <v>4998</v>
      </c>
      <c r="G20" s="114">
        <v>5116</v>
      </c>
      <c r="H20" s="114">
        <v>5188</v>
      </c>
      <c r="I20" s="114">
        <v>5328</v>
      </c>
      <c r="J20" s="140">
        <v>5394</v>
      </c>
      <c r="K20" s="114">
        <v>-396</v>
      </c>
      <c r="L20" s="116">
        <v>-7.341490545050056</v>
      </c>
    </row>
    <row r="21" spans="1:12" s="110" customFormat="1" ht="15" customHeight="1" x14ac:dyDescent="0.2">
      <c r="A21" s="120"/>
      <c r="B21" s="119"/>
      <c r="C21" s="258" t="s">
        <v>106</v>
      </c>
      <c r="E21" s="113">
        <v>39.695878351340539</v>
      </c>
      <c r="F21" s="115">
        <v>1984</v>
      </c>
      <c r="G21" s="114">
        <v>2012</v>
      </c>
      <c r="H21" s="114">
        <v>2042</v>
      </c>
      <c r="I21" s="114">
        <v>2121</v>
      </c>
      <c r="J21" s="140">
        <v>2126</v>
      </c>
      <c r="K21" s="114">
        <v>-142</v>
      </c>
      <c r="L21" s="116">
        <v>-6.6792097836312321</v>
      </c>
    </row>
    <row r="22" spans="1:12" s="110" customFormat="1" ht="15" customHeight="1" x14ac:dyDescent="0.2">
      <c r="A22" s="120"/>
      <c r="B22" s="119"/>
      <c r="C22" s="258" t="s">
        <v>107</v>
      </c>
      <c r="E22" s="113">
        <v>60.304121648659461</v>
      </c>
      <c r="F22" s="115">
        <v>3014</v>
      </c>
      <c r="G22" s="114">
        <v>3104</v>
      </c>
      <c r="H22" s="114">
        <v>3146</v>
      </c>
      <c r="I22" s="114">
        <v>3207</v>
      </c>
      <c r="J22" s="140">
        <v>3268</v>
      </c>
      <c r="K22" s="114">
        <v>-254</v>
      </c>
      <c r="L22" s="116">
        <v>-7.7723378212974294</v>
      </c>
    </row>
    <row r="23" spans="1:12" s="110" customFormat="1" ht="15" customHeight="1" x14ac:dyDescent="0.2">
      <c r="A23" s="120"/>
      <c r="B23" s="121" t="s">
        <v>111</v>
      </c>
      <c r="C23" s="258"/>
      <c r="E23" s="113">
        <v>17.70755530020109</v>
      </c>
      <c r="F23" s="115">
        <v>6164</v>
      </c>
      <c r="G23" s="114">
        <v>6300</v>
      </c>
      <c r="H23" s="114">
        <v>6193</v>
      </c>
      <c r="I23" s="114">
        <v>6153</v>
      </c>
      <c r="J23" s="140">
        <v>6110</v>
      </c>
      <c r="K23" s="114">
        <v>54</v>
      </c>
      <c r="L23" s="116">
        <v>0.88379705400982</v>
      </c>
    </row>
    <row r="24" spans="1:12" s="110" customFormat="1" ht="15" customHeight="1" x14ac:dyDescent="0.2">
      <c r="A24" s="120"/>
      <c r="B24" s="119"/>
      <c r="C24" s="258" t="s">
        <v>106</v>
      </c>
      <c r="E24" s="113">
        <v>52.887735236859186</v>
      </c>
      <c r="F24" s="115">
        <v>3260</v>
      </c>
      <c r="G24" s="114">
        <v>3298</v>
      </c>
      <c r="H24" s="114">
        <v>3213</v>
      </c>
      <c r="I24" s="114">
        <v>3203</v>
      </c>
      <c r="J24" s="140">
        <v>3203</v>
      </c>
      <c r="K24" s="114">
        <v>57</v>
      </c>
      <c r="L24" s="116">
        <v>1.7795816422104278</v>
      </c>
    </row>
    <row r="25" spans="1:12" s="110" customFormat="1" ht="15" customHeight="1" x14ac:dyDescent="0.2">
      <c r="A25" s="120"/>
      <c r="B25" s="119"/>
      <c r="C25" s="258" t="s">
        <v>107</v>
      </c>
      <c r="E25" s="113">
        <v>47.112264763140814</v>
      </c>
      <c r="F25" s="115">
        <v>2904</v>
      </c>
      <c r="G25" s="114">
        <v>3002</v>
      </c>
      <c r="H25" s="114">
        <v>2980</v>
      </c>
      <c r="I25" s="114">
        <v>2950</v>
      </c>
      <c r="J25" s="140">
        <v>2907</v>
      </c>
      <c r="K25" s="114">
        <v>-3</v>
      </c>
      <c r="L25" s="116">
        <v>-0.10319917440660474</v>
      </c>
    </row>
    <row r="26" spans="1:12" s="110" customFormat="1" ht="15" customHeight="1" x14ac:dyDescent="0.2">
      <c r="A26" s="120"/>
      <c r="C26" s="121" t="s">
        <v>187</v>
      </c>
      <c r="D26" s="110" t="s">
        <v>188</v>
      </c>
      <c r="E26" s="113">
        <v>1.8270611893134157</v>
      </c>
      <c r="F26" s="115">
        <v>636</v>
      </c>
      <c r="G26" s="114">
        <v>682</v>
      </c>
      <c r="H26" s="114">
        <v>695</v>
      </c>
      <c r="I26" s="114">
        <v>614</v>
      </c>
      <c r="J26" s="140">
        <v>591</v>
      </c>
      <c r="K26" s="114">
        <v>45</v>
      </c>
      <c r="L26" s="116">
        <v>7.6142131979695433</v>
      </c>
    </row>
    <row r="27" spans="1:12" s="110" customFormat="1" ht="15" customHeight="1" x14ac:dyDescent="0.2">
      <c r="A27" s="120"/>
      <c r="B27" s="119"/>
      <c r="D27" s="259" t="s">
        <v>106</v>
      </c>
      <c r="E27" s="113">
        <v>49.213836477987421</v>
      </c>
      <c r="F27" s="115">
        <v>313</v>
      </c>
      <c r="G27" s="114">
        <v>331</v>
      </c>
      <c r="H27" s="114">
        <v>346</v>
      </c>
      <c r="I27" s="114">
        <v>296</v>
      </c>
      <c r="J27" s="140">
        <v>295</v>
      </c>
      <c r="K27" s="114">
        <v>18</v>
      </c>
      <c r="L27" s="116">
        <v>6.101694915254237</v>
      </c>
    </row>
    <row r="28" spans="1:12" s="110" customFormat="1" ht="15" customHeight="1" x14ac:dyDescent="0.2">
      <c r="A28" s="120"/>
      <c r="B28" s="119"/>
      <c r="D28" s="259" t="s">
        <v>107</v>
      </c>
      <c r="E28" s="113">
        <v>50.786163522012579</v>
      </c>
      <c r="F28" s="115">
        <v>323</v>
      </c>
      <c r="G28" s="114">
        <v>351</v>
      </c>
      <c r="H28" s="114">
        <v>349</v>
      </c>
      <c r="I28" s="114">
        <v>318</v>
      </c>
      <c r="J28" s="140">
        <v>296</v>
      </c>
      <c r="K28" s="114">
        <v>27</v>
      </c>
      <c r="L28" s="116">
        <v>9.121621621621621</v>
      </c>
    </row>
    <row r="29" spans="1:12" s="110" customFormat="1" ht="24" customHeight="1" x14ac:dyDescent="0.2">
      <c r="A29" s="604" t="s">
        <v>189</v>
      </c>
      <c r="B29" s="605"/>
      <c r="C29" s="605"/>
      <c r="D29" s="606"/>
      <c r="E29" s="113">
        <v>91.476587187589772</v>
      </c>
      <c r="F29" s="115">
        <v>31843</v>
      </c>
      <c r="G29" s="114">
        <v>33802</v>
      </c>
      <c r="H29" s="114">
        <v>33463</v>
      </c>
      <c r="I29" s="114">
        <v>34075</v>
      </c>
      <c r="J29" s="140">
        <v>33196</v>
      </c>
      <c r="K29" s="114">
        <v>-1353</v>
      </c>
      <c r="L29" s="116">
        <v>-4.0757922641282081</v>
      </c>
    </row>
    <row r="30" spans="1:12" s="110" customFormat="1" ht="15" customHeight="1" x14ac:dyDescent="0.2">
      <c r="A30" s="120"/>
      <c r="B30" s="119"/>
      <c r="C30" s="258" t="s">
        <v>106</v>
      </c>
      <c r="E30" s="113">
        <v>44.829318845586158</v>
      </c>
      <c r="F30" s="115">
        <v>14275</v>
      </c>
      <c r="G30" s="114">
        <v>14986</v>
      </c>
      <c r="H30" s="114">
        <v>14780</v>
      </c>
      <c r="I30" s="114">
        <v>15030</v>
      </c>
      <c r="J30" s="140">
        <v>14640</v>
      </c>
      <c r="K30" s="114">
        <v>-365</v>
      </c>
      <c r="L30" s="116">
        <v>-2.4931693989071038</v>
      </c>
    </row>
    <row r="31" spans="1:12" s="110" customFormat="1" ht="15" customHeight="1" x14ac:dyDescent="0.2">
      <c r="A31" s="120"/>
      <c r="B31" s="119"/>
      <c r="C31" s="258" t="s">
        <v>107</v>
      </c>
      <c r="E31" s="113">
        <v>55.170681154413842</v>
      </c>
      <c r="F31" s="115">
        <v>17568</v>
      </c>
      <c r="G31" s="114">
        <v>18816</v>
      </c>
      <c r="H31" s="114">
        <v>18683</v>
      </c>
      <c r="I31" s="114">
        <v>19045</v>
      </c>
      <c r="J31" s="140">
        <v>18556</v>
      </c>
      <c r="K31" s="114">
        <v>-988</v>
      </c>
      <c r="L31" s="116">
        <v>-5.3244233671049797</v>
      </c>
    </row>
    <row r="32" spans="1:12" s="110" customFormat="1" ht="15" customHeight="1" x14ac:dyDescent="0.2">
      <c r="A32" s="120"/>
      <c r="B32" s="119" t="s">
        <v>117</v>
      </c>
      <c r="C32" s="258"/>
      <c r="E32" s="113">
        <v>8.4113760413674239</v>
      </c>
      <c r="F32" s="114">
        <v>2928</v>
      </c>
      <c r="G32" s="114">
        <v>3152</v>
      </c>
      <c r="H32" s="114">
        <v>3079</v>
      </c>
      <c r="I32" s="114">
        <v>3115</v>
      </c>
      <c r="J32" s="140">
        <v>3063</v>
      </c>
      <c r="K32" s="114">
        <v>-135</v>
      </c>
      <c r="L32" s="116">
        <v>-4.4074436826640548</v>
      </c>
    </row>
    <row r="33" spans="1:12" s="110" customFormat="1" ht="15" customHeight="1" x14ac:dyDescent="0.2">
      <c r="A33" s="120"/>
      <c r="B33" s="119"/>
      <c r="C33" s="258" t="s">
        <v>106</v>
      </c>
      <c r="E33" s="113">
        <v>56.489071038251367</v>
      </c>
      <c r="F33" s="114">
        <v>1654</v>
      </c>
      <c r="G33" s="114">
        <v>1755</v>
      </c>
      <c r="H33" s="114">
        <v>1689</v>
      </c>
      <c r="I33" s="114">
        <v>1715</v>
      </c>
      <c r="J33" s="140">
        <v>1696</v>
      </c>
      <c r="K33" s="114">
        <v>-42</v>
      </c>
      <c r="L33" s="116">
        <v>-2.4764150943396226</v>
      </c>
    </row>
    <row r="34" spans="1:12" s="110" customFormat="1" ht="15" customHeight="1" x14ac:dyDescent="0.2">
      <c r="A34" s="120"/>
      <c r="B34" s="119"/>
      <c r="C34" s="258" t="s">
        <v>107</v>
      </c>
      <c r="E34" s="113">
        <v>43.510928961748633</v>
      </c>
      <c r="F34" s="114">
        <v>1274</v>
      </c>
      <c r="G34" s="114">
        <v>1397</v>
      </c>
      <c r="H34" s="114">
        <v>1390</v>
      </c>
      <c r="I34" s="114">
        <v>1400</v>
      </c>
      <c r="J34" s="140">
        <v>1367</v>
      </c>
      <c r="K34" s="114">
        <v>-93</v>
      </c>
      <c r="L34" s="116">
        <v>-6.803218727139722</v>
      </c>
    </row>
    <row r="35" spans="1:12" s="110" customFormat="1" ht="24" customHeight="1" x14ac:dyDescent="0.2">
      <c r="A35" s="604" t="s">
        <v>192</v>
      </c>
      <c r="B35" s="605"/>
      <c r="C35" s="605"/>
      <c r="D35" s="606"/>
      <c r="E35" s="113">
        <v>20.499856363114048</v>
      </c>
      <c r="F35" s="114">
        <v>7136</v>
      </c>
      <c r="G35" s="114">
        <v>7852</v>
      </c>
      <c r="H35" s="114">
        <v>7602</v>
      </c>
      <c r="I35" s="114">
        <v>7855</v>
      </c>
      <c r="J35" s="114">
        <v>7179</v>
      </c>
      <c r="K35" s="318">
        <v>-43</v>
      </c>
      <c r="L35" s="319">
        <v>-0.59896921576821283</v>
      </c>
    </row>
    <row r="36" spans="1:12" s="110" customFormat="1" ht="15" customHeight="1" x14ac:dyDescent="0.2">
      <c r="A36" s="120"/>
      <c r="B36" s="119"/>
      <c r="C36" s="258" t="s">
        <v>106</v>
      </c>
      <c r="E36" s="113">
        <v>45.291479820627799</v>
      </c>
      <c r="F36" s="114">
        <v>3232</v>
      </c>
      <c r="G36" s="114">
        <v>3486</v>
      </c>
      <c r="H36" s="114">
        <v>3399</v>
      </c>
      <c r="I36" s="114">
        <v>3505</v>
      </c>
      <c r="J36" s="114">
        <v>3247</v>
      </c>
      <c r="K36" s="318">
        <v>-15</v>
      </c>
      <c r="L36" s="116">
        <v>-0.4619648906683092</v>
      </c>
    </row>
    <row r="37" spans="1:12" s="110" customFormat="1" ht="15" customHeight="1" x14ac:dyDescent="0.2">
      <c r="A37" s="120"/>
      <c r="B37" s="119"/>
      <c r="C37" s="258" t="s">
        <v>107</v>
      </c>
      <c r="E37" s="113">
        <v>54.708520179372201</v>
      </c>
      <c r="F37" s="114">
        <v>3904</v>
      </c>
      <c r="G37" s="114">
        <v>4366</v>
      </c>
      <c r="H37" s="114">
        <v>4203</v>
      </c>
      <c r="I37" s="114">
        <v>4350</v>
      </c>
      <c r="J37" s="140">
        <v>3932</v>
      </c>
      <c r="K37" s="114">
        <v>-28</v>
      </c>
      <c r="L37" s="116">
        <v>-0.71210579857578837</v>
      </c>
    </row>
    <row r="38" spans="1:12" s="110" customFormat="1" ht="15" customHeight="1" x14ac:dyDescent="0.2">
      <c r="A38" s="120"/>
      <c r="B38" s="119" t="s">
        <v>328</v>
      </c>
      <c r="C38" s="258"/>
      <c r="E38" s="113">
        <v>47.457627118644069</v>
      </c>
      <c r="F38" s="114">
        <v>16520</v>
      </c>
      <c r="G38" s="114">
        <v>17272</v>
      </c>
      <c r="H38" s="114">
        <v>17227</v>
      </c>
      <c r="I38" s="114">
        <v>17316</v>
      </c>
      <c r="J38" s="140">
        <v>17243</v>
      </c>
      <c r="K38" s="114">
        <v>-723</v>
      </c>
      <c r="L38" s="116">
        <v>-4.1930058574493998</v>
      </c>
    </row>
    <row r="39" spans="1:12" s="110" customFormat="1" ht="15" customHeight="1" x14ac:dyDescent="0.2">
      <c r="A39" s="120"/>
      <c r="B39" s="119"/>
      <c r="C39" s="258" t="s">
        <v>106</v>
      </c>
      <c r="E39" s="113">
        <v>45.998789346246973</v>
      </c>
      <c r="F39" s="115">
        <v>7599</v>
      </c>
      <c r="G39" s="114">
        <v>7898</v>
      </c>
      <c r="H39" s="114">
        <v>7832</v>
      </c>
      <c r="I39" s="114">
        <v>7886</v>
      </c>
      <c r="J39" s="140">
        <v>7771</v>
      </c>
      <c r="K39" s="114">
        <v>-172</v>
      </c>
      <c r="L39" s="116">
        <v>-2.2133573542658604</v>
      </c>
    </row>
    <row r="40" spans="1:12" s="110" customFormat="1" ht="15" customHeight="1" x14ac:dyDescent="0.2">
      <c r="A40" s="120"/>
      <c r="B40" s="119"/>
      <c r="C40" s="258" t="s">
        <v>107</v>
      </c>
      <c r="E40" s="113">
        <v>54.001210653753027</v>
      </c>
      <c r="F40" s="115">
        <v>8921</v>
      </c>
      <c r="G40" s="114">
        <v>9374</v>
      </c>
      <c r="H40" s="114">
        <v>9395</v>
      </c>
      <c r="I40" s="114">
        <v>9430</v>
      </c>
      <c r="J40" s="140">
        <v>9472</v>
      </c>
      <c r="K40" s="114">
        <v>-551</v>
      </c>
      <c r="L40" s="116">
        <v>-5.8171452702702702</v>
      </c>
    </row>
    <row r="41" spans="1:12" s="110" customFormat="1" ht="15" customHeight="1" x14ac:dyDescent="0.2">
      <c r="A41" s="120"/>
      <c r="B41" s="320" t="s">
        <v>515</v>
      </c>
      <c r="C41" s="258"/>
      <c r="E41" s="113">
        <v>16.5900603274921</v>
      </c>
      <c r="F41" s="115">
        <v>5775</v>
      </c>
      <c r="G41" s="114">
        <v>6050</v>
      </c>
      <c r="H41" s="114">
        <v>5958</v>
      </c>
      <c r="I41" s="114">
        <v>6104</v>
      </c>
      <c r="J41" s="140">
        <v>5798</v>
      </c>
      <c r="K41" s="114">
        <v>-23</v>
      </c>
      <c r="L41" s="116">
        <v>-0.39668851328044152</v>
      </c>
    </row>
    <row r="42" spans="1:12" s="110" customFormat="1" ht="15" customHeight="1" x14ac:dyDescent="0.2">
      <c r="A42" s="120"/>
      <c r="B42" s="119"/>
      <c r="C42" s="268" t="s">
        <v>106</v>
      </c>
      <c r="D42" s="182"/>
      <c r="E42" s="113">
        <v>45.593073593073591</v>
      </c>
      <c r="F42" s="115">
        <v>2633</v>
      </c>
      <c r="G42" s="114">
        <v>2708</v>
      </c>
      <c r="H42" s="114">
        <v>2666</v>
      </c>
      <c r="I42" s="114">
        <v>2711</v>
      </c>
      <c r="J42" s="140">
        <v>2593</v>
      </c>
      <c r="K42" s="114">
        <v>40</v>
      </c>
      <c r="L42" s="116">
        <v>1.5426147319706902</v>
      </c>
    </row>
    <row r="43" spans="1:12" s="110" customFormat="1" ht="15" customHeight="1" x14ac:dyDescent="0.2">
      <c r="A43" s="120"/>
      <c r="B43" s="119"/>
      <c r="C43" s="268" t="s">
        <v>107</v>
      </c>
      <c r="D43" s="182"/>
      <c r="E43" s="113">
        <v>54.406926406926409</v>
      </c>
      <c r="F43" s="115">
        <v>3142</v>
      </c>
      <c r="G43" s="114">
        <v>3342</v>
      </c>
      <c r="H43" s="114">
        <v>3292</v>
      </c>
      <c r="I43" s="114">
        <v>3393</v>
      </c>
      <c r="J43" s="140">
        <v>3205</v>
      </c>
      <c r="K43" s="114">
        <v>-63</v>
      </c>
      <c r="L43" s="116">
        <v>-1.9656786271450859</v>
      </c>
    </row>
    <row r="44" spans="1:12" s="110" customFormat="1" ht="15" customHeight="1" x14ac:dyDescent="0.2">
      <c r="A44" s="120"/>
      <c r="B44" s="119" t="s">
        <v>205</v>
      </c>
      <c r="C44" s="268"/>
      <c r="D44" s="182"/>
      <c r="E44" s="113">
        <v>15.452456190749784</v>
      </c>
      <c r="F44" s="115">
        <v>5379</v>
      </c>
      <c r="G44" s="114">
        <v>5820</v>
      </c>
      <c r="H44" s="114">
        <v>5793</v>
      </c>
      <c r="I44" s="114">
        <v>5962</v>
      </c>
      <c r="J44" s="140">
        <v>6082</v>
      </c>
      <c r="K44" s="114">
        <v>-703</v>
      </c>
      <c r="L44" s="116">
        <v>-11.558697796777375</v>
      </c>
    </row>
    <row r="45" spans="1:12" s="110" customFormat="1" ht="15" customHeight="1" x14ac:dyDescent="0.2">
      <c r="A45" s="120"/>
      <c r="B45" s="119"/>
      <c r="C45" s="268" t="s">
        <v>106</v>
      </c>
      <c r="D45" s="182"/>
      <c r="E45" s="113">
        <v>46.049451570923964</v>
      </c>
      <c r="F45" s="115">
        <v>2477</v>
      </c>
      <c r="G45" s="114">
        <v>2661</v>
      </c>
      <c r="H45" s="114">
        <v>2588</v>
      </c>
      <c r="I45" s="114">
        <v>2661</v>
      </c>
      <c r="J45" s="140">
        <v>2743</v>
      </c>
      <c r="K45" s="114">
        <v>-266</v>
      </c>
      <c r="L45" s="116">
        <v>-9.6974115931461906</v>
      </c>
    </row>
    <row r="46" spans="1:12" s="110" customFormat="1" ht="15" customHeight="1" x14ac:dyDescent="0.2">
      <c r="A46" s="123"/>
      <c r="B46" s="124"/>
      <c r="C46" s="260" t="s">
        <v>107</v>
      </c>
      <c r="D46" s="261"/>
      <c r="E46" s="125">
        <v>53.950548429076036</v>
      </c>
      <c r="F46" s="143">
        <v>2902</v>
      </c>
      <c r="G46" s="144">
        <v>3159</v>
      </c>
      <c r="H46" s="144">
        <v>3205</v>
      </c>
      <c r="I46" s="144">
        <v>3301</v>
      </c>
      <c r="J46" s="145">
        <v>3339</v>
      </c>
      <c r="K46" s="144">
        <v>-437</v>
      </c>
      <c r="L46" s="146">
        <v>-13.08775082359988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34810</v>
      </c>
      <c r="E11" s="114">
        <v>36994</v>
      </c>
      <c r="F11" s="114">
        <v>36580</v>
      </c>
      <c r="G11" s="114">
        <v>37237</v>
      </c>
      <c r="H11" s="140">
        <v>36302</v>
      </c>
      <c r="I11" s="115">
        <v>-1492</v>
      </c>
      <c r="J11" s="116">
        <v>-4.1099663930361965</v>
      </c>
    </row>
    <row r="12" spans="1:15" s="110" customFormat="1" ht="24.95" customHeight="1" x14ac:dyDescent="0.2">
      <c r="A12" s="193" t="s">
        <v>132</v>
      </c>
      <c r="B12" s="194" t="s">
        <v>133</v>
      </c>
      <c r="C12" s="113">
        <v>0.14363688595231255</v>
      </c>
      <c r="D12" s="115">
        <v>50</v>
      </c>
      <c r="E12" s="114">
        <v>53</v>
      </c>
      <c r="F12" s="114">
        <v>56</v>
      </c>
      <c r="G12" s="114">
        <v>56</v>
      </c>
      <c r="H12" s="140">
        <v>49</v>
      </c>
      <c r="I12" s="115">
        <v>1</v>
      </c>
      <c r="J12" s="116">
        <v>2.0408163265306123</v>
      </c>
    </row>
    <row r="13" spans="1:15" s="110" customFormat="1" ht="24.95" customHeight="1" x14ac:dyDescent="0.2">
      <c r="A13" s="193" t="s">
        <v>134</v>
      </c>
      <c r="B13" s="199" t="s">
        <v>214</v>
      </c>
      <c r="C13" s="113">
        <v>0.16087331226659007</v>
      </c>
      <c r="D13" s="115">
        <v>56</v>
      </c>
      <c r="E13" s="114">
        <v>57</v>
      </c>
      <c r="F13" s="114">
        <v>53</v>
      </c>
      <c r="G13" s="114">
        <v>45</v>
      </c>
      <c r="H13" s="140">
        <v>48</v>
      </c>
      <c r="I13" s="115">
        <v>8</v>
      </c>
      <c r="J13" s="116">
        <v>16.666666666666668</v>
      </c>
    </row>
    <row r="14" spans="1:15" s="287" customFormat="1" ht="24.95" customHeight="1" x14ac:dyDescent="0.2">
      <c r="A14" s="193" t="s">
        <v>215</v>
      </c>
      <c r="B14" s="199" t="s">
        <v>137</v>
      </c>
      <c r="C14" s="113">
        <v>3.3467394426888823</v>
      </c>
      <c r="D14" s="115">
        <v>1165</v>
      </c>
      <c r="E14" s="114">
        <v>1132</v>
      </c>
      <c r="F14" s="114">
        <v>1113</v>
      </c>
      <c r="G14" s="114">
        <v>1101</v>
      </c>
      <c r="H14" s="140">
        <v>1071</v>
      </c>
      <c r="I14" s="115">
        <v>94</v>
      </c>
      <c r="J14" s="116">
        <v>8.7768440709617188</v>
      </c>
      <c r="K14" s="110"/>
      <c r="L14" s="110"/>
      <c r="M14" s="110"/>
      <c r="N14" s="110"/>
      <c r="O14" s="110"/>
    </row>
    <row r="15" spans="1:15" s="110" customFormat="1" ht="24.95" customHeight="1" x14ac:dyDescent="0.2">
      <c r="A15" s="193" t="s">
        <v>216</v>
      </c>
      <c r="B15" s="199" t="s">
        <v>217</v>
      </c>
      <c r="C15" s="113">
        <v>0.86182131571387532</v>
      </c>
      <c r="D15" s="115">
        <v>300</v>
      </c>
      <c r="E15" s="114">
        <v>302</v>
      </c>
      <c r="F15" s="114">
        <v>299</v>
      </c>
      <c r="G15" s="114">
        <v>293</v>
      </c>
      <c r="H15" s="140">
        <v>276</v>
      </c>
      <c r="I15" s="115">
        <v>24</v>
      </c>
      <c r="J15" s="116">
        <v>8.695652173913043</v>
      </c>
    </row>
    <row r="16" spans="1:15" s="287" customFormat="1" ht="24.95" customHeight="1" x14ac:dyDescent="0.2">
      <c r="A16" s="193" t="s">
        <v>218</v>
      </c>
      <c r="B16" s="199" t="s">
        <v>141</v>
      </c>
      <c r="C16" s="113">
        <v>2.2177535191037059</v>
      </c>
      <c r="D16" s="115">
        <v>772</v>
      </c>
      <c r="E16" s="114">
        <v>734</v>
      </c>
      <c r="F16" s="114">
        <v>721</v>
      </c>
      <c r="G16" s="114">
        <v>722</v>
      </c>
      <c r="H16" s="140">
        <v>708</v>
      </c>
      <c r="I16" s="115">
        <v>64</v>
      </c>
      <c r="J16" s="116">
        <v>9.0395480225988702</v>
      </c>
      <c r="K16" s="110"/>
      <c r="L16" s="110"/>
      <c r="M16" s="110"/>
      <c r="N16" s="110"/>
      <c r="O16" s="110"/>
    </row>
    <row r="17" spans="1:15" s="110" customFormat="1" ht="24.95" customHeight="1" x14ac:dyDescent="0.2">
      <c r="A17" s="193" t="s">
        <v>142</v>
      </c>
      <c r="B17" s="199" t="s">
        <v>220</v>
      </c>
      <c r="C17" s="113">
        <v>0.26716460787130136</v>
      </c>
      <c r="D17" s="115">
        <v>93</v>
      </c>
      <c r="E17" s="114">
        <v>96</v>
      </c>
      <c r="F17" s="114">
        <v>93</v>
      </c>
      <c r="G17" s="114">
        <v>86</v>
      </c>
      <c r="H17" s="140">
        <v>87</v>
      </c>
      <c r="I17" s="115">
        <v>6</v>
      </c>
      <c r="J17" s="116">
        <v>6.8965517241379306</v>
      </c>
    </row>
    <row r="18" spans="1:15" s="287" customFormat="1" ht="24.95" customHeight="1" x14ac:dyDescent="0.2">
      <c r="A18" s="201" t="s">
        <v>144</v>
      </c>
      <c r="B18" s="202" t="s">
        <v>145</v>
      </c>
      <c r="C18" s="113">
        <v>3.0738293593794888</v>
      </c>
      <c r="D18" s="115">
        <v>1070</v>
      </c>
      <c r="E18" s="114">
        <v>1101</v>
      </c>
      <c r="F18" s="114">
        <v>1089</v>
      </c>
      <c r="G18" s="114">
        <v>1102</v>
      </c>
      <c r="H18" s="140">
        <v>1164</v>
      </c>
      <c r="I18" s="115">
        <v>-94</v>
      </c>
      <c r="J18" s="116">
        <v>-8.0756013745704465</v>
      </c>
      <c r="K18" s="110"/>
      <c r="L18" s="110"/>
      <c r="M18" s="110"/>
      <c r="N18" s="110"/>
      <c r="O18" s="110"/>
    </row>
    <row r="19" spans="1:15" s="110" customFormat="1" ht="24.95" customHeight="1" x14ac:dyDescent="0.2">
      <c r="A19" s="193" t="s">
        <v>146</v>
      </c>
      <c r="B19" s="199" t="s">
        <v>147</v>
      </c>
      <c r="C19" s="113">
        <v>13.15713875323183</v>
      </c>
      <c r="D19" s="115">
        <v>4580</v>
      </c>
      <c r="E19" s="114">
        <v>4811</v>
      </c>
      <c r="F19" s="114">
        <v>4572</v>
      </c>
      <c r="G19" s="114">
        <v>4677</v>
      </c>
      <c r="H19" s="140">
        <v>4588</v>
      </c>
      <c r="I19" s="115">
        <v>-8</v>
      </c>
      <c r="J19" s="116">
        <v>-0.17436791630340018</v>
      </c>
    </row>
    <row r="20" spans="1:15" s="287" customFormat="1" ht="24.95" customHeight="1" x14ac:dyDescent="0.2">
      <c r="A20" s="193" t="s">
        <v>148</v>
      </c>
      <c r="B20" s="199" t="s">
        <v>149</v>
      </c>
      <c r="C20" s="113">
        <v>4.1309968399885086</v>
      </c>
      <c r="D20" s="115">
        <v>1438</v>
      </c>
      <c r="E20" s="114">
        <v>1440</v>
      </c>
      <c r="F20" s="114">
        <v>1441</v>
      </c>
      <c r="G20" s="114">
        <v>1519</v>
      </c>
      <c r="H20" s="140">
        <v>1487</v>
      </c>
      <c r="I20" s="115">
        <v>-49</v>
      </c>
      <c r="J20" s="116">
        <v>-3.2952252858103566</v>
      </c>
      <c r="K20" s="110"/>
      <c r="L20" s="110"/>
      <c r="M20" s="110"/>
      <c r="N20" s="110"/>
      <c r="O20" s="110"/>
    </row>
    <row r="21" spans="1:15" s="110" customFormat="1" ht="24.95" customHeight="1" x14ac:dyDescent="0.2">
      <c r="A21" s="201" t="s">
        <v>150</v>
      </c>
      <c r="B21" s="202" t="s">
        <v>151</v>
      </c>
      <c r="C21" s="113">
        <v>13.674231542660156</v>
      </c>
      <c r="D21" s="115">
        <v>4760</v>
      </c>
      <c r="E21" s="114">
        <v>5424</v>
      </c>
      <c r="F21" s="114">
        <v>5504</v>
      </c>
      <c r="G21" s="114">
        <v>5462</v>
      </c>
      <c r="H21" s="140">
        <v>5194</v>
      </c>
      <c r="I21" s="115">
        <v>-434</v>
      </c>
      <c r="J21" s="116">
        <v>-8.355795148247978</v>
      </c>
    </row>
    <row r="22" spans="1:15" s="110" customFormat="1" ht="24.95" customHeight="1" x14ac:dyDescent="0.2">
      <c r="A22" s="201" t="s">
        <v>152</v>
      </c>
      <c r="B22" s="199" t="s">
        <v>153</v>
      </c>
      <c r="C22" s="113">
        <v>2.74346452168917</v>
      </c>
      <c r="D22" s="115">
        <v>955</v>
      </c>
      <c r="E22" s="114">
        <v>1017</v>
      </c>
      <c r="F22" s="114">
        <v>1028</v>
      </c>
      <c r="G22" s="114">
        <v>1079</v>
      </c>
      <c r="H22" s="140">
        <v>1056</v>
      </c>
      <c r="I22" s="115">
        <v>-101</v>
      </c>
      <c r="J22" s="116">
        <v>-9.5643939393939394</v>
      </c>
    </row>
    <row r="23" spans="1:15" s="110" customFormat="1" ht="24.95" customHeight="1" x14ac:dyDescent="0.2">
      <c r="A23" s="193" t="s">
        <v>154</v>
      </c>
      <c r="B23" s="199" t="s">
        <v>155</v>
      </c>
      <c r="C23" s="113">
        <v>1.0198218902614191</v>
      </c>
      <c r="D23" s="115">
        <v>355</v>
      </c>
      <c r="E23" s="114">
        <v>357</v>
      </c>
      <c r="F23" s="114">
        <v>352</v>
      </c>
      <c r="G23" s="114">
        <v>354</v>
      </c>
      <c r="H23" s="140">
        <v>353</v>
      </c>
      <c r="I23" s="115">
        <v>2</v>
      </c>
      <c r="J23" s="116">
        <v>0.56657223796033995</v>
      </c>
    </row>
    <row r="24" spans="1:15" s="110" customFormat="1" ht="24.95" customHeight="1" x14ac:dyDescent="0.2">
      <c r="A24" s="193" t="s">
        <v>156</v>
      </c>
      <c r="B24" s="199" t="s">
        <v>221</v>
      </c>
      <c r="C24" s="113">
        <v>14.645216891697787</v>
      </c>
      <c r="D24" s="115">
        <v>5098</v>
      </c>
      <c r="E24" s="114">
        <v>5320</v>
      </c>
      <c r="F24" s="114">
        <v>5315</v>
      </c>
      <c r="G24" s="114">
        <v>5250</v>
      </c>
      <c r="H24" s="140">
        <v>5190</v>
      </c>
      <c r="I24" s="115">
        <v>-92</v>
      </c>
      <c r="J24" s="116">
        <v>-1.7726396917148362</v>
      </c>
    </row>
    <row r="25" spans="1:15" s="110" customFormat="1" ht="24.95" customHeight="1" x14ac:dyDescent="0.2">
      <c r="A25" s="193" t="s">
        <v>222</v>
      </c>
      <c r="B25" s="204" t="s">
        <v>159</v>
      </c>
      <c r="C25" s="113">
        <v>18.336684860672221</v>
      </c>
      <c r="D25" s="115">
        <v>6383</v>
      </c>
      <c r="E25" s="114">
        <v>6664</v>
      </c>
      <c r="F25" s="114">
        <v>6696</v>
      </c>
      <c r="G25" s="114">
        <v>6701</v>
      </c>
      <c r="H25" s="140">
        <v>6889</v>
      </c>
      <c r="I25" s="115">
        <v>-506</v>
      </c>
      <c r="J25" s="116">
        <v>-7.3450428218899697</v>
      </c>
    </row>
    <row r="26" spans="1:15" s="110" customFormat="1" ht="24.95" customHeight="1" x14ac:dyDescent="0.2">
      <c r="A26" s="201">
        <v>782.78300000000002</v>
      </c>
      <c r="B26" s="203" t="s">
        <v>160</v>
      </c>
      <c r="C26" s="113">
        <v>2.2637173226084459</v>
      </c>
      <c r="D26" s="115">
        <v>788</v>
      </c>
      <c r="E26" s="114">
        <v>963</v>
      </c>
      <c r="F26" s="114">
        <v>937</v>
      </c>
      <c r="G26" s="114">
        <v>928</v>
      </c>
      <c r="H26" s="140">
        <v>859</v>
      </c>
      <c r="I26" s="115">
        <v>-71</v>
      </c>
      <c r="J26" s="116">
        <v>-8.2654249126891735</v>
      </c>
    </row>
    <row r="27" spans="1:15" s="110" customFormat="1" ht="24.95" customHeight="1" x14ac:dyDescent="0.2">
      <c r="A27" s="193" t="s">
        <v>161</v>
      </c>
      <c r="B27" s="199" t="s">
        <v>162</v>
      </c>
      <c r="C27" s="113">
        <v>0.47687446136167766</v>
      </c>
      <c r="D27" s="115">
        <v>166</v>
      </c>
      <c r="E27" s="114">
        <v>180</v>
      </c>
      <c r="F27" s="114">
        <v>184</v>
      </c>
      <c r="G27" s="114">
        <v>188</v>
      </c>
      <c r="H27" s="140">
        <v>185</v>
      </c>
      <c r="I27" s="115">
        <v>-19</v>
      </c>
      <c r="J27" s="116">
        <v>-10.27027027027027</v>
      </c>
    </row>
    <row r="28" spans="1:15" s="110" customFormat="1" ht="24.95" customHeight="1" x14ac:dyDescent="0.2">
      <c r="A28" s="193" t="s">
        <v>163</v>
      </c>
      <c r="B28" s="199" t="s">
        <v>164</v>
      </c>
      <c r="C28" s="113">
        <v>4.9612180407928754</v>
      </c>
      <c r="D28" s="115">
        <v>1727</v>
      </c>
      <c r="E28" s="114">
        <v>1984</v>
      </c>
      <c r="F28" s="114">
        <v>1768</v>
      </c>
      <c r="G28" s="114">
        <v>2087</v>
      </c>
      <c r="H28" s="140">
        <v>1740</v>
      </c>
      <c r="I28" s="115">
        <v>-13</v>
      </c>
      <c r="J28" s="116">
        <v>-0.74712643678160917</v>
      </c>
    </row>
    <row r="29" spans="1:15" s="110" customFormat="1" ht="24.95" customHeight="1" x14ac:dyDescent="0.2">
      <c r="A29" s="193">
        <v>86</v>
      </c>
      <c r="B29" s="199" t="s">
        <v>165</v>
      </c>
      <c r="C29" s="113">
        <v>6.621660442401609</v>
      </c>
      <c r="D29" s="115">
        <v>2305</v>
      </c>
      <c r="E29" s="114">
        <v>2297</v>
      </c>
      <c r="F29" s="114">
        <v>2247</v>
      </c>
      <c r="G29" s="114">
        <v>2262</v>
      </c>
      <c r="H29" s="140">
        <v>2251</v>
      </c>
      <c r="I29" s="115">
        <v>54</v>
      </c>
      <c r="J29" s="116">
        <v>2.3989338071968014</v>
      </c>
    </row>
    <row r="30" spans="1:15" s="110" customFormat="1" ht="24.95" customHeight="1" x14ac:dyDescent="0.2">
      <c r="A30" s="193">
        <v>87.88</v>
      </c>
      <c r="B30" s="204" t="s">
        <v>166</v>
      </c>
      <c r="C30" s="113">
        <v>2.5107727664464234</v>
      </c>
      <c r="D30" s="115">
        <v>874</v>
      </c>
      <c r="E30" s="114">
        <v>911</v>
      </c>
      <c r="F30" s="114">
        <v>912</v>
      </c>
      <c r="G30" s="114">
        <v>933</v>
      </c>
      <c r="H30" s="140">
        <v>870</v>
      </c>
      <c r="I30" s="115">
        <v>4</v>
      </c>
      <c r="J30" s="116">
        <v>0.45977011494252873</v>
      </c>
    </row>
    <row r="31" spans="1:15" s="110" customFormat="1" ht="24.95" customHeight="1" x14ac:dyDescent="0.2">
      <c r="A31" s="193" t="s">
        <v>167</v>
      </c>
      <c r="B31" s="199" t="s">
        <v>168</v>
      </c>
      <c r="C31" s="113">
        <v>8.7331226659006038</v>
      </c>
      <c r="D31" s="115">
        <v>3040</v>
      </c>
      <c r="E31" s="114">
        <v>3283</v>
      </c>
      <c r="F31" s="114">
        <v>3313</v>
      </c>
      <c r="G31" s="114">
        <v>3493</v>
      </c>
      <c r="H31" s="140">
        <v>3308</v>
      </c>
      <c r="I31" s="115">
        <v>-268</v>
      </c>
      <c r="J31" s="116">
        <v>-8.1015719467956462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0.14363688595231255</v>
      </c>
      <c r="D34" s="115">
        <v>50</v>
      </c>
      <c r="E34" s="114">
        <v>53</v>
      </c>
      <c r="F34" s="114">
        <v>56</v>
      </c>
      <c r="G34" s="114">
        <v>56</v>
      </c>
      <c r="H34" s="140">
        <v>49</v>
      </c>
      <c r="I34" s="115">
        <v>1</v>
      </c>
      <c r="J34" s="116">
        <v>2.0408163265306123</v>
      </c>
    </row>
    <row r="35" spans="1:10" s="110" customFormat="1" ht="24.95" customHeight="1" x14ac:dyDescent="0.2">
      <c r="A35" s="292" t="s">
        <v>171</v>
      </c>
      <c r="B35" s="293" t="s">
        <v>172</v>
      </c>
      <c r="C35" s="113">
        <v>6.5814421143349611</v>
      </c>
      <c r="D35" s="115">
        <v>2291</v>
      </c>
      <c r="E35" s="114">
        <v>2290</v>
      </c>
      <c r="F35" s="114">
        <v>2255</v>
      </c>
      <c r="G35" s="114">
        <v>2248</v>
      </c>
      <c r="H35" s="140">
        <v>2283</v>
      </c>
      <c r="I35" s="115">
        <v>8</v>
      </c>
      <c r="J35" s="116">
        <v>0.35041611914148052</v>
      </c>
    </row>
    <row r="36" spans="1:10" s="110" customFormat="1" ht="24.95" customHeight="1" x14ac:dyDescent="0.2">
      <c r="A36" s="294" t="s">
        <v>173</v>
      </c>
      <c r="B36" s="295" t="s">
        <v>174</v>
      </c>
      <c r="C36" s="125">
        <v>93.27492099971272</v>
      </c>
      <c r="D36" s="143">
        <v>32469</v>
      </c>
      <c r="E36" s="144">
        <v>34651</v>
      </c>
      <c r="F36" s="144">
        <v>34269</v>
      </c>
      <c r="G36" s="144">
        <v>34933</v>
      </c>
      <c r="H36" s="145">
        <v>33970</v>
      </c>
      <c r="I36" s="143">
        <v>-1501</v>
      </c>
      <c r="J36" s="146">
        <v>-4.4186046511627906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34810</v>
      </c>
      <c r="F11" s="264">
        <v>36994</v>
      </c>
      <c r="G11" s="264">
        <v>36580</v>
      </c>
      <c r="H11" s="264">
        <v>37237</v>
      </c>
      <c r="I11" s="265">
        <v>36302</v>
      </c>
      <c r="J11" s="263">
        <v>-1492</v>
      </c>
      <c r="K11" s="266">
        <v>-4.1099663930361965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38.213157138753232</v>
      </c>
      <c r="E13" s="115">
        <v>13302</v>
      </c>
      <c r="F13" s="114">
        <v>14061</v>
      </c>
      <c r="G13" s="114">
        <v>14141</v>
      </c>
      <c r="H13" s="114">
        <v>14284</v>
      </c>
      <c r="I13" s="140">
        <v>14119</v>
      </c>
      <c r="J13" s="115">
        <v>-817</v>
      </c>
      <c r="K13" s="116">
        <v>-5.7865287909908636</v>
      </c>
    </row>
    <row r="14" spans="1:15" ht="15.95" customHeight="1" x14ac:dyDescent="0.2">
      <c r="A14" s="306" t="s">
        <v>230</v>
      </c>
      <c r="B14" s="307"/>
      <c r="C14" s="308"/>
      <c r="D14" s="113">
        <v>46.110313128411377</v>
      </c>
      <c r="E14" s="115">
        <v>16051</v>
      </c>
      <c r="F14" s="114">
        <v>17115</v>
      </c>
      <c r="G14" s="114">
        <v>16936</v>
      </c>
      <c r="H14" s="114">
        <v>17024</v>
      </c>
      <c r="I14" s="140">
        <v>16729</v>
      </c>
      <c r="J14" s="115">
        <v>-678</v>
      </c>
      <c r="K14" s="116">
        <v>-4.0528423695379283</v>
      </c>
    </row>
    <row r="15" spans="1:15" ht="15.95" customHeight="1" x14ac:dyDescent="0.2">
      <c r="A15" s="306" t="s">
        <v>231</v>
      </c>
      <c r="B15" s="307"/>
      <c r="C15" s="308"/>
      <c r="D15" s="113">
        <v>6.4378052283826488</v>
      </c>
      <c r="E15" s="115">
        <v>2241</v>
      </c>
      <c r="F15" s="114">
        <v>2317</v>
      </c>
      <c r="G15" s="114">
        <v>2278</v>
      </c>
      <c r="H15" s="114">
        <v>2284</v>
      </c>
      <c r="I15" s="140">
        <v>2263</v>
      </c>
      <c r="J15" s="115">
        <v>-22</v>
      </c>
      <c r="K15" s="116">
        <v>-0.97216084843128592</v>
      </c>
    </row>
    <row r="16" spans="1:15" ht="15.95" customHeight="1" x14ac:dyDescent="0.2">
      <c r="A16" s="306" t="s">
        <v>232</v>
      </c>
      <c r="B16" s="307"/>
      <c r="C16" s="308"/>
      <c r="D16" s="113">
        <v>7.2594082160298763</v>
      </c>
      <c r="E16" s="115">
        <v>2527</v>
      </c>
      <c r="F16" s="114">
        <v>2776</v>
      </c>
      <c r="G16" s="114">
        <v>2511</v>
      </c>
      <c r="H16" s="114">
        <v>2867</v>
      </c>
      <c r="I16" s="140">
        <v>2473</v>
      </c>
      <c r="J16" s="115">
        <v>54</v>
      </c>
      <c r="K16" s="116">
        <v>2.1835826930853215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0.20109164033323756</v>
      </c>
      <c r="E18" s="115">
        <v>70</v>
      </c>
      <c r="F18" s="114">
        <v>71</v>
      </c>
      <c r="G18" s="114">
        <v>77</v>
      </c>
      <c r="H18" s="114">
        <v>72</v>
      </c>
      <c r="I18" s="140">
        <v>73</v>
      </c>
      <c r="J18" s="115">
        <v>-3</v>
      </c>
      <c r="K18" s="116">
        <v>-4.1095890410958908</v>
      </c>
    </row>
    <row r="19" spans="1:11" ht="14.1" customHeight="1" x14ac:dyDescent="0.2">
      <c r="A19" s="306" t="s">
        <v>235</v>
      </c>
      <c r="B19" s="307" t="s">
        <v>236</v>
      </c>
      <c r="C19" s="308"/>
      <c r="D19" s="113">
        <v>7.469118069520253E-2</v>
      </c>
      <c r="E19" s="115">
        <v>26</v>
      </c>
      <c r="F19" s="114">
        <v>27</v>
      </c>
      <c r="G19" s="114">
        <v>26</v>
      </c>
      <c r="H19" s="114">
        <v>25</v>
      </c>
      <c r="I19" s="140">
        <v>24</v>
      </c>
      <c r="J19" s="115">
        <v>2</v>
      </c>
      <c r="K19" s="116">
        <v>8.3333333333333339</v>
      </c>
    </row>
    <row r="20" spans="1:11" ht="14.1" customHeight="1" x14ac:dyDescent="0.2">
      <c r="A20" s="306">
        <v>12</v>
      </c>
      <c r="B20" s="307" t="s">
        <v>237</v>
      </c>
      <c r="C20" s="308"/>
      <c r="D20" s="113">
        <v>0.4653835104854927</v>
      </c>
      <c r="E20" s="115">
        <v>162</v>
      </c>
      <c r="F20" s="114">
        <v>178</v>
      </c>
      <c r="G20" s="114">
        <v>178</v>
      </c>
      <c r="H20" s="114">
        <v>163</v>
      </c>
      <c r="I20" s="140">
        <v>155</v>
      </c>
      <c r="J20" s="115">
        <v>7</v>
      </c>
      <c r="K20" s="116">
        <v>4.5161290322580649</v>
      </c>
    </row>
    <row r="21" spans="1:11" ht="14.1" customHeight="1" x14ac:dyDescent="0.2">
      <c r="A21" s="306">
        <v>21</v>
      </c>
      <c r="B21" s="307" t="s">
        <v>238</v>
      </c>
      <c r="C21" s="308"/>
      <c r="D21" s="113">
        <v>7.469118069520253E-2</v>
      </c>
      <c r="E21" s="115">
        <v>26</v>
      </c>
      <c r="F21" s="114">
        <v>22</v>
      </c>
      <c r="G21" s="114" t="s">
        <v>513</v>
      </c>
      <c r="H21" s="114">
        <v>18</v>
      </c>
      <c r="I21" s="140">
        <v>18</v>
      </c>
      <c r="J21" s="115">
        <v>8</v>
      </c>
      <c r="K21" s="116">
        <v>44.444444444444443</v>
      </c>
    </row>
    <row r="22" spans="1:11" ht="14.1" customHeight="1" x14ac:dyDescent="0.2">
      <c r="A22" s="306">
        <v>22</v>
      </c>
      <c r="B22" s="307" t="s">
        <v>239</v>
      </c>
      <c r="C22" s="308"/>
      <c r="D22" s="113">
        <v>0.23843723068083883</v>
      </c>
      <c r="E22" s="115">
        <v>83</v>
      </c>
      <c r="F22" s="114">
        <v>83</v>
      </c>
      <c r="G22" s="114">
        <v>76</v>
      </c>
      <c r="H22" s="114">
        <v>77</v>
      </c>
      <c r="I22" s="140">
        <v>76</v>
      </c>
      <c r="J22" s="115">
        <v>7</v>
      </c>
      <c r="K22" s="116">
        <v>9.2105263157894743</v>
      </c>
    </row>
    <row r="23" spans="1:11" ht="14.1" customHeight="1" x14ac:dyDescent="0.2">
      <c r="A23" s="306">
        <v>23</v>
      </c>
      <c r="B23" s="307" t="s">
        <v>240</v>
      </c>
      <c r="C23" s="308"/>
      <c r="D23" s="113">
        <v>0.51709278942832515</v>
      </c>
      <c r="E23" s="115">
        <v>180</v>
      </c>
      <c r="F23" s="114">
        <v>175</v>
      </c>
      <c r="G23" s="114">
        <v>180</v>
      </c>
      <c r="H23" s="114">
        <v>190</v>
      </c>
      <c r="I23" s="140">
        <v>192</v>
      </c>
      <c r="J23" s="115">
        <v>-12</v>
      </c>
      <c r="K23" s="116">
        <v>-6.25</v>
      </c>
    </row>
    <row r="24" spans="1:11" ht="14.1" customHeight="1" x14ac:dyDescent="0.2">
      <c r="A24" s="306">
        <v>24</v>
      </c>
      <c r="B24" s="307" t="s">
        <v>241</v>
      </c>
      <c r="C24" s="308"/>
      <c r="D24" s="113">
        <v>0.26141913243320886</v>
      </c>
      <c r="E24" s="115">
        <v>91</v>
      </c>
      <c r="F24" s="114">
        <v>87</v>
      </c>
      <c r="G24" s="114">
        <v>86</v>
      </c>
      <c r="H24" s="114">
        <v>93</v>
      </c>
      <c r="I24" s="140">
        <v>90</v>
      </c>
      <c r="J24" s="115">
        <v>1</v>
      </c>
      <c r="K24" s="116">
        <v>1.1111111111111112</v>
      </c>
    </row>
    <row r="25" spans="1:11" ht="14.1" customHeight="1" x14ac:dyDescent="0.2">
      <c r="A25" s="306">
        <v>25</v>
      </c>
      <c r="B25" s="307" t="s">
        <v>242</v>
      </c>
      <c r="C25" s="308"/>
      <c r="D25" s="113">
        <v>1.5397874174087907</v>
      </c>
      <c r="E25" s="115">
        <v>536</v>
      </c>
      <c r="F25" s="114">
        <v>501</v>
      </c>
      <c r="G25" s="114">
        <v>473</v>
      </c>
      <c r="H25" s="114">
        <v>472</v>
      </c>
      <c r="I25" s="140">
        <v>487</v>
      </c>
      <c r="J25" s="115">
        <v>49</v>
      </c>
      <c r="K25" s="116">
        <v>10.061601642710473</v>
      </c>
    </row>
    <row r="26" spans="1:11" ht="14.1" customHeight="1" x14ac:dyDescent="0.2">
      <c r="A26" s="306">
        <v>26</v>
      </c>
      <c r="B26" s="307" t="s">
        <v>243</v>
      </c>
      <c r="C26" s="308"/>
      <c r="D26" s="113">
        <v>0.59178397012352768</v>
      </c>
      <c r="E26" s="115">
        <v>206</v>
      </c>
      <c r="F26" s="114">
        <v>220</v>
      </c>
      <c r="G26" s="114">
        <v>213</v>
      </c>
      <c r="H26" s="114">
        <v>189</v>
      </c>
      <c r="I26" s="140">
        <v>204</v>
      </c>
      <c r="J26" s="115">
        <v>2</v>
      </c>
      <c r="K26" s="116">
        <v>0.98039215686274506</v>
      </c>
    </row>
    <row r="27" spans="1:11" ht="14.1" customHeight="1" x14ac:dyDescent="0.2">
      <c r="A27" s="306">
        <v>27</v>
      </c>
      <c r="B27" s="307" t="s">
        <v>244</v>
      </c>
      <c r="C27" s="308"/>
      <c r="D27" s="113">
        <v>0.5774202815282965</v>
      </c>
      <c r="E27" s="115">
        <v>201</v>
      </c>
      <c r="F27" s="114">
        <v>192</v>
      </c>
      <c r="G27" s="114">
        <v>197</v>
      </c>
      <c r="H27" s="114">
        <v>206</v>
      </c>
      <c r="I27" s="140">
        <v>219</v>
      </c>
      <c r="J27" s="115">
        <v>-18</v>
      </c>
      <c r="K27" s="116">
        <v>-8.2191780821917817</v>
      </c>
    </row>
    <row r="28" spans="1:11" ht="14.1" customHeight="1" x14ac:dyDescent="0.2">
      <c r="A28" s="306">
        <v>28</v>
      </c>
      <c r="B28" s="307" t="s">
        <v>245</v>
      </c>
      <c r="C28" s="308"/>
      <c r="D28" s="113">
        <v>9.7673082447572543E-2</v>
      </c>
      <c r="E28" s="115">
        <v>34</v>
      </c>
      <c r="F28" s="114">
        <v>34</v>
      </c>
      <c r="G28" s="114">
        <v>38</v>
      </c>
      <c r="H28" s="114">
        <v>42</v>
      </c>
      <c r="I28" s="140">
        <v>43</v>
      </c>
      <c r="J28" s="115">
        <v>-9</v>
      </c>
      <c r="K28" s="116">
        <v>-20.930232558139537</v>
      </c>
    </row>
    <row r="29" spans="1:11" ht="14.1" customHeight="1" x14ac:dyDescent="0.2">
      <c r="A29" s="306">
        <v>29</v>
      </c>
      <c r="B29" s="307" t="s">
        <v>246</v>
      </c>
      <c r="C29" s="308"/>
      <c r="D29" s="113">
        <v>2.9129560471128988</v>
      </c>
      <c r="E29" s="115">
        <v>1014</v>
      </c>
      <c r="F29" s="114">
        <v>1197</v>
      </c>
      <c r="G29" s="114">
        <v>1220</v>
      </c>
      <c r="H29" s="114">
        <v>1175</v>
      </c>
      <c r="I29" s="140">
        <v>1146</v>
      </c>
      <c r="J29" s="115">
        <v>-132</v>
      </c>
      <c r="K29" s="116">
        <v>-11.518324607329843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2.6084458488939961</v>
      </c>
      <c r="E31" s="115">
        <v>908</v>
      </c>
      <c r="F31" s="114">
        <v>1083</v>
      </c>
      <c r="G31" s="114">
        <v>1107</v>
      </c>
      <c r="H31" s="114">
        <v>1062</v>
      </c>
      <c r="I31" s="140">
        <v>1034</v>
      </c>
      <c r="J31" s="115">
        <v>-126</v>
      </c>
      <c r="K31" s="116">
        <v>-12.185686653771761</v>
      </c>
    </row>
    <row r="32" spans="1:11" ht="14.1" customHeight="1" x14ac:dyDescent="0.2">
      <c r="A32" s="306">
        <v>31</v>
      </c>
      <c r="B32" s="307" t="s">
        <v>251</v>
      </c>
      <c r="C32" s="308"/>
      <c r="D32" s="113">
        <v>0.35621947716173513</v>
      </c>
      <c r="E32" s="115">
        <v>124</v>
      </c>
      <c r="F32" s="114">
        <v>113</v>
      </c>
      <c r="G32" s="114">
        <v>114</v>
      </c>
      <c r="H32" s="114">
        <v>123</v>
      </c>
      <c r="I32" s="140">
        <v>117</v>
      </c>
      <c r="J32" s="115">
        <v>7</v>
      </c>
      <c r="K32" s="116">
        <v>5.982905982905983</v>
      </c>
    </row>
    <row r="33" spans="1:11" ht="14.1" customHeight="1" x14ac:dyDescent="0.2">
      <c r="A33" s="306">
        <v>32</v>
      </c>
      <c r="B33" s="307" t="s">
        <v>252</v>
      </c>
      <c r="C33" s="308"/>
      <c r="D33" s="113">
        <v>0.49698362539500146</v>
      </c>
      <c r="E33" s="115">
        <v>173</v>
      </c>
      <c r="F33" s="114">
        <v>186</v>
      </c>
      <c r="G33" s="114">
        <v>199</v>
      </c>
      <c r="H33" s="114">
        <v>219</v>
      </c>
      <c r="I33" s="140">
        <v>222</v>
      </c>
      <c r="J33" s="115">
        <v>-49</v>
      </c>
      <c r="K33" s="116">
        <v>-22.072072072072071</v>
      </c>
    </row>
    <row r="34" spans="1:11" ht="14.1" customHeight="1" x14ac:dyDescent="0.2">
      <c r="A34" s="306">
        <v>33</v>
      </c>
      <c r="B34" s="307" t="s">
        <v>253</v>
      </c>
      <c r="C34" s="308"/>
      <c r="D34" s="113">
        <v>0.26429187015225508</v>
      </c>
      <c r="E34" s="115">
        <v>92</v>
      </c>
      <c r="F34" s="114">
        <v>103</v>
      </c>
      <c r="G34" s="114">
        <v>101</v>
      </c>
      <c r="H34" s="114">
        <v>107</v>
      </c>
      <c r="I34" s="140">
        <v>120</v>
      </c>
      <c r="J34" s="115">
        <v>-28</v>
      </c>
      <c r="K34" s="116">
        <v>-23.333333333333332</v>
      </c>
    </row>
    <row r="35" spans="1:11" ht="14.1" customHeight="1" x14ac:dyDescent="0.2">
      <c r="A35" s="306">
        <v>34</v>
      </c>
      <c r="B35" s="307" t="s">
        <v>254</v>
      </c>
      <c r="C35" s="308"/>
      <c r="D35" s="113">
        <v>3.797759264579144</v>
      </c>
      <c r="E35" s="115">
        <v>1322</v>
      </c>
      <c r="F35" s="114">
        <v>1396</v>
      </c>
      <c r="G35" s="114">
        <v>1372</v>
      </c>
      <c r="H35" s="114">
        <v>1386</v>
      </c>
      <c r="I35" s="140">
        <v>1426</v>
      </c>
      <c r="J35" s="115">
        <v>-104</v>
      </c>
      <c r="K35" s="116">
        <v>-7.2931276297335206</v>
      </c>
    </row>
    <row r="36" spans="1:11" ht="14.1" customHeight="1" x14ac:dyDescent="0.2">
      <c r="A36" s="306">
        <v>41</v>
      </c>
      <c r="B36" s="307" t="s">
        <v>255</v>
      </c>
      <c r="C36" s="308"/>
      <c r="D36" s="113">
        <v>0.29589198506176384</v>
      </c>
      <c r="E36" s="115">
        <v>103</v>
      </c>
      <c r="F36" s="114">
        <v>103</v>
      </c>
      <c r="G36" s="114">
        <v>94</v>
      </c>
      <c r="H36" s="114">
        <v>97</v>
      </c>
      <c r="I36" s="140">
        <v>100</v>
      </c>
      <c r="J36" s="115">
        <v>3</v>
      </c>
      <c r="K36" s="116">
        <v>3</v>
      </c>
    </row>
    <row r="37" spans="1:11" ht="14.1" customHeight="1" x14ac:dyDescent="0.2">
      <c r="A37" s="306">
        <v>42</v>
      </c>
      <c r="B37" s="307" t="s">
        <v>256</v>
      </c>
      <c r="C37" s="308"/>
      <c r="D37" s="113">
        <v>8.0436656133295037E-2</v>
      </c>
      <c r="E37" s="115">
        <v>28</v>
      </c>
      <c r="F37" s="114">
        <v>27</v>
      </c>
      <c r="G37" s="114">
        <v>26</v>
      </c>
      <c r="H37" s="114">
        <v>27</v>
      </c>
      <c r="I37" s="140">
        <v>17</v>
      </c>
      <c r="J37" s="115">
        <v>11</v>
      </c>
      <c r="K37" s="116">
        <v>64.705882352941174</v>
      </c>
    </row>
    <row r="38" spans="1:11" ht="14.1" customHeight="1" x14ac:dyDescent="0.2">
      <c r="A38" s="306">
        <v>43</v>
      </c>
      <c r="B38" s="307" t="s">
        <v>257</v>
      </c>
      <c r="C38" s="308"/>
      <c r="D38" s="113">
        <v>0.61476587187589771</v>
      </c>
      <c r="E38" s="115">
        <v>214</v>
      </c>
      <c r="F38" s="114">
        <v>214</v>
      </c>
      <c r="G38" s="114">
        <v>204</v>
      </c>
      <c r="H38" s="114">
        <v>201</v>
      </c>
      <c r="I38" s="140">
        <v>205</v>
      </c>
      <c r="J38" s="115">
        <v>9</v>
      </c>
      <c r="K38" s="116">
        <v>4.3902439024390247</v>
      </c>
    </row>
    <row r="39" spans="1:11" ht="14.1" customHeight="1" x14ac:dyDescent="0.2">
      <c r="A39" s="306">
        <v>51</v>
      </c>
      <c r="B39" s="307" t="s">
        <v>258</v>
      </c>
      <c r="C39" s="308"/>
      <c r="D39" s="113">
        <v>8.4401034185578858</v>
      </c>
      <c r="E39" s="115">
        <v>2938</v>
      </c>
      <c r="F39" s="114">
        <v>2932</v>
      </c>
      <c r="G39" s="114">
        <v>2901</v>
      </c>
      <c r="H39" s="114">
        <v>3047</v>
      </c>
      <c r="I39" s="140">
        <v>3107</v>
      </c>
      <c r="J39" s="115">
        <v>-169</v>
      </c>
      <c r="K39" s="116">
        <v>-5.4393305439330542</v>
      </c>
    </row>
    <row r="40" spans="1:11" ht="14.1" customHeight="1" x14ac:dyDescent="0.2">
      <c r="A40" s="306" t="s">
        <v>259</v>
      </c>
      <c r="B40" s="307" t="s">
        <v>260</v>
      </c>
      <c r="C40" s="308"/>
      <c r="D40" s="113">
        <v>8.2505027291008339</v>
      </c>
      <c r="E40" s="115">
        <v>2872</v>
      </c>
      <c r="F40" s="114">
        <v>2873</v>
      </c>
      <c r="G40" s="114">
        <v>2839</v>
      </c>
      <c r="H40" s="114">
        <v>2988</v>
      </c>
      <c r="I40" s="140">
        <v>3027</v>
      </c>
      <c r="J40" s="115">
        <v>-155</v>
      </c>
      <c r="K40" s="116">
        <v>-5.1205814337628013</v>
      </c>
    </row>
    <row r="41" spans="1:11" ht="14.1" customHeight="1" x14ac:dyDescent="0.2">
      <c r="A41" s="306"/>
      <c r="B41" s="307" t="s">
        <v>261</v>
      </c>
      <c r="C41" s="308"/>
      <c r="D41" s="113">
        <v>2.576845733984487</v>
      </c>
      <c r="E41" s="115">
        <v>897</v>
      </c>
      <c r="F41" s="114">
        <v>893</v>
      </c>
      <c r="G41" s="114">
        <v>832</v>
      </c>
      <c r="H41" s="114">
        <v>917</v>
      </c>
      <c r="I41" s="140">
        <v>912</v>
      </c>
      <c r="J41" s="115">
        <v>-15</v>
      </c>
      <c r="K41" s="116">
        <v>-1.6447368421052631</v>
      </c>
    </row>
    <row r="42" spans="1:11" ht="14.1" customHeight="1" x14ac:dyDescent="0.2">
      <c r="A42" s="306">
        <v>52</v>
      </c>
      <c r="B42" s="307" t="s">
        <v>262</v>
      </c>
      <c r="C42" s="308"/>
      <c r="D42" s="113">
        <v>5.5989658144211436</v>
      </c>
      <c r="E42" s="115">
        <v>1949</v>
      </c>
      <c r="F42" s="114">
        <v>1984</v>
      </c>
      <c r="G42" s="114">
        <v>1931</v>
      </c>
      <c r="H42" s="114">
        <v>1916</v>
      </c>
      <c r="I42" s="140">
        <v>1864</v>
      </c>
      <c r="J42" s="115">
        <v>85</v>
      </c>
      <c r="K42" s="116">
        <v>4.5600858369098711</v>
      </c>
    </row>
    <row r="43" spans="1:11" ht="14.1" customHeight="1" x14ac:dyDescent="0.2">
      <c r="A43" s="306" t="s">
        <v>263</v>
      </c>
      <c r="B43" s="307" t="s">
        <v>264</v>
      </c>
      <c r="C43" s="308"/>
      <c r="D43" s="113">
        <v>5.5328928468830796</v>
      </c>
      <c r="E43" s="115">
        <v>1926</v>
      </c>
      <c r="F43" s="114">
        <v>1960</v>
      </c>
      <c r="G43" s="114">
        <v>1902</v>
      </c>
      <c r="H43" s="114">
        <v>1889</v>
      </c>
      <c r="I43" s="140">
        <v>1841</v>
      </c>
      <c r="J43" s="115">
        <v>85</v>
      </c>
      <c r="K43" s="116">
        <v>4.6170559478544266</v>
      </c>
    </row>
    <row r="44" spans="1:11" ht="14.1" customHeight="1" x14ac:dyDescent="0.2">
      <c r="A44" s="306">
        <v>53</v>
      </c>
      <c r="B44" s="307" t="s">
        <v>265</v>
      </c>
      <c r="C44" s="308"/>
      <c r="D44" s="113">
        <v>4.1338695777075554</v>
      </c>
      <c r="E44" s="115">
        <v>1439</v>
      </c>
      <c r="F44" s="114">
        <v>1540</v>
      </c>
      <c r="G44" s="114">
        <v>1614</v>
      </c>
      <c r="H44" s="114">
        <v>1617</v>
      </c>
      <c r="I44" s="140">
        <v>1596</v>
      </c>
      <c r="J44" s="115">
        <v>-157</v>
      </c>
      <c r="K44" s="116">
        <v>-9.8370927318295731</v>
      </c>
    </row>
    <row r="45" spans="1:11" ht="14.1" customHeight="1" x14ac:dyDescent="0.2">
      <c r="A45" s="306" t="s">
        <v>266</v>
      </c>
      <c r="B45" s="307" t="s">
        <v>267</v>
      </c>
      <c r="C45" s="308"/>
      <c r="D45" s="113">
        <v>4.125251364550417</v>
      </c>
      <c r="E45" s="115">
        <v>1436</v>
      </c>
      <c r="F45" s="114">
        <v>1536</v>
      </c>
      <c r="G45" s="114">
        <v>1611</v>
      </c>
      <c r="H45" s="114">
        <v>1613</v>
      </c>
      <c r="I45" s="140">
        <v>1592</v>
      </c>
      <c r="J45" s="115">
        <v>-156</v>
      </c>
      <c r="K45" s="116">
        <v>-9.7989949748743719</v>
      </c>
    </row>
    <row r="46" spans="1:11" ht="14.1" customHeight="1" x14ac:dyDescent="0.2">
      <c r="A46" s="306">
        <v>54</v>
      </c>
      <c r="B46" s="307" t="s">
        <v>268</v>
      </c>
      <c r="C46" s="308"/>
      <c r="D46" s="113">
        <v>12.209135305946567</v>
      </c>
      <c r="E46" s="115">
        <v>4250</v>
      </c>
      <c r="F46" s="114">
        <v>4492</v>
      </c>
      <c r="G46" s="114">
        <v>4591</v>
      </c>
      <c r="H46" s="114">
        <v>4564</v>
      </c>
      <c r="I46" s="140">
        <v>4630</v>
      </c>
      <c r="J46" s="115">
        <v>-380</v>
      </c>
      <c r="K46" s="116">
        <v>-8.2073434125269973</v>
      </c>
    </row>
    <row r="47" spans="1:11" ht="14.1" customHeight="1" x14ac:dyDescent="0.2">
      <c r="A47" s="306">
        <v>61</v>
      </c>
      <c r="B47" s="307" t="s">
        <v>269</v>
      </c>
      <c r="C47" s="308"/>
      <c r="D47" s="113">
        <v>1.177822464808963</v>
      </c>
      <c r="E47" s="115">
        <v>410</v>
      </c>
      <c r="F47" s="114">
        <v>401</v>
      </c>
      <c r="G47" s="114">
        <v>416</v>
      </c>
      <c r="H47" s="114">
        <v>406</v>
      </c>
      <c r="I47" s="140">
        <v>370</v>
      </c>
      <c r="J47" s="115">
        <v>40</v>
      </c>
      <c r="K47" s="116">
        <v>10.810810810810811</v>
      </c>
    </row>
    <row r="48" spans="1:11" ht="14.1" customHeight="1" x14ac:dyDescent="0.2">
      <c r="A48" s="306">
        <v>62</v>
      </c>
      <c r="B48" s="307" t="s">
        <v>270</v>
      </c>
      <c r="C48" s="308"/>
      <c r="D48" s="113">
        <v>9.0146509623671367</v>
      </c>
      <c r="E48" s="115">
        <v>3138</v>
      </c>
      <c r="F48" s="114">
        <v>3390</v>
      </c>
      <c r="G48" s="114">
        <v>3248</v>
      </c>
      <c r="H48" s="114">
        <v>3334</v>
      </c>
      <c r="I48" s="140">
        <v>3257</v>
      </c>
      <c r="J48" s="115">
        <v>-119</v>
      </c>
      <c r="K48" s="116">
        <v>-3.6536690205710776</v>
      </c>
    </row>
    <row r="49" spans="1:11" ht="14.1" customHeight="1" x14ac:dyDescent="0.2">
      <c r="A49" s="306">
        <v>63</v>
      </c>
      <c r="B49" s="307" t="s">
        <v>271</v>
      </c>
      <c r="C49" s="308"/>
      <c r="D49" s="113">
        <v>13.312266590060327</v>
      </c>
      <c r="E49" s="115">
        <v>4634</v>
      </c>
      <c r="F49" s="114">
        <v>5394</v>
      </c>
      <c r="G49" s="114">
        <v>5429</v>
      </c>
      <c r="H49" s="114">
        <v>5373</v>
      </c>
      <c r="I49" s="140">
        <v>5081</v>
      </c>
      <c r="J49" s="115">
        <v>-447</v>
      </c>
      <c r="K49" s="116">
        <v>-8.7974808108640037</v>
      </c>
    </row>
    <row r="50" spans="1:11" ht="14.1" customHeight="1" x14ac:dyDescent="0.2">
      <c r="A50" s="306" t="s">
        <v>272</v>
      </c>
      <c r="B50" s="307" t="s">
        <v>273</v>
      </c>
      <c r="C50" s="308"/>
      <c r="D50" s="113">
        <v>0.66647515081873021</v>
      </c>
      <c r="E50" s="115">
        <v>232</v>
      </c>
      <c r="F50" s="114">
        <v>254</v>
      </c>
      <c r="G50" s="114">
        <v>260</v>
      </c>
      <c r="H50" s="114">
        <v>246</v>
      </c>
      <c r="I50" s="140">
        <v>238</v>
      </c>
      <c r="J50" s="115">
        <v>-6</v>
      </c>
      <c r="K50" s="116">
        <v>-2.5210084033613445</v>
      </c>
    </row>
    <row r="51" spans="1:11" ht="14.1" customHeight="1" x14ac:dyDescent="0.2">
      <c r="A51" s="306" t="s">
        <v>274</v>
      </c>
      <c r="B51" s="307" t="s">
        <v>275</v>
      </c>
      <c r="C51" s="308"/>
      <c r="D51" s="113">
        <v>11.625969548980178</v>
      </c>
      <c r="E51" s="115">
        <v>4047</v>
      </c>
      <c r="F51" s="114">
        <v>4727</v>
      </c>
      <c r="G51" s="114">
        <v>4770</v>
      </c>
      <c r="H51" s="114">
        <v>4750</v>
      </c>
      <c r="I51" s="140">
        <v>4476</v>
      </c>
      <c r="J51" s="115">
        <v>-429</v>
      </c>
      <c r="K51" s="116">
        <v>-9.584450402144773</v>
      </c>
    </row>
    <row r="52" spans="1:11" ht="14.1" customHeight="1" x14ac:dyDescent="0.2">
      <c r="A52" s="306">
        <v>71</v>
      </c>
      <c r="B52" s="307" t="s">
        <v>276</v>
      </c>
      <c r="C52" s="308"/>
      <c r="D52" s="113">
        <v>13.053720195346164</v>
      </c>
      <c r="E52" s="115">
        <v>4544</v>
      </c>
      <c r="F52" s="114">
        <v>4666</v>
      </c>
      <c r="G52" s="114">
        <v>4614</v>
      </c>
      <c r="H52" s="114">
        <v>4694</v>
      </c>
      <c r="I52" s="140">
        <v>4593</v>
      </c>
      <c r="J52" s="115">
        <v>-49</v>
      </c>
      <c r="K52" s="116">
        <v>-1.0668408447637709</v>
      </c>
    </row>
    <row r="53" spans="1:11" ht="14.1" customHeight="1" x14ac:dyDescent="0.2">
      <c r="A53" s="306" t="s">
        <v>277</v>
      </c>
      <c r="B53" s="307" t="s">
        <v>278</v>
      </c>
      <c r="C53" s="308"/>
      <c r="D53" s="113">
        <v>1.5282964665326055</v>
      </c>
      <c r="E53" s="115">
        <v>532</v>
      </c>
      <c r="F53" s="114">
        <v>550</v>
      </c>
      <c r="G53" s="114">
        <v>552</v>
      </c>
      <c r="H53" s="114">
        <v>529</v>
      </c>
      <c r="I53" s="140">
        <v>506</v>
      </c>
      <c r="J53" s="115">
        <v>26</v>
      </c>
      <c r="K53" s="116">
        <v>5.1383399209486162</v>
      </c>
    </row>
    <row r="54" spans="1:11" ht="14.1" customHeight="1" x14ac:dyDescent="0.2">
      <c r="A54" s="306" t="s">
        <v>279</v>
      </c>
      <c r="B54" s="307" t="s">
        <v>280</v>
      </c>
      <c r="C54" s="308"/>
      <c r="D54" s="113">
        <v>10.96523987359954</v>
      </c>
      <c r="E54" s="115">
        <v>3817</v>
      </c>
      <c r="F54" s="114">
        <v>3929</v>
      </c>
      <c r="G54" s="114">
        <v>3875</v>
      </c>
      <c r="H54" s="114">
        <v>3969</v>
      </c>
      <c r="I54" s="140">
        <v>3892</v>
      </c>
      <c r="J54" s="115">
        <v>-75</v>
      </c>
      <c r="K54" s="116">
        <v>-1.9270298047276464</v>
      </c>
    </row>
    <row r="55" spans="1:11" ht="14.1" customHeight="1" x14ac:dyDescent="0.2">
      <c r="A55" s="306">
        <v>72</v>
      </c>
      <c r="B55" s="307" t="s">
        <v>281</v>
      </c>
      <c r="C55" s="308"/>
      <c r="D55" s="113">
        <v>1.4162596954898017</v>
      </c>
      <c r="E55" s="115">
        <v>493</v>
      </c>
      <c r="F55" s="114">
        <v>512</v>
      </c>
      <c r="G55" s="114">
        <v>497</v>
      </c>
      <c r="H55" s="114">
        <v>480</v>
      </c>
      <c r="I55" s="140">
        <v>482</v>
      </c>
      <c r="J55" s="115">
        <v>11</v>
      </c>
      <c r="K55" s="116">
        <v>2.2821576763485476</v>
      </c>
    </row>
    <row r="56" spans="1:11" ht="14.1" customHeight="1" x14ac:dyDescent="0.2">
      <c r="A56" s="306" t="s">
        <v>282</v>
      </c>
      <c r="B56" s="307" t="s">
        <v>283</v>
      </c>
      <c r="C56" s="308"/>
      <c r="D56" s="113">
        <v>0.24130996839988508</v>
      </c>
      <c r="E56" s="115">
        <v>84</v>
      </c>
      <c r="F56" s="114">
        <v>84</v>
      </c>
      <c r="G56" s="114">
        <v>71</v>
      </c>
      <c r="H56" s="114">
        <v>69</v>
      </c>
      <c r="I56" s="140">
        <v>68</v>
      </c>
      <c r="J56" s="115">
        <v>16</v>
      </c>
      <c r="K56" s="116">
        <v>23.529411764705884</v>
      </c>
    </row>
    <row r="57" spans="1:11" ht="14.1" customHeight="1" x14ac:dyDescent="0.2">
      <c r="A57" s="306" t="s">
        <v>284</v>
      </c>
      <c r="B57" s="307" t="s">
        <v>285</v>
      </c>
      <c r="C57" s="308"/>
      <c r="D57" s="113">
        <v>0.87043952887101406</v>
      </c>
      <c r="E57" s="115">
        <v>303</v>
      </c>
      <c r="F57" s="114">
        <v>322</v>
      </c>
      <c r="G57" s="114">
        <v>316</v>
      </c>
      <c r="H57" s="114">
        <v>308</v>
      </c>
      <c r="I57" s="140">
        <v>313</v>
      </c>
      <c r="J57" s="115">
        <v>-10</v>
      </c>
      <c r="K57" s="116">
        <v>-3.1948881789137382</v>
      </c>
    </row>
    <row r="58" spans="1:11" ht="14.1" customHeight="1" x14ac:dyDescent="0.2">
      <c r="A58" s="306">
        <v>73</v>
      </c>
      <c r="B58" s="307" t="s">
        <v>286</v>
      </c>
      <c r="C58" s="308"/>
      <c r="D58" s="113">
        <v>1.0686584314852055</v>
      </c>
      <c r="E58" s="115">
        <v>372</v>
      </c>
      <c r="F58" s="114">
        <v>374</v>
      </c>
      <c r="G58" s="114">
        <v>364</v>
      </c>
      <c r="H58" s="114">
        <v>354</v>
      </c>
      <c r="I58" s="140">
        <v>342</v>
      </c>
      <c r="J58" s="115">
        <v>30</v>
      </c>
      <c r="K58" s="116">
        <v>8.7719298245614041</v>
      </c>
    </row>
    <row r="59" spans="1:11" ht="14.1" customHeight="1" x14ac:dyDescent="0.2">
      <c r="A59" s="306" t="s">
        <v>287</v>
      </c>
      <c r="B59" s="307" t="s">
        <v>288</v>
      </c>
      <c r="C59" s="308"/>
      <c r="D59" s="113">
        <v>0.54869290433783391</v>
      </c>
      <c r="E59" s="115">
        <v>191</v>
      </c>
      <c r="F59" s="114">
        <v>192</v>
      </c>
      <c r="G59" s="114">
        <v>189</v>
      </c>
      <c r="H59" s="114">
        <v>189</v>
      </c>
      <c r="I59" s="140">
        <v>182</v>
      </c>
      <c r="J59" s="115">
        <v>9</v>
      </c>
      <c r="K59" s="116">
        <v>4.9450549450549453</v>
      </c>
    </row>
    <row r="60" spans="1:11" ht="14.1" customHeight="1" x14ac:dyDescent="0.2">
      <c r="A60" s="306">
        <v>81</v>
      </c>
      <c r="B60" s="307" t="s">
        <v>289</v>
      </c>
      <c r="C60" s="308"/>
      <c r="D60" s="113">
        <v>3.9327779373743179</v>
      </c>
      <c r="E60" s="115">
        <v>1369</v>
      </c>
      <c r="F60" s="114">
        <v>1371</v>
      </c>
      <c r="G60" s="114">
        <v>1353</v>
      </c>
      <c r="H60" s="114">
        <v>1378</v>
      </c>
      <c r="I60" s="140">
        <v>1345</v>
      </c>
      <c r="J60" s="115">
        <v>24</v>
      </c>
      <c r="K60" s="116">
        <v>1.7843866171003717</v>
      </c>
    </row>
    <row r="61" spans="1:11" ht="14.1" customHeight="1" x14ac:dyDescent="0.2">
      <c r="A61" s="306" t="s">
        <v>290</v>
      </c>
      <c r="B61" s="307" t="s">
        <v>291</v>
      </c>
      <c r="C61" s="308"/>
      <c r="D61" s="113">
        <v>1.0370583165756966</v>
      </c>
      <c r="E61" s="115">
        <v>361</v>
      </c>
      <c r="F61" s="114">
        <v>338</v>
      </c>
      <c r="G61" s="114">
        <v>344</v>
      </c>
      <c r="H61" s="114">
        <v>352</v>
      </c>
      <c r="I61" s="140">
        <v>347</v>
      </c>
      <c r="J61" s="115">
        <v>14</v>
      </c>
      <c r="K61" s="116">
        <v>4.0345821325648412</v>
      </c>
    </row>
    <row r="62" spans="1:11" ht="14.1" customHeight="1" x14ac:dyDescent="0.2">
      <c r="A62" s="306" t="s">
        <v>292</v>
      </c>
      <c r="B62" s="307" t="s">
        <v>293</v>
      </c>
      <c r="C62" s="308"/>
      <c r="D62" s="113">
        <v>1.5512783682849756</v>
      </c>
      <c r="E62" s="115">
        <v>540</v>
      </c>
      <c r="F62" s="114">
        <v>553</v>
      </c>
      <c r="G62" s="114">
        <v>536</v>
      </c>
      <c r="H62" s="114">
        <v>552</v>
      </c>
      <c r="I62" s="140">
        <v>540</v>
      </c>
      <c r="J62" s="115">
        <v>0</v>
      </c>
      <c r="K62" s="116">
        <v>0</v>
      </c>
    </row>
    <row r="63" spans="1:11" ht="14.1" customHeight="1" x14ac:dyDescent="0.2">
      <c r="A63" s="306"/>
      <c r="B63" s="307" t="s">
        <v>294</v>
      </c>
      <c r="C63" s="308"/>
      <c r="D63" s="113">
        <v>0.8905486929043378</v>
      </c>
      <c r="E63" s="115">
        <v>310</v>
      </c>
      <c r="F63" s="114">
        <v>327</v>
      </c>
      <c r="G63" s="114">
        <v>315</v>
      </c>
      <c r="H63" s="114">
        <v>331</v>
      </c>
      <c r="I63" s="140">
        <v>340</v>
      </c>
      <c r="J63" s="115">
        <v>-30</v>
      </c>
      <c r="K63" s="116">
        <v>-8.8235294117647065</v>
      </c>
    </row>
    <row r="64" spans="1:11" ht="14.1" customHeight="1" x14ac:dyDescent="0.2">
      <c r="A64" s="306" t="s">
        <v>295</v>
      </c>
      <c r="B64" s="307" t="s">
        <v>296</v>
      </c>
      <c r="C64" s="308"/>
      <c r="D64" s="113">
        <v>0.21258259120942258</v>
      </c>
      <c r="E64" s="115">
        <v>74</v>
      </c>
      <c r="F64" s="114">
        <v>67</v>
      </c>
      <c r="G64" s="114">
        <v>66</v>
      </c>
      <c r="H64" s="114">
        <v>70</v>
      </c>
      <c r="I64" s="140">
        <v>66</v>
      </c>
      <c r="J64" s="115">
        <v>8</v>
      </c>
      <c r="K64" s="116">
        <v>12.121212121212121</v>
      </c>
    </row>
    <row r="65" spans="1:11" ht="14.1" customHeight="1" x14ac:dyDescent="0.2">
      <c r="A65" s="306" t="s">
        <v>297</v>
      </c>
      <c r="B65" s="307" t="s">
        <v>298</v>
      </c>
      <c r="C65" s="308"/>
      <c r="D65" s="113">
        <v>0.59752944556162024</v>
      </c>
      <c r="E65" s="115">
        <v>208</v>
      </c>
      <c r="F65" s="114">
        <v>218</v>
      </c>
      <c r="G65" s="114">
        <v>200</v>
      </c>
      <c r="H65" s="114">
        <v>192</v>
      </c>
      <c r="I65" s="140">
        <v>196</v>
      </c>
      <c r="J65" s="115">
        <v>12</v>
      </c>
      <c r="K65" s="116">
        <v>6.1224489795918364</v>
      </c>
    </row>
    <row r="66" spans="1:11" ht="14.1" customHeight="1" x14ac:dyDescent="0.2">
      <c r="A66" s="306">
        <v>82</v>
      </c>
      <c r="B66" s="307" t="s">
        <v>299</v>
      </c>
      <c r="C66" s="308"/>
      <c r="D66" s="113">
        <v>1.1720769893708705</v>
      </c>
      <c r="E66" s="115">
        <v>408</v>
      </c>
      <c r="F66" s="114">
        <v>450</v>
      </c>
      <c r="G66" s="114">
        <v>447</v>
      </c>
      <c r="H66" s="114">
        <v>470</v>
      </c>
      <c r="I66" s="140">
        <v>455</v>
      </c>
      <c r="J66" s="115">
        <v>-47</v>
      </c>
      <c r="K66" s="116">
        <v>-10.32967032967033</v>
      </c>
    </row>
    <row r="67" spans="1:11" ht="14.1" customHeight="1" x14ac:dyDescent="0.2">
      <c r="A67" s="306" t="s">
        <v>300</v>
      </c>
      <c r="B67" s="307" t="s">
        <v>301</v>
      </c>
      <c r="C67" s="308"/>
      <c r="D67" s="113">
        <v>0.54869290433783391</v>
      </c>
      <c r="E67" s="115">
        <v>191</v>
      </c>
      <c r="F67" s="114">
        <v>199</v>
      </c>
      <c r="G67" s="114">
        <v>204</v>
      </c>
      <c r="H67" s="114">
        <v>207</v>
      </c>
      <c r="I67" s="140">
        <v>199</v>
      </c>
      <c r="J67" s="115">
        <v>-8</v>
      </c>
      <c r="K67" s="116">
        <v>-4.0201005025125625</v>
      </c>
    </row>
    <row r="68" spans="1:11" ht="14.1" customHeight="1" x14ac:dyDescent="0.2">
      <c r="A68" s="306" t="s">
        <v>302</v>
      </c>
      <c r="B68" s="307" t="s">
        <v>303</v>
      </c>
      <c r="C68" s="308"/>
      <c r="D68" s="113">
        <v>0.41941970698075265</v>
      </c>
      <c r="E68" s="115">
        <v>146</v>
      </c>
      <c r="F68" s="114">
        <v>180</v>
      </c>
      <c r="G68" s="114">
        <v>178</v>
      </c>
      <c r="H68" s="114">
        <v>190</v>
      </c>
      <c r="I68" s="140">
        <v>192</v>
      </c>
      <c r="J68" s="115">
        <v>-46</v>
      </c>
      <c r="K68" s="116">
        <v>-23.958333333333332</v>
      </c>
    </row>
    <row r="69" spans="1:11" ht="14.1" customHeight="1" x14ac:dyDescent="0.2">
      <c r="A69" s="306">
        <v>83</v>
      </c>
      <c r="B69" s="307" t="s">
        <v>304</v>
      </c>
      <c r="C69" s="308"/>
      <c r="D69" s="113">
        <v>2.0884803217466246</v>
      </c>
      <c r="E69" s="115">
        <v>727</v>
      </c>
      <c r="F69" s="114">
        <v>707</v>
      </c>
      <c r="G69" s="114">
        <v>712</v>
      </c>
      <c r="H69" s="114">
        <v>729</v>
      </c>
      <c r="I69" s="140">
        <v>705</v>
      </c>
      <c r="J69" s="115">
        <v>22</v>
      </c>
      <c r="K69" s="116">
        <v>3.1205673758865249</v>
      </c>
    </row>
    <row r="70" spans="1:11" ht="14.1" customHeight="1" x14ac:dyDescent="0.2">
      <c r="A70" s="306" t="s">
        <v>305</v>
      </c>
      <c r="B70" s="307" t="s">
        <v>306</v>
      </c>
      <c r="C70" s="308"/>
      <c r="D70" s="113">
        <v>0.95374892272335532</v>
      </c>
      <c r="E70" s="115">
        <v>332</v>
      </c>
      <c r="F70" s="114">
        <v>330</v>
      </c>
      <c r="G70" s="114">
        <v>330</v>
      </c>
      <c r="H70" s="114">
        <v>353</v>
      </c>
      <c r="I70" s="140">
        <v>330</v>
      </c>
      <c r="J70" s="115">
        <v>2</v>
      </c>
      <c r="K70" s="116">
        <v>0.60606060606060608</v>
      </c>
    </row>
    <row r="71" spans="1:11" ht="14.1" customHeight="1" x14ac:dyDescent="0.2">
      <c r="A71" s="306"/>
      <c r="B71" s="307" t="s">
        <v>307</v>
      </c>
      <c r="C71" s="308"/>
      <c r="D71" s="113">
        <v>0.48261993679977017</v>
      </c>
      <c r="E71" s="115">
        <v>168</v>
      </c>
      <c r="F71" s="114">
        <v>157</v>
      </c>
      <c r="G71" s="114">
        <v>165</v>
      </c>
      <c r="H71" s="114">
        <v>182</v>
      </c>
      <c r="I71" s="140">
        <v>172</v>
      </c>
      <c r="J71" s="115">
        <v>-4</v>
      </c>
      <c r="K71" s="116">
        <v>-2.3255813953488373</v>
      </c>
    </row>
    <row r="72" spans="1:11" ht="14.1" customHeight="1" x14ac:dyDescent="0.2">
      <c r="A72" s="306">
        <v>84</v>
      </c>
      <c r="B72" s="307" t="s">
        <v>308</v>
      </c>
      <c r="C72" s="308"/>
      <c r="D72" s="113">
        <v>4.6940534329215744</v>
      </c>
      <c r="E72" s="115">
        <v>1634</v>
      </c>
      <c r="F72" s="114">
        <v>1909</v>
      </c>
      <c r="G72" s="114">
        <v>1671</v>
      </c>
      <c r="H72" s="114">
        <v>2006</v>
      </c>
      <c r="I72" s="140">
        <v>1668</v>
      </c>
      <c r="J72" s="115">
        <v>-34</v>
      </c>
      <c r="K72" s="116">
        <v>-2.0383693045563551</v>
      </c>
    </row>
    <row r="73" spans="1:11" ht="14.1" customHeight="1" x14ac:dyDescent="0.2">
      <c r="A73" s="306" t="s">
        <v>309</v>
      </c>
      <c r="B73" s="307" t="s">
        <v>310</v>
      </c>
      <c r="C73" s="308"/>
      <c r="D73" s="113">
        <v>0.10054582016661878</v>
      </c>
      <c r="E73" s="115">
        <v>35</v>
      </c>
      <c r="F73" s="114">
        <v>35</v>
      </c>
      <c r="G73" s="114">
        <v>28</v>
      </c>
      <c r="H73" s="114">
        <v>29</v>
      </c>
      <c r="I73" s="140">
        <v>31</v>
      </c>
      <c r="J73" s="115">
        <v>4</v>
      </c>
      <c r="K73" s="116">
        <v>12.903225806451612</v>
      </c>
    </row>
    <row r="74" spans="1:11" ht="14.1" customHeight="1" x14ac:dyDescent="0.2">
      <c r="A74" s="306" t="s">
        <v>311</v>
      </c>
      <c r="B74" s="307" t="s">
        <v>312</v>
      </c>
      <c r="C74" s="308"/>
      <c r="D74" s="113">
        <v>7.1818442976156277E-2</v>
      </c>
      <c r="E74" s="115">
        <v>25</v>
      </c>
      <c r="F74" s="114">
        <v>23</v>
      </c>
      <c r="G74" s="114">
        <v>20</v>
      </c>
      <c r="H74" s="114">
        <v>19</v>
      </c>
      <c r="I74" s="140">
        <v>17</v>
      </c>
      <c r="J74" s="115">
        <v>8</v>
      </c>
      <c r="K74" s="116">
        <v>47.058823529411768</v>
      </c>
    </row>
    <row r="75" spans="1:11" ht="14.1" customHeight="1" x14ac:dyDescent="0.2">
      <c r="A75" s="306" t="s">
        <v>313</v>
      </c>
      <c r="B75" s="307" t="s">
        <v>314</v>
      </c>
      <c r="C75" s="308"/>
      <c r="D75" s="113">
        <v>3.7058316575696639</v>
      </c>
      <c r="E75" s="115">
        <v>1290</v>
      </c>
      <c r="F75" s="114">
        <v>1562</v>
      </c>
      <c r="G75" s="114">
        <v>1335</v>
      </c>
      <c r="H75" s="114">
        <v>1657</v>
      </c>
      <c r="I75" s="140">
        <v>1317</v>
      </c>
      <c r="J75" s="115">
        <v>-27</v>
      </c>
      <c r="K75" s="116">
        <v>-2.0501138952164011</v>
      </c>
    </row>
    <row r="76" spans="1:11" ht="14.1" customHeight="1" x14ac:dyDescent="0.2">
      <c r="A76" s="306">
        <v>91</v>
      </c>
      <c r="B76" s="307" t="s">
        <v>315</v>
      </c>
      <c r="C76" s="308"/>
      <c r="D76" s="113">
        <v>0.5630565929330652</v>
      </c>
      <c r="E76" s="115">
        <v>196</v>
      </c>
      <c r="F76" s="114">
        <v>224</v>
      </c>
      <c r="G76" s="114">
        <v>243</v>
      </c>
      <c r="H76" s="114">
        <v>258</v>
      </c>
      <c r="I76" s="140">
        <v>224</v>
      </c>
      <c r="J76" s="115">
        <v>-28</v>
      </c>
      <c r="K76" s="116">
        <v>-12.5</v>
      </c>
    </row>
    <row r="77" spans="1:11" ht="14.1" customHeight="1" x14ac:dyDescent="0.2">
      <c r="A77" s="306">
        <v>92</v>
      </c>
      <c r="B77" s="307" t="s">
        <v>316</v>
      </c>
      <c r="C77" s="308"/>
      <c r="D77" s="113">
        <v>1.1950588911232405</v>
      </c>
      <c r="E77" s="115">
        <v>416</v>
      </c>
      <c r="F77" s="114">
        <v>450</v>
      </c>
      <c r="G77" s="114">
        <v>439</v>
      </c>
      <c r="H77" s="114">
        <v>451</v>
      </c>
      <c r="I77" s="140">
        <v>446</v>
      </c>
      <c r="J77" s="115">
        <v>-30</v>
      </c>
      <c r="K77" s="116">
        <v>-6.7264573991031389</v>
      </c>
    </row>
    <row r="78" spans="1:11" ht="14.1" customHeight="1" x14ac:dyDescent="0.2">
      <c r="A78" s="306">
        <v>93</v>
      </c>
      <c r="B78" s="307" t="s">
        <v>317</v>
      </c>
      <c r="C78" s="308"/>
      <c r="D78" s="113">
        <v>9.480034472852629E-2</v>
      </c>
      <c r="E78" s="115">
        <v>33</v>
      </c>
      <c r="F78" s="114">
        <v>36</v>
      </c>
      <c r="G78" s="114">
        <v>33</v>
      </c>
      <c r="H78" s="114">
        <v>30</v>
      </c>
      <c r="I78" s="140">
        <v>31</v>
      </c>
      <c r="J78" s="115">
        <v>2</v>
      </c>
      <c r="K78" s="116">
        <v>6.4516129032258061</v>
      </c>
    </row>
    <row r="79" spans="1:11" ht="14.1" customHeight="1" x14ac:dyDescent="0.2">
      <c r="A79" s="306">
        <v>94</v>
      </c>
      <c r="B79" s="307" t="s">
        <v>318</v>
      </c>
      <c r="C79" s="308"/>
      <c r="D79" s="113">
        <v>1.4622234989945417</v>
      </c>
      <c r="E79" s="115">
        <v>509</v>
      </c>
      <c r="F79" s="114">
        <v>532</v>
      </c>
      <c r="G79" s="114">
        <v>490</v>
      </c>
      <c r="H79" s="114">
        <v>492</v>
      </c>
      <c r="I79" s="140">
        <v>475</v>
      </c>
      <c r="J79" s="115">
        <v>34</v>
      </c>
      <c r="K79" s="116">
        <v>7.1578947368421053</v>
      </c>
    </row>
    <row r="80" spans="1:11" ht="14.1" customHeight="1" x14ac:dyDescent="0.2">
      <c r="A80" s="306" t="s">
        <v>319</v>
      </c>
      <c r="B80" s="307" t="s">
        <v>320</v>
      </c>
      <c r="C80" s="308"/>
      <c r="D80" s="113">
        <v>8.618213157138753E-3</v>
      </c>
      <c r="E80" s="115">
        <v>3</v>
      </c>
      <c r="F80" s="114">
        <v>3</v>
      </c>
      <c r="G80" s="114" t="s">
        <v>513</v>
      </c>
      <c r="H80" s="114">
        <v>3</v>
      </c>
      <c r="I80" s="140">
        <v>3</v>
      </c>
      <c r="J80" s="115">
        <v>0</v>
      </c>
      <c r="K80" s="116">
        <v>0</v>
      </c>
    </row>
    <row r="81" spans="1:11" ht="14.1" customHeight="1" x14ac:dyDescent="0.2">
      <c r="A81" s="310" t="s">
        <v>321</v>
      </c>
      <c r="B81" s="311" t="s">
        <v>333</v>
      </c>
      <c r="C81" s="312"/>
      <c r="D81" s="125">
        <v>1.979316288422867</v>
      </c>
      <c r="E81" s="143">
        <v>689</v>
      </c>
      <c r="F81" s="144">
        <v>725</v>
      </c>
      <c r="G81" s="144">
        <v>714</v>
      </c>
      <c r="H81" s="144">
        <v>778</v>
      </c>
      <c r="I81" s="145">
        <v>718</v>
      </c>
      <c r="J81" s="143">
        <v>-29</v>
      </c>
      <c r="K81" s="146">
        <v>-4.03899721448468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27192</v>
      </c>
      <c r="G12" s="536">
        <v>25692</v>
      </c>
      <c r="H12" s="536">
        <v>32696</v>
      </c>
      <c r="I12" s="536">
        <v>25321</v>
      </c>
      <c r="J12" s="537">
        <v>26749</v>
      </c>
      <c r="K12" s="538">
        <v>443</v>
      </c>
      <c r="L12" s="349">
        <v>1.6561366780066544</v>
      </c>
    </row>
    <row r="13" spans="1:17" s="110" customFormat="1" ht="15" customHeight="1" x14ac:dyDescent="0.2">
      <c r="A13" s="350" t="s">
        <v>344</v>
      </c>
      <c r="B13" s="351" t="s">
        <v>345</v>
      </c>
      <c r="C13" s="347"/>
      <c r="D13" s="347"/>
      <c r="E13" s="348"/>
      <c r="F13" s="536">
        <v>15696</v>
      </c>
      <c r="G13" s="536">
        <v>14439</v>
      </c>
      <c r="H13" s="536">
        <v>17687</v>
      </c>
      <c r="I13" s="536">
        <v>14411</v>
      </c>
      <c r="J13" s="537">
        <v>14729</v>
      </c>
      <c r="K13" s="538">
        <v>967</v>
      </c>
      <c r="L13" s="349">
        <v>6.5652793808133616</v>
      </c>
    </row>
    <row r="14" spans="1:17" s="110" customFormat="1" ht="22.5" customHeight="1" x14ac:dyDescent="0.2">
      <c r="A14" s="350"/>
      <c r="B14" s="351" t="s">
        <v>346</v>
      </c>
      <c r="C14" s="347"/>
      <c r="D14" s="347"/>
      <c r="E14" s="348"/>
      <c r="F14" s="536">
        <v>11496</v>
      </c>
      <c r="G14" s="536">
        <v>11253</v>
      </c>
      <c r="H14" s="536">
        <v>15009</v>
      </c>
      <c r="I14" s="536">
        <v>10910</v>
      </c>
      <c r="J14" s="537">
        <v>12020</v>
      </c>
      <c r="K14" s="538">
        <v>-524</v>
      </c>
      <c r="L14" s="349">
        <v>-4.3594009983361062</v>
      </c>
    </row>
    <row r="15" spans="1:17" s="110" customFormat="1" ht="15" customHeight="1" x14ac:dyDescent="0.2">
      <c r="A15" s="350" t="s">
        <v>347</v>
      </c>
      <c r="B15" s="351" t="s">
        <v>108</v>
      </c>
      <c r="C15" s="347"/>
      <c r="D15" s="347"/>
      <c r="E15" s="348"/>
      <c r="F15" s="536">
        <v>4505</v>
      </c>
      <c r="G15" s="536">
        <v>4886</v>
      </c>
      <c r="H15" s="536">
        <v>9235</v>
      </c>
      <c r="I15" s="536">
        <v>4075</v>
      </c>
      <c r="J15" s="537">
        <v>4185</v>
      </c>
      <c r="K15" s="538">
        <v>320</v>
      </c>
      <c r="L15" s="349">
        <v>7.6463560334528076</v>
      </c>
    </row>
    <row r="16" spans="1:17" s="110" customFormat="1" ht="15" customHeight="1" x14ac:dyDescent="0.2">
      <c r="A16" s="350"/>
      <c r="B16" s="351" t="s">
        <v>109</v>
      </c>
      <c r="C16" s="347"/>
      <c r="D16" s="347"/>
      <c r="E16" s="348"/>
      <c r="F16" s="536">
        <v>19416</v>
      </c>
      <c r="G16" s="536">
        <v>17737</v>
      </c>
      <c r="H16" s="536">
        <v>19998</v>
      </c>
      <c r="I16" s="536">
        <v>18102</v>
      </c>
      <c r="J16" s="537">
        <v>19309</v>
      </c>
      <c r="K16" s="538">
        <v>107</v>
      </c>
      <c r="L16" s="349">
        <v>0.55414573514941223</v>
      </c>
    </row>
    <row r="17" spans="1:12" s="110" customFormat="1" ht="15" customHeight="1" x14ac:dyDescent="0.2">
      <c r="A17" s="350"/>
      <c r="B17" s="351" t="s">
        <v>110</v>
      </c>
      <c r="C17" s="347"/>
      <c r="D17" s="347"/>
      <c r="E17" s="348"/>
      <c r="F17" s="536">
        <v>2625</v>
      </c>
      <c r="G17" s="536">
        <v>2224</v>
      </c>
      <c r="H17" s="536">
        <v>2572</v>
      </c>
      <c r="I17" s="536">
        <v>2290</v>
      </c>
      <c r="J17" s="537">
        <v>2504</v>
      </c>
      <c r="K17" s="538">
        <v>121</v>
      </c>
      <c r="L17" s="349">
        <v>4.8322683706070286</v>
      </c>
    </row>
    <row r="18" spans="1:12" s="110" customFormat="1" ht="15" customHeight="1" x14ac:dyDescent="0.2">
      <c r="A18" s="350"/>
      <c r="B18" s="351" t="s">
        <v>111</v>
      </c>
      <c r="C18" s="347"/>
      <c r="D18" s="347"/>
      <c r="E18" s="348"/>
      <c r="F18" s="536">
        <v>646</v>
      </c>
      <c r="G18" s="536">
        <v>845</v>
      </c>
      <c r="H18" s="536">
        <v>891</v>
      </c>
      <c r="I18" s="536">
        <v>854</v>
      </c>
      <c r="J18" s="537">
        <v>751</v>
      </c>
      <c r="K18" s="538">
        <v>-105</v>
      </c>
      <c r="L18" s="349">
        <v>-13.981358189081226</v>
      </c>
    </row>
    <row r="19" spans="1:12" s="110" customFormat="1" ht="15" customHeight="1" x14ac:dyDescent="0.2">
      <c r="A19" s="118" t="s">
        <v>113</v>
      </c>
      <c r="B19" s="119" t="s">
        <v>181</v>
      </c>
      <c r="C19" s="347"/>
      <c r="D19" s="347"/>
      <c r="E19" s="348"/>
      <c r="F19" s="536">
        <v>17285</v>
      </c>
      <c r="G19" s="536">
        <v>15491</v>
      </c>
      <c r="H19" s="536">
        <v>21275</v>
      </c>
      <c r="I19" s="536">
        <v>15263</v>
      </c>
      <c r="J19" s="537">
        <v>16203</v>
      </c>
      <c r="K19" s="538">
        <v>1082</v>
      </c>
      <c r="L19" s="349">
        <v>6.6777757205455783</v>
      </c>
    </row>
    <row r="20" spans="1:12" s="110" customFormat="1" ht="15" customHeight="1" x14ac:dyDescent="0.2">
      <c r="A20" s="118"/>
      <c r="B20" s="119" t="s">
        <v>182</v>
      </c>
      <c r="C20" s="347"/>
      <c r="D20" s="347"/>
      <c r="E20" s="348"/>
      <c r="F20" s="536">
        <v>9907</v>
      </c>
      <c r="G20" s="536">
        <v>10201</v>
      </c>
      <c r="H20" s="536">
        <v>11421</v>
      </c>
      <c r="I20" s="536">
        <v>10058</v>
      </c>
      <c r="J20" s="537">
        <v>10546</v>
      </c>
      <c r="K20" s="538">
        <v>-639</v>
      </c>
      <c r="L20" s="349">
        <v>-6.0591693533093114</v>
      </c>
    </row>
    <row r="21" spans="1:12" s="110" customFormat="1" ht="15" customHeight="1" x14ac:dyDescent="0.2">
      <c r="A21" s="118" t="s">
        <v>113</v>
      </c>
      <c r="B21" s="119" t="s">
        <v>116</v>
      </c>
      <c r="C21" s="347"/>
      <c r="D21" s="347"/>
      <c r="E21" s="348"/>
      <c r="F21" s="536">
        <v>22892</v>
      </c>
      <c r="G21" s="536">
        <v>21539</v>
      </c>
      <c r="H21" s="536">
        <v>27654</v>
      </c>
      <c r="I21" s="536">
        <v>21062</v>
      </c>
      <c r="J21" s="537">
        <v>22800</v>
      </c>
      <c r="K21" s="538">
        <v>92</v>
      </c>
      <c r="L21" s="349">
        <v>0.40350877192982454</v>
      </c>
    </row>
    <row r="22" spans="1:12" s="110" customFormat="1" ht="15" customHeight="1" x14ac:dyDescent="0.2">
      <c r="A22" s="118"/>
      <c r="B22" s="119" t="s">
        <v>117</v>
      </c>
      <c r="C22" s="347"/>
      <c r="D22" s="347"/>
      <c r="E22" s="348"/>
      <c r="F22" s="536">
        <v>4227</v>
      </c>
      <c r="G22" s="536">
        <v>4063</v>
      </c>
      <c r="H22" s="536">
        <v>4928</v>
      </c>
      <c r="I22" s="536">
        <v>4144</v>
      </c>
      <c r="J22" s="537">
        <v>3857</v>
      </c>
      <c r="K22" s="538">
        <v>370</v>
      </c>
      <c r="L22" s="349">
        <v>9.5929478869587754</v>
      </c>
    </row>
    <row r="23" spans="1:12" s="110" customFormat="1" ht="15" customHeight="1" x14ac:dyDescent="0.2">
      <c r="A23" s="352" t="s">
        <v>347</v>
      </c>
      <c r="B23" s="353" t="s">
        <v>193</v>
      </c>
      <c r="C23" s="354"/>
      <c r="D23" s="354"/>
      <c r="E23" s="355"/>
      <c r="F23" s="539">
        <v>354</v>
      </c>
      <c r="G23" s="539">
        <v>678</v>
      </c>
      <c r="H23" s="539">
        <v>3696</v>
      </c>
      <c r="I23" s="539">
        <v>167</v>
      </c>
      <c r="J23" s="540">
        <v>477</v>
      </c>
      <c r="K23" s="541">
        <v>-123</v>
      </c>
      <c r="L23" s="356">
        <v>-25.786163522012579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42.5</v>
      </c>
      <c r="G25" s="542">
        <v>49.5</v>
      </c>
      <c r="H25" s="542">
        <v>45.7</v>
      </c>
      <c r="I25" s="542">
        <v>48.1</v>
      </c>
      <c r="J25" s="542">
        <v>45.6</v>
      </c>
      <c r="K25" s="543" t="s">
        <v>349</v>
      </c>
      <c r="L25" s="364">
        <v>-3.1000000000000014</v>
      </c>
    </row>
    <row r="26" spans="1:12" s="110" customFormat="1" ht="15" customHeight="1" x14ac:dyDescent="0.2">
      <c r="A26" s="365" t="s">
        <v>105</v>
      </c>
      <c r="B26" s="366" t="s">
        <v>345</v>
      </c>
      <c r="C26" s="362"/>
      <c r="D26" s="362"/>
      <c r="E26" s="363"/>
      <c r="F26" s="542">
        <v>39.700000000000003</v>
      </c>
      <c r="G26" s="542">
        <v>47.3</v>
      </c>
      <c r="H26" s="542">
        <v>43.1</v>
      </c>
      <c r="I26" s="542">
        <v>44.9</v>
      </c>
      <c r="J26" s="544">
        <v>43.7</v>
      </c>
      <c r="K26" s="543" t="s">
        <v>349</v>
      </c>
      <c r="L26" s="364">
        <v>-4</v>
      </c>
    </row>
    <row r="27" spans="1:12" s="110" customFormat="1" ht="15" customHeight="1" x14ac:dyDescent="0.2">
      <c r="A27" s="365"/>
      <c r="B27" s="366" t="s">
        <v>346</v>
      </c>
      <c r="C27" s="362"/>
      <c r="D27" s="362"/>
      <c r="E27" s="363"/>
      <c r="F27" s="542">
        <v>46.4</v>
      </c>
      <c r="G27" s="542">
        <v>52.4</v>
      </c>
      <c r="H27" s="542">
        <v>48.7</v>
      </c>
      <c r="I27" s="542">
        <v>52.3</v>
      </c>
      <c r="J27" s="542">
        <v>47.8</v>
      </c>
      <c r="K27" s="543" t="s">
        <v>349</v>
      </c>
      <c r="L27" s="364">
        <v>-1.3999999999999986</v>
      </c>
    </row>
    <row r="28" spans="1:12" s="110" customFormat="1" ht="15" customHeight="1" x14ac:dyDescent="0.2">
      <c r="A28" s="365" t="s">
        <v>113</v>
      </c>
      <c r="B28" s="366" t="s">
        <v>108</v>
      </c>
      <c r="C28" s="362"/>
      <c r="D28" s="362"/>
      <c r="E28" s="363"/>
      <c r="F28" s="542">
        <v>47.4</v>
      </c>
      <c r="G28" s="542">
        <v>54.6</v>
      </c>
      <c r="H28" s="542">
        <v>51.4</v>
      </c>
      <c r="I28" s="542">
        <v>52.3</v>
      </c>
      <c r="J28" s="542">
        <v>50.4</v>
      </c>
      <c r="K28" s="543" t="s">
        <v>349</v>
      </c>
      <c r="L28" s="364">
        <v>-3</v>
      </c>
    </row>
    <row r="29" spans="1:12" s="110" customFormat="1" ht="11.25" x14ac:dyDescent="0.2">
      <c r="A29" s="365"/>
      <c r="B29" s="366" t="s">
        <v>109</v>
      </c>
      <c r="C29" s="362"/>
      <c r="D29" s="362"/>
      <c r="E29" s="363"/>
      <c r="F29" s="542">
        <v>41.3</v>
      </c>
      <c r="G29" s="542">
        <v>47.3</v>
      </c>
      <c r="H29" s="542">
        <v>43.6</v>
      </c>
      <c r="I29" s="542">
        <v>46.8</v>
      </c>
      <c r="J29" s="544">
        <v>44.8</v>
      </c>
      <c r="K29" s="543" t="s">
        <v>349</v>
      </c>
      <c r="L29" s="364">
        <v>-3.5</v>
      </c>
    </row>
    <row r="30" spans="1:12" s="110" customFormat="1" ht="15" customHeight="1" x14ac:dyDescent="0.2">
      <c r="A30" s="365"/>
      <c r="B30" s="366" t="s">
        <v>110</v>
      </c>
      <c r="C30" s="362"/>
      <c r="D30" s="362"/>
      <c r="E30" s="363"/>
      <c r="F30" s="542">
        <v>37.799999999999997</v>
      </c>
      <c r="G30" s="542">
        <v>49.5</v>
      </c>
      <c r="H30" s="542">
        <v>43.2</v>
      </c>
      <c r="I30" s="542">
        <v>45.6</v>
      </c>
      <c r="J30" s="542">
        <v>39.9</v>
      </c>
      <c r="K30" s="543" t="s">
        <v>349</v>
      </c>
      <c r="L30" s="364">
        <v>-2.1000000000000014</v>
      </c>
    </row>
    <row r="31" spans="1:12" s="110" customFormat="1" ht="15" customHeight="1" x14ac:dyDescent="0.2">
      <c r="A31" s="365"/>
      <c r="B31" s="366" t="s">
        <v>111</v>
      </c>
      <c r="C31" s="362"/>
      <c r="D31" s="362"/>
      <c r="E31" s="363"/>
      <c r="F31" s="542">
        <v>65.400000000000006</v>
      </c>
      <c r="G31" s="542">
        <v>71.599999999999994</v>
      </c>
      <c r="H31" s="542">
        <v>62.6</v>
      </c>
      <c r="I31" s="542">
        <v>63</v>
      </c>
      <c r="J31" s="542">
        <v>58.9</v>
      </c>
      <c r="K31" s="543" t="s">
        <v>349</v>
      </c>
      <c r="L31" s="364">
        <v>6.5000000000000071</v>
      </c>
    </row>
    <row r="32" spans="1:12" s="110" customFormat="1" ht="15" customHeight="1" x14ac:dyDescent="0.2">
      <c r="A32" s="367" t="s">
        <v>113</v>
      </c>
      <c r="B32" s="368" t="s">
        <v>181</v>
      </c>
      <c r="C32" s="362"/>
      <c r="D32" s="362"/>
      <c r="E32" s="363"/>
      <c r="F32" s="542">
        <v>40.799999999999997</v>
      </c>
      <c r="G32" s="542">
        <v>48.3</v>
      </c>
      <c r="H32" s="542">
        <v>43.7</v>
      </c>
      <c r="I32" s="542">
        <v>46.6</v>
      </c>
      <c r="J32" s="544">
        <v>44.4</v>
      </c>
      <c r="K32" s="543" t="s">
        <v>349</v>
      </c>
      <c r="L32" s="364">
        <v>-3.6000000000000014</v>
      </c>
    </row>
    <row r="33" spans="1:12" s="110" customFormat="1" ht="15" customHeight="1" x14ac:dyDescent="0.2">
      <c r="A33" s="367"/>
      <c r="B33" s="368" t="s">
        <v>182</v>
      </c>
      <c r="C33" s="362"/>
      <c r="D33" s="362"/>
      <c r="E33" s="363"/>
      <c r="F33" s="542">
        <v>45.5</v>
      </c>
      <c r="G33" s="542">
        <v>51.3</v>
      </c>
      <c r="H33" s="542">
        <v>48.6</v>
      </c>
      <c r="I33" s="542">
        <v>50.3</v>
      </c>
      <c r="J33" s="542">
        <v>47.3</v>
      </c>
      <c r="K33" s="543" t="s">
        <v>349</v>
      </c>
      <c r="L33" s="364">
        <v>-1.7999999999999972</v>
      </c>
    </row>
    <row r="34" spans="1:12" s="369" customFormat="1" ht="15" customHeight="1" x14ac:dyDescent="0.2">
      <c r="A34" s="367" t="s">
        <v>113</v>
      </c>
      <c r="B34" s="368" t="s">
        <v>116</v>
      </c>
      <c r="C34" s="362"/>
      <c r="D34" s="362"/>
      <c r="E34" s="363"/>
      <c r="F34" s="542">
        <v>43.8</v>
      </c>
      <c r="G34" s="542">
        <v>50.6</v>
      </c>
      <c r="H34" s="542">
        <v>47.2</v>
      </c>
      <c r="I34" s="542">
        <v>49.9</v>
      </c>
      <c r="J34" s="542">
        <v>46.7</v>
      </c>
      <c r="K34" s="543" t="s">
        <v>349</v>
      </c>
      <c r="L34" s="364">
        <v>-2.9000000000000057</v>
      </c>
    </row>
    <row r="35" spans="1:12" s="369" customFormat="1" ht="11.25" x14ac:dyDescent="0.2">
      <c r="A35" s="370"/>
      <c r="B35" s="371" t="s">
        <v>117</v>
      </c>
      <c r="C35" s="372"/>
      <c r="D35" s="372"/>
      <c r="E35" s="373"/>
      <c r="F35" s="545">
        <v>35</v>
      </c>
      <c r="G35" s="545">
        <v>43</v>
      </c>
      <c r="H35" s="545">
        <v>36.6</v>
      </c>
      <c r="I35" s="545">
        <v>37.5</v>
      </c>
      <c r="J35" s="546">
        <v>37.700000000000003</v>
      </c>
      <c r="K35" s="547" t="s">
        <v>349</v>
      </c>
      <c r="L35" s="374">
        <v>-2.7000000000000028</v>
      </c>
    </row>
    <row r="36" spans="1:12" s="369" customFormat="1" ht="15.95" customHeight="1" x14ac:dyDescent="0.2">
      <c r="A36" s="375" t="s">
        <v>350</v>
      </c>
      <c r="B36" s="376"/>
      <c r="C36" s="377"/>
      <c r="D36" s="376"/>
      <c r="E36" s="378"/>
      <c r="F36" s="548">
        <v>26619</v>
      </c>
      <c r="G36" s="548">
        <v>24739</v>
      </c>
      <c r="H36" s="548">
        <v>28153</v>
      </c>
      <c r="I36" s="548">
        <v>24970</v>
      </c>
      <c r="J36" s="548">
        <v>26040</v>
      </c>
      <c r="K36" s="549">
        <v>579</v>
      </c>
      <c r="L36" s="380">
        <v>2.2235023041474653</v>
      </c>
    </row>
    <row r="37" spans="1:12" s="369" customFormat="1" ht="15.95" customHeight="1" x14ac:dyDescent="0.2">
      <c r="A37" s="381"/>
      <c r="B37" s="382" t="s">
        <v>113</v>
      </c>
      <c r="C37" s="382" t="s">
        <v>351</v>
      </c>
      <c r="D37" s="382"/>
      <c r="E37" s="383"/>
      <c r="F37" s="548">
        <v>11317</v>
      </c>
      <c r="G37" s="548">
        <v>12254</v>
      </c>
      <c r="H37" s="548">
        <v>12852</v>
      </c>
      <c r="I37" s="548">
        <v>12010</v>
      </c>
      <c r="J37" s="548">
        <v>11864</v>
      </c>
      <c r="K37" s="549">
        <v>-547</v>
      </c>
      <c r="L37" s="380">
        <v>-4.6105866486850982</v>
      </c>
    </row>
    <row r="38" spans="1:12" s="369" customFormat="1" ht="15.95" customHeight="1" x14ac:dyDescent="0.2">
      <c r="A38" s="381"/>
      <c r="B38" s="384" t="s">
        <v>105</v>
      </c>
      <c r="C38" s="384" t="s">
        <v>106</v>
      </c>
      <c r="D38" s="385"/>
      <c r="E38" s="383"/>
      <c r="F38" s="548">
        <v>15415</v>
      </c>
      <c r="G38" s="548">
        <v>13956</v>
      </c>
      <c r="H38" s="548">
        <v>15356</v>
      </c>
      <c r="I38" s="548">
        <v>14247</v>
      </c>
      <c r="J38" s="550">
        <v>14353</v>
      </c>
      <c r="K38" s="549">
        <v>1062</v>
      </c>
      <c r="L38" s="380">
        <v>7.3991500034835926</v>
      </c>
    </row>
    <row r="39" spans="1:12" s="369" customFormat="1" ht="15.95" customHeight="1" x14ac:dyDescent="0.2">
      <c r="A39" s="381"/>
      <c r="B39" s="385"/>
      <c r="C39" s="382" t="s">
        <v>352</v>
      </c>
      <c r="D39" s="385"/>
      <c r="E39" s="383"/>
      <c r="F39" s="548">
        <v>6113</v>
      </c>
      <c r="G39" s="548">
        <v>6604</v>
      </c>
      <c r="H39" s="548">
        <v>6623</v>
      </c>
      <c r="I39" s="548">
        <v>6402</v>
      </c>
      <c r="J39" s="548">
        <v>6279</v>
      </c>
      <c r="K39" s="549">
        <v>-166</v>
      </c>
      <c r="L39" s="380">
        <v>-2.6437330785156874</v>
      </c>
    </row>
    <row r="40" spans="1:12" s="369" customFormat="1" ht="15.95" customHeight="1" x14ac:dyDescent="0.2">
      <c r="A40" s="381"/>
      <c r="B40" s="384"/>
      <c r="C40" s="384" t="s">
        <v>107</v>
      </c>
      <c r="D40" s="385"/>
      <c r="E40" s="383"/>
      <c r="F40" s="548">
        <v>11204</v>
      </c>
      <c r="G40" s="548">
        <v>10783</v>
      </c>
      <c r="H40" s="548">
        <v>12797</v>
      </c>
      <c r="I40" s="548">
        <v>10723</v>
      </c>
      <c r="J40" s="548">
        <v>11687</v>
      </c>
      <c r="K40" s="549">
        <v>-483</v>
      </c>
      <c r="L40" s="380">
        <v>-4.1327971250106961</v>
      </c>
    </row>
    <row r="41" spans="1:12" s="369" customFormat="1" ht="24" customHeight="1" x14ac:dyDescent="0.2">
      <c r="A41" s="381"/>
      <c r="B41" s="385"/>
      <c r="C41" s="382" t="s">
        <v>352</v>
      </c>
      <c r="D41" s="385"/>
      <c r="E41" s="383"/>
      <c r="F41" s="548">
        <v>5204</v>
      </c>
      <c r="G41" s="548">
        <v>5650</v>
      </c>
      <c r="H41" s="548">
        <v>6229</v>
      </c>
      <c r="I41" s="548">
        <v>5608</v>
      </c>
      <c r="J41" s="550">
        <v>5585</v>
      </c>
      <c r="K41" s="549">
        <v>-381</v>
      </c>
      <c r="L41" s="380">
        <v>-6.8218442256042975</v>
      </c>
    </row>
    <row r="42" spans="1:12" s="110" customFormat="1" ht="15" customHeight="1" x14ac:dyDescent="0.2">
      <c r="A42" s="381"/>
      <c r="B42" s="384" t="s">
        <v>113</v>
      </c>
      <c r="C42" s="384" t="s">
        <v>353</v>
      </c>
      <c r="D42" s="385"/>
      <c r="E42" s="383"/>
      <c r="F42" s="548">
        <v>4100</v>
      </c>
      <c r="G42" s="548">
        <v>4135</v>
      </c>
      <c r="H42" s="548">
        <v>5337</v>
      </c>
      <c r="I42" s="548">
        <v>3868</v>
      </c>
      <c r="J42" s="548">
        <v>3708</v>
      </c>
      <c r="K42" s="549">
        <v>392</v>
      </c>
      <c r="L42" s="380">
        <v>10.571736785329019</v>
      </c>
    </row>
    <row r="43" spans="1:12" s="110" customFormat="1" ht="15" customHeight="1" x14ac:dyDescent="0.2">
      <c r="A43" s="381"/>
      <c r="B43" s="385"/>
      <c r="C43" s="382" t="s">
        <v>352</v>
      </c>
      <c r="D43" s="385"/>
      <c r="E43" s="383"/>
      <c r="F43" s="548">
        <v>1945</v>
      </c>
      <c r="G43" s="548">
        <v>2259</v>
      </c>
      <c r="H43" s="548">
        <v>2741</v>
      </c>
      <c r="I43" s="548">
        <v>2022</v>
      </c>
      <c r="J43" s="548">
        <v>1868</v>
      </c>
      <c r="K43" s="549">
        <v>77</v>
      </c>
      <c r="L43" s="380">
        <v>4.1220556745182009</v>
      </c>
    </row>
    <row r="44" spans="1:12" s="110" customFormat="1" ht="15" customHeight="1" x14ac:dyDescent="0.2">
      <c r="A44" s="381"/>
      <c r="B44" s="384"/>
      <c r="C44" s="366" t="s">
        <v>109</v>
      </c>
      <c r="D44" s="385"/>
      <c r="E44" s="383"/>
      <c r="F44" s="548">
        <v>19258</v>
      </c>
      <c r="G44" s="548">
        <v>17546</v>
      </c>
      <c r="H44" s="548">
        <v>19370</v>
      </c>
      <c r="I44" s="548">
        <v>17968</v>
      </c>
      <c r="J44" s="550">
        <v>19090</v>
      </c>
      <c r="K44" s="549">
        <v>168</v>
      </c>
      <c r="L44" s="380">
        <v>0.88004190675746463</v>
      </c>
    </row>
    <row r="45" spans="1:12" s="110" customFormat="1" ht="15" customHeight="1" x14ac:dyDescent="0.2">
      <c r="A45" s="381"/>
      <c r="B45" s="385"/>
      <c r="C45" s="382" t="s">
        <v>352</v>
      </c>
      <c r="D45" s="385"/>
      <c r="E45" s="383"/>
      <c r="F45" s="548">
        <v>7960</v>
      </c>
      <c r="G45" s="548">
        <v>8295</v>
      </c>
      <c r="H45" s="548">
        <v>8449</v>
      </c>
      <c r="I45" s="548">
        <v>8410</v>
      </c>
      <c r="J45" s="548">
        <v>8559</v>
      </c>
      <c r="K45" s="549">
        <v>-599</v>
      </c>
      <c r="L45" s="380">
        <v>-6.9984811309732446</v>
      </c>
    </row>
    <row r="46" spans="1:12" s="110" customFormat="1" ht="15" customHeight="1" x14ac:dyDescent="0.2">
      <c r="A46" s="381"/>
      <c r="B46" s="384"/>
      <c r="C46" s="366" t="s">
        <v>110</v>
      </c>
      <c r="D46" s="385"/>
      <c r="E46" s="383"/>
      <c r="F46" s="548">
        <v>2616</v>
      </c>
      <c r="G46" s="548">
        <v>2214</v>
      </c>
      <c r="H46" s="548">
        <v>2558</v>
      </c>
      <c r="I46" s="548">
        <v>2280</v>
      </c>
      <c r="J46" s="548">
        <v>2491</v>
      </c>
      <c r="K46" s="549">
        <v>125</v>
      </c>
      <c r="L46" s="380">
        <v>5.0180650341228423</v>
      </c>
    </row>
    <row r="47" spans="1:12" s="110" customFormat="1" ht="15" customHeight="1" x14ac:dyDescent="0.2">
      <c r="A47" s="381"/>
      <c r="B47" s="385"/>
      <c r="C47" s="382" t="s">
        <v>352</v>
      </c>
      <c r="D47" s="385"/>
      <c r="E47" s="383"/>
      <c r="F47" s="548">
        <v>990</v>
      </c>
      <c r="G47" s="548">
        <v>1096</v>
      </c>
      <c r="H47" s="548">
        <v>1106</v>
      </c>
      <c r="I47" s="548">
        <v>1040</v>
      </c>
      <c r="J47" s="550">
        <v>995</v>
      </c>
      <c r="K47" s="549">
        <v>-5</v>
      </c>
      <c r="L47" s="380">
        <v>-0.50251256281407031</v>
      </c>
    </row>
    <row r="48" spans="1:12" s="110" customFormat="1" ht="15" customHeight="1" x14ac:dyDescent="0.2">
      <c r="A48" s="381"/>
      <c r="B48" s="385"/>
      <c r="C48" s="366" t="s">
        <v>111</v>
      </c>
      <c r="D48" s="386"/>
      <c r="E48" s="387"/>
      <c r="F48" s="548">
        <v>645</v>
      </c>
      <c r="G48" s="548">
        <v>844</v>
      </c>
      <c r="H48" s="548">
        <v>888</v>
      </c>
      <c r="I48" s="548">
        <v>854</v>
      </c>
      <c r="J48" s="548">
        <v>751</v>
      </c>
      <c r="K48" s="549">
        <v>-106</v>
      </c>
      <c r="L48" s="380">
        <v>-14.11451398135819</v>
      </c>
    </row>
    <row r="49" spans="1:12" s="110" customFormat="1" ht="15" customHeight="1" x14ac:dyDescent="0.2">
      <c r="A49" s="381"/>
      <c r="B49" s="385"/>
      <c r="C49" s="382" t="s">
        <v>352</v>
      </c>
      <c r="D49" s="385"/>
      <c r="E49" s="383"/>
      <c r="F49" s="548">
        <v>422</v>
      </c>
      <c r="G49" s="548">
        <v>604</v>
      </c>
      <c r="H49" s="548">
        <v>556</v>
      </c>
      <c r="I49" s="548">
        <v>538</v>
      </c>
      <c r="J49" s="548">
        <v>442</v>
      </c>
      <c r="K49" s="549">
        <v>-20</v>
      </c>
      <c r="L49" s="380">
        <v>-4.5248868778280542</v>
      </c>
    </row>
    <row r="50" spans="1:12" s="110" customFormat="1" ht="15" customHeight="1" x14ac:dyDescent="0.2">
      <c r="A50" s="381"/>
      <c r="B50" s="384" t="s">
        <v>113</v>
      </c>
      <c r="C50" s="382" t="s">
        <v>181</v>
      </c>
      <c r="D50" s="385"/>
      <c r="E50" s="383"/>
      <c r="F50" s="548">
        <v>16809</v>
      </c>
      <c r="G50" s="548">
        <v>14693</v>
      </c>
      <c r="H50" s="548">
        <v>16927</v>
      </c>
      <c r="I50" s="548">
        <v>14990</v>
      </c>
      <c r="J50" s="550">
        <v>15576</v>
      </c>
      <c r="K50" s="549">
        <v>1233</v>
      </c>
      <c r="L50" s="380">
        <v>7.9160246533127889</v>
      </c>
    </row>
    <row r="51" spans="1:12" s="110" customFormat="1" ht="15" customHeight="1" x14ac:dyDescent="0.2">
      <c r="A51" s="381"/>
      <c r="B51" s="385"/>
      <c r="C51" s="382" t="s">
        <v>352</v>
      </c>
      <c r="D51" s="385"/>
      <c r="E51" s="383"/>
      <c r="F51" s="548">
        <v>6854</v>
      </c>
      <c r="G51" s="548">
        <v>7097</v>
      </c>
      <c r="H51" s="548">
        <v>7393</v>
      </c>
      <c r="I51" s="548">
        <v>6989</v>
      </c>
      <c r="J51" s="548">
        <v>6918</v>
      </c>
      <c r="K51" s="549">
        <v>-64</v>
      </c>
      <c r="L51" s="380">
        <v>-0.92512286788089038</v>
      </c>
    </row>
    <row r="52" spans="1:12" s="110" customFormat="1" ht="15" customHeight="1" x14ac:dyDescent="0.2">
      <c r="A52" s="381"/>
      <c r="B52" s="384"/>
      <c r="C52" s="382" t="s">
        <v>182</v>
      </c>
      <c r="D52" s="385"/>
      <c r="E52" s="383"/>
      <c r="F52" s="548">
        <v>9810</v>
      </c>
      <c r="G52" s="548">
        <v>10046</v>
      </c>
      <c r="H52" s="548">
        <v>11226</v>
      </c>
      <c r="I52" s="548">
        <v>9980</v>
      </c>
      <c r="J52" s="548">
        <v>10464</v>
      </c>
      <c r="K52" s="549">
        <v>-654</v>
      </c>
      <c r="L52" s="380">
        <v>-6.25</v>
      </c>
    </row>
    <row r="53" spans="1:12" s="269" customFormat="1" ht="11.25" customHeight="1" x14ac:dyDescent="0.2">
      <c r="A53" s="381"/>
      <c r="B53" s="385"/>
      <c r="C53" s="382" t="s">
        <v>352</v>
      </c>
      <c r="D53" s="385"/>
      <c r="E53" s="383"/>
      <c r="F53" s="548">
        <v>4463</v>
      </c>
      <c r="G53" s="548">
        <v>5157</v>
      </c>
      <c r="H53" s="548">
        <v>5459</v>
      </c>
      <c r="I53" s="548">
        <v>5021</v>
      </c>
      <c r="J53" s="550">
        <v>4946</v>
      </c>
      <c r="K53" s="549">
        <v>-483</v>
      </c>
      <c r="L53" s="380">
        <v>-9.7654670440760203</v>
      </c>
    </row>
    <row r="54" spans="1:12" s="151" customFormat="1" ht="12.75" customHeight="1" x14ac:dyDescent="0.2">
      <c r="A54" s="381"/>
      <c r="B54" s="384" t="s">
        <v>113</v>
      </c>
      <c r="C54" s="384" t="s">
        <v>116</v>
      </c>
      <c r="D54" s="385"/>
      <c r="E54" s="383"/>
      <c r="F54" s="548">
        <v>22416</v>
      </c>
      <c r="G54" s="548">
        <v>20689</v>
      </c>
      <c r="H54" s="548">
        <v>23528</v>
      </c>
      <c r="I54" s="548">
        <v>20751</v>
      </c>
      <c r="J54" s="548">
        <v>22213</v>
      </c>
      <c r="K54" s="549">
        <v>203</v>
      </c>
      <c r="L54" s="380">
        <v>0.91387925989285557</v>
      </c>
    </row>
    <row r="55" spans="1:12" ht="11.25" x14ac:dyDescent="0.2">
      <c r="A55" s="381"/>
      <c r="B55" s="385"/>
      <c r="C55" s="382" t="s">
        <v>352</v>
      </c>
      <c r="D55" s="385"/>
      <c r="E55" s="383"/>
      <c r="F55" s="548">
        <v>9809</v>
      </c>
      <c r="G55" s="548">
        <v>10466</v>
      </c>
      <c r="H55" s="548">
        <v>11106</v>
      </c>
      <c r="I55" s="548">
        <v>10364</v>
      </c>
      <c r="J55" s="548">
        <v>10371</v>
      </c>
      <c r="K55" s="549">
        <v>-562</v>
      </c>
      <c r="L55" s="380">
        <v>-5.4189567061999808</v>
      </c>
    </row>
    <row r="56" spans="1:12" ht="14.25" customHeight="1" x14ac:dyDescent="0.2">
      <c r="A56" s="381"/>
      <c r="B56" s="385"/>
      <c r="C56" s="384" t="s">
        <v>117</v>
      </c>
      <c r="D56" s="385"/>
      <c r="E56" s="383"/>
      <c r="F56" s="548">
        <v>4130</v>
      </c>
      <c r="G56" s="548">
        <v>3960</v>
      </c>
      <c r="H56" s="548">
        <v>4516</v>
      </c>
      <c r="I56" s="548">
        <v>4104</v>
      </c>
      <c r="J56" s="548">
        <v>3736</v>
      </c>
      <c r="K56" s="549">
        <v>394</v>
      </c>
      <c r="L56" s="380">
        <v>10.546038543897216</v>
      </c>
    </row>
    <row r="57" spans="1:12" ht="18.75" customHeight="1" x14ac:dyDescent="0.2">
      <c r="A57" s="388"/>
      <c r="B57" s="389"/>
      <c r="C57" s="390" t="s">
        <v>352</v>
      </c>
      <c r="D57" s="389"/>
      <c r="E57" s="391"/>
      <c r="F57" s="551">
        <v>1447</v>
      </c>
      <c r="G57" s="552">
        <v>1703</v>
      </c>
      <c r="H57" s="552">
        <v>1651</v>
      </c>
      <c r="I57" s="552">
        <v>1541</v>
      </c>
      <c r="J57" s="552">
        <v>1407</v>
      </c>
      <c r="K57" s="553">
        <f t="shared" ref="K57" si="0">IF(OR(F57=".",J57=".")=TRUE,".",IF(OR(F57="*",J57="*")=TRUE,"*",IF(AND(F57="-",J57="-")=TRUE,"-",IF(AND(ISNUMBER(J57),ISNUMBER(F57))=TRUE,IF(F57-J57=0,0,F57-J57),IF(ISNUMBER(F57)=TRUE,F57,-J57)))))</f>
        <v>40</v>
      </c>
      <c r="L57" s="392">
        <f t="shared" ref="L57" si="1">IF(K57 =".",".",IF(K57 ="*","*",IF(K57="-","-",IF(K57=0,0,IF(OR(J57="-",J57=".",F57="-",F57=".")=TRUE,"X",IF(J57=0,"0,0",IF(ABS(K57*100/J57)&gt;250,".X",(K57*100/J57))))))))</f>
        <v>2.8429282160625444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27192</v>
      </c>
      <c r="E11" s="114">
        <v>25692</v>
      </c>
      <c r="F11" s="114">
        <v>32696</v>
      </c>
      <c r="G11" s="114">
        <v>25321</v>
      </c>
      <c r="H11" s="140">
        <v>26749</v>
      </c>
      <c r="I11" s="115">
        <v>443</v>
      </c>
      <c r="J11" s="116">
        <v>1.6561366780066544</v>
      </c>
    </row>
    <row r="12" spans="1:15" s="110" customFormat="1" ht="24.95" customHeight="1" x14ac:dyDescent="0.2">
      <c r="A12" s="193" t="s">
        <v>132</v>
      </c>
      <c r="B12" s="194" t="s">
        <v>133</v>
      </c>
      <c r="C12" s="113">
        <v>0.17284495439835246</v>
      </c>
      <c r="D12" s="115">
        <v>47</v>
      </c>
      <c r="E12" s="114">
        <v>18</v>
      </c>
      <c r="F12" s="114">
        <v>67</v>
      </c>
      <c r="G12" s="114">
        <v>30</v>
      </c>
      <c r="H12" s="140">
        <v>54</v>
      </c>
      <c r="I12" s="115">
        <v>-7</v>
      </c>
      <c r="J12" s="116">
        <v>-12.962962962962964</v>
      </c>
    </row>
    <row r="13" spans="1:15" s="110" customFormat="1" ht="24.95" customHeight="1" x14ac:dyDescent="0.2">
      <c r="A13" s="193" t="s">
        <v>134</v>
      </c>
      <c r="B13" s="199" t="s">
        <v>214</v>
      </c>
      <c r="C13" s="113">
        <v>0.84951456310679607</v>
      </c>
      <c r="D13" s="115">
        <v>231</v>
      </c>
      <c r="E13" s="114">
        <v>139</v>
      </c>
      <c r="F13" s="114">
        <v>199</v>
      </c>
      <c r="G13" s="114">
        <v>132</v>
      </c>
      <c r="H13" s="140">
        <v>173</v>
      </c>
      <c r="I13" s="115">
        <v>58</v>
      </c>
      <c r="J13" s="116">
        <v>33.52601156069364</v>
      </c>
    </row>
    <row r="14" spans="1:15" s="287" customFormat="1" ht="24.95" customHeight="1" x14ac:dyDescent="0.2">
      <c r="A14" s="193" t="s">
        <v>215</v>
      </c>
      <c r="B14" s="199" t="s">
        <v>137</v>
      </c>
      <c r="C14" s="113">
        <v>6.1047366872609592</v>
      </c>
      <c r="D14" s="115">
        <v>1660</v>
      </c>
      <c r="E14" s="114">
        <v>1247</v>
      </c>
      <c r="F14" s="114">
        <v>989</v>
      </c>
      <c r="G14" s="114">
        <v>906</v>
      </c>
      <c r="H14" s="140">
        <v>968</v>
      </c>
      <c r="I14" s="115">
        <v>692</v>
      </c>
      <c r="J14" s="116">
        <v>71.487603305785129</v>
      </c>
      <c r="K14" s="110"/>
      <c r="L14" s="110"/>
      <c r="M14" s="110"/>
      <c r="N14" s="110"/>
      <c r="O14" s="110"/>
    </row>
    <row r="15" spans="1:15" s="110" customFormat="1" ht="24.95" customHeight="1" x14ac:dyDescent="0.2">
      <c r="A15" s="193" t="s">
        <v>216</v>
      </c>
      <c r="B15" s="199" t="s">
        <v>217</v>
      </c>
      <c r="C15" s="113">
        <v>0.80906148867313921</v>
      </c>
      <c r="D15" s="115">
        <v>220</v>
      </c>
      <c r="E15" s="114">
        <v>161</v>
      </c>
      <c r="F15" s="114">
        <v>188</v>
      </c>
      <c r="G15" s="114">
        <v>168</v>
      </c>
      <c r="H15" s="140">
        <v>170</v>
      </c>
      <c r="I15" s="115">
        <v>50</v>
      </c>
      <c r="J15" s="116">
        <v>29.411764705882351</v>
      </c>
    </row>
    <row r="16" spans="1:15" s="287" customFormat="1" ht="24.95" customHeight="1" x14ac:dyDescent="0.2">
      <c r="A16" s="193" t="s">
        <v>218</v>
      </c>
      <c r="B16" s="199" t="s">
        <v>141</v>
      </c>
      <c r="C16" s="113">
        <v>4.9168873197999412</v>
      </c>
      <c r="D16" s="115">
        <v>1337</v>
      </c>
      <c r="E16" s="114">
        <v>1037</v>
      </c>
      <c r="F16" s="114">
        <v>729</v>
      </c>
      <c r="G16" s="114">
        <v>652</v>
      </c>
      <c r="H16" s="140">
        <v>707</v>
      </c>
      <c r="I16" s="115">
        <v>630</v>
      </c>
      <c r="J16" s="116">
        <v>89.10891089108911</v>
      </c>
      <c r="K16" s="110"/>
      <c r="L16" s="110"/>
      <c r="M16" s="110"/>
      <c r="N16" s="110"/>
      <c r="O16" s="110"/>
    </row>
    <row r="17" spans="1:15" s="110" customFormat="1" ht="24.95" customHeight="1" x14ac:dyDescent="0.2">
      <c r="A17" s="193" t="s">
        <v>142</v>
      </c>
      <c r="B17" s="199" t="s">
        <v>220</v>
      </c>
      <c r="C17" s="113">
        <v>0.37878787878787878</v>
      </c>
      <c r="D17" s="115">
        <v>103</v>
      </c>
      <c r="E17" s="114">
        <v>49</v>
      </c>
      <c r="F17" s="114">
        <v>72</v>
      </c>
      <c r="G17" s="114">
        <v>86</v>
      </c>
      <c r="H17" s="140">
        <v>91</v>
      </c>
      <c r="I17" s="115">
        <v>12</v>
      </c>
      <c r="J17" s="116">
        <v>13.186813186813186</v>
      </c>
    </row>
    <row r="18" spans="1:15" s="287" customFormat="1" ht="24.95" customHeight="1" x14ac:dyDescent="0.2">
      <c r="A18" s="201" t="s">
        <v>144</v>
      </c>
      <c r="B18" s="202" t="s">
        <v>145</v>
      </c>
      <c r="C18" s="113">
        <v>5.4170344218887907</v>
      </c>
      <c r="D18" s="115">
        <v>1473</v>
      </c>
      <c r="E18" s="114">
        <v>945</v>
      </c>
      <c r="F18" s="114">
        <v>1513</v>
      </c>
      <c r="G18" s="114">
        <v>1106</v>
      </c>
      <c r="H18" s="140">
        <v>1302</v>
      </c>
      <c r="I18" s="115">
        <v>171</v>
      </c>
      <c r="J18" s="116">
        <v>13.133640552995391</v>
      </c>
      <c r="K18" s="110"/>
      <c r="L18" s="110"/>
      <c r="M18" s="110"/>
      <c r="N18" s="110"/>
      <c r="O18" s="110"/>
    </row>
    <row r="19" spans="1:15" s="110" customFormat="1" ht="24.95" customHeight="1" x14ac:dyDescent="0.2">
      <c r="A19" s="193" t="s">
        <v>146</v>
      </c>
      <c r="B19" s="199" t="s">
        <v>147</v>
      </c>
      <c r="C19" s="113">
        <v>8.2855251544571935</v>
      </c>
      <c r="D19" s="115">
        <v>2253</v>
      </c>
      <c r="E19" s="114">
        <v>2765</v>
      </c>
      <c r="F19" s="114">
        <v>2994</v>
      </c>
      <c r="G19" s="114">
        <v>1978</v>
      </c>
      <c r="H19" s="140">
        <v>2782</v>
      </c>
      <c r="I19" s="115">
        <v>-529</v>
      </c>
      <c r="J19" s="116">
        <v>-19.015097052480229</v>
      </c>
    </row>
    <row r="20" spans="1:15" s="287" customFormat="1" ht="24.95" customHeight="1" x14ac:dyDescent="0.2">
      <c r="A20" s="193" t="s">
        <v>148</v>
      </c>
      <c r="B20" s="199" t="s">
        <v>149</v>
      </c>
      <c r="C20" s="113">
        <v>4.4057075610473673</v>
      </c>
      <c r="D20" s="115">
        <v>1198</v>
      </c>
      <c r="E20" s="114">
        <v>793</v>
      </c>
      <c r="F20" s="114">
        <v>1356</v>
      </c>
      <c r="G20" s="114">
        <v>798</v>
      </c>
      <c r="H20" s="140">
        <v>904</v>
      </c>
      <c r="I20" s="115">
        <v>294</v>
      </c>
      <c r="J20" s="116">
        <v>32.522123893805308</v>
      </c>
      <c r="K20" s="110"/>
      <c r="L20" s="110"/>
      <c r="M20" s="110"/>
      <c r="N20" s="110"/>
      <c r="O20" s="110"/>
    </row>
    <row r="21" spans="1:15" s="110" customFormat="1" ht="24.95" customHeight="1" x14ac:dyDescent="0.2">
      <c r="A21" s="201" t="s">
        <v>150</v>
      </c>
      <c r="B21" s="202" t="s">
        <v>151</v>
      </c>
      <c r="C21" s="113">
        <v>6.3143571638717271</v>
      </c>
      <c r="D21" s="115">
        <v>1717</v>
      </c>
      <c r="E21" s="114">
        <v>1808</v>
      </c>
      <c r="F21" s="114">
        <v>2539</v>
      </c>
      <c r="G21" s="114">
        <v>1844</v>
      </c>
      <c r="H21" s="140">
        <v>1755</v>
      </c>
      <c r="I21" s="115">
        <v>-38</v>
      </c>
      <c r="J21" s="116">
        <v>-2.1652421652421654</v>
      </c>
    </row>
    <row r="22" spans="1:15" s="110" customFormat="1" ht="24.95" customHeight="1" x14ac:dyDescent="0.2">
      <c r="A22" s="201" t="s">
        <v>152</v>
      </c>
      <c r="B22" s="199" t="s">
        <v>153</v>
      </c>
      <c r="C22" s="113">
        <v>17.68167107972933</v>
      </c>
      <c r="D22" s="115">
        <v>4808</v>
      </c>
      <c r="E22" s="114">
        <v>4996</v>
      </c>
      <c r="F22" s="114">
        <v>5079</v>
      </c>
      <c r="G22" s="114">
        <v>5162</v>
      </c>
      <c r="H22" s="140">
        <v>4814</v>
      </c>
      <c r="I22" s="115">
        <v>-6</v>
      </c>
      <c r="J22" s="116">
        <v>-0.12463647694225176</v>
      </c>
    </row>
    <row r="23" spans="1:15" s="110" customFormat="1" ht="24.95" customHeight="1" x14ac:dyDescent="0.2">
      <c r="A23" s="193" t="s">
        <v>154</v>
      </c>
      <c r="B23" s="199" t="s">
        <v>155</v>
      </c>
      <c r="C23" s="113">
        <v>0.8862900853192115</v>
      </c>
      <c r="D23" s="115">
        <v>241</v>
      </c>
      <c r="E23" s="114">
        <v>220</v>
      </c>
      <c r="F23" s="114">
        <v>371</v>
      </c>
      <c r="G23" s="114">
        <v>183</v>
      </c>
      <c r="H23" s="140">
        <v>296</v>
      </c>
      <c r="I23" s="115">
        <v>-55</v>
      </c>
      <c r="J23" s="116">
        <v>-18.581081081081081</v>
      </c>
    </row>
    <row r="24" spans="1:15" s="110" customFormat="1" ht="24.95" customHeight="1" x14ac:dyDescent="0.2">
      <c r="A24" s="193" t="s">
        <v>156</v>
      </c>
      <c r="B24" s="199" t="s">
        <v>221</v>
      </c>
      <c r="C24" s="113">
        <v>8.3259782288908504</v>
      </c>
      <c r="D24" s="115">
        <v>2264</v>
      </c>
      <c r="E24" s="114">
        <v>1915</v>
      </c>
      <c r="F24" s="114">
        <v>2366</v>
      </c>
      <c r="G24" s="114">
        <v>1971</v>
      </c>
      <c r="H24" s="140">
        <v>2335</v>
      </c>
      <c r="I24" s="115">
        <v>-71</v>
      </c>
      <c r="J24" s="116">
        <v>-3.0406852248394003</v>
      </c>
    </row>
    <row r="25" spans="1:15" s="110" customFormat="1" ht="24.95" customHeight="1" x14ac:dyDescent="0.2">
      <c r="A25" s="193" t="s">
        <v>222</v>
      </c>
      <c r="B25" s="204" t="s">
        <v>159</v>
      </c>
      <c r="C25" s="113">
        <v>11.690938511326861</v>
      </c>
      <c r="D25" s="115">
        <v>3179</v>
      </c>
      <c r="E25" s="114">
        <v>2872</v>
      </c>
      <c r="F25" s="114">
        <v>3714</v>
      </c>
      <c r="G25" s="114">
        <v>3336</v>
      </c>
      <c r="H25" s="140">
        <v>3300</v>
      </c>
      <c r="I25" s="115">
        <v>-121</v>
      </c>
      <c r="J25" s="116">
        <v>-3.6666666666666665</v>
      </c>
    </row>
    <row r="26" spans="1:15" s="110" customFormat="1" ht="24.95" customHeight="1" x14ac:dyDescent="0.2">
      <c r="A26" s="201">
        <v>782.78300000000002</v>
      </c>
      <c r="B26" s="203" t="s">
        <v>160</v>
      </c>
      <c r="C26" s="113">
        <v>12.227861135628126</v>
      </c>
      <c r="D26" s="115">
        <v>3325</v>
      </c>
      <c r="E26" s="114">
        <v>3218</v>
      </c>
      <c r="F26" s="114">
        <v>4001</v>
      </c>
      <c r="G26" s="114">
        <v>3537</v>
      </c>
      <c r="H26" s="140">
        <v>2940</v>
      </c>
      <c r="I26" s="115">
        <v>385</v>
      </c>
      <c r="J26" s="116">
        <v>13.095238095238095</v>
      </c>
    </row>
    <row r="27" spans="1:15" s="110" customFormat="1" ht="24.95" customHeight="1" x14ac:dyDescent="0.2">
      <c r="A27" s="193" t="s">
        <v>161</v>
      </c>
      <c r="B27" s="199" t="s">
        <v>162</v>
      </c>
      <c r="C27" s="113">
        <v>1.2687555163283319</v>
      </c>
      <c r="D27" s="115">
        <v>345</v>
      </c>
      <c r="E27" s="114">
        <v>330</v>
      </c>
      <c r="F27" s="114">
        <v>673</v>
      </c>
      <c r="G27" s="114">
        <v>380</v>
      </c>
      <c r="H27" s="140">
        <v>479</v>
      </c>
      <c r="I27" s="115">
        <v>-134</v>
      </c>
      <c r="J27" s="116">
        <v>-27.974947807933194</v>
      </c>
    </row>
    <row r="28" spans="1:15" s="110" customFormat="1" ht="24.95" customHeight="1" x14ac:dyDescent="0.2">
      <c r="A28" s="193" t="s">
        <v>163</v>
      </c>
      <c r="B28" s="199" t="s">
        <v>164</v>
      </c>
      <c r="C28" s="113">
        <v>3.7768461312150632</v>
      </c>
      <c r="D28" s="115">
        <v>1027</v>
      </c>
      <c r="E28" s="114">
        <v>1284</v>
      </c>
      <c r="F28" s="114">
        <v>1632</v>
      </c>
      <c r="G28" s="114">
        <v>918</v>
      </c>
      <c r="H28" s="140">
        <v>1051</v>
      </c>
      <c r="I28" s="115">
        <v>-24</v>
      </c>
      <c r="J28" s="116">
        <v>-2.2835394862036158</v>
      </c>
    </row>
    <row r="29" spans="1:15" s="110" customFormat="1" ht="24.95" customHeight="1" x14ac:dyDescent="0.2">
      <c r="A29" s="193">
        <v>86</v>
      </c>
      <c r="B29" s="199" t="s">
        <v>165</v>
      </c>
      <c r="C29" s="113">
        <v>4.7035892909679315</v>
      </c>
      <c r="D29" s="115">
        <v>1279</v>
      </c>
      <c r="E29" s="114">
        <v>1264</v>
      </c>
      <c r="F29" s="114">
        <v>1994</v>
      </c>
      <c r="G29" s="114">
        <v>1063</v>
      </c>
      <c r="H29" s="140">
        <v>1270</v>
      </c>
      <c r="I29" s="115">
        <v>9</v>
      </c>
      <c r="J29" s="116">
        <v>0.70866141732283461</v>
      </c>
    </row>
    <row r="30" spans="1:15" s="110" customFormat="1" ht="24.95" customHeight="1" x14ac:dyDescent="0.2">
      <c r="A30" s="193">
        <v>87.88</v>
      </c>
      <c r="B30" s="204" t="s">
        <v>166</v>
      </c>
      <c r="C30" s="113">
        <v>4.335834068843778</v>
      </c>
      <c r="D30" s="115">
        <v>1179</v>
      </c>
      <c r="E30" s="114">
        <v>1111</v>
      </c>
      <c r="F30" s="114">
        <v>2037</v>
      </c>
      <c r="G30" s="114">
        <v>1057</v>
      </c>
      <c r="H30" s="140">
        <v>1277</v>
      </c>
      <c r="I30" s="115">
        <v>-98</v>
      </c>
      <c r="J30" s="116">
        <v>-7.674236491777604</v>
      </c>
    </row>
    <row r="31" spans="1:15" s="110" customFormat="1" ht="24.95" customHeight="1" x14ac:dyDescent="0.2">
      <c r="A31" s="193" t="s">
        <v>167</v>
      </c>
      <c r="B31" s="199" t="s">
        <v>168</v>
      </c>
      <c r="C31" s="113">
        <v>3.5525154457193291</v>
      </c>
      <c r="D31" s="115">
        <v>966</v>
      </c>
      <c r="E31" s="114">
        <v>767</v>
      </c>
      <c r="F31" s="114">
        <v>1172</v>
      </c>
      <c r="G31" s="114">
        <v>920</v>
      </c>
      <c r="H31" s="140">
        <v>1049</v>
      </c>
      <c r="I31" s="115">
        <v>-83</v>
      </c>
      <c r="J31" s="116">
        <v>-7.912297426120114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0.17284495439835246</v>
      </c>
      <c r="D34" s="115">
        <v>47</v>
      </c>
      <c r="E34" s="114">
        <v>18</v>
      </c>
      <c r="F34" s="114">
        <v>67</v>
      </c>
      <c r="G34" s="114">
        <v>30</v>
      </c>
      <c r="H34" s="140">
        <v>54</v>
      </c>
      <c r="I34" s="115">
        <v>-7</v>
      </c>
      <c r="J34" s="116">
        <v>-12.962962962962964</v>
      </c>
    </row>
    <row r="35" spans="1:10" s="110" customFormat="1" ht="24.95" customHeight="1" x14ac:dyDescent="0.2">
      <c r="A35" s="292" t="s">
        <v>171</v>
      </c>
      <c r="B35" s="293" t="s">
        <v>172</v>
      </c>
      <c r="C35" s="113">
        <v>12.371285672256546</v>
      </c>
      <c r="D35" s="115">
        <v>3364</v>
      </c>
      <c r="E35" s="114">
        <v>2331</v>
      </c>
      <c r="F35" s="114">
        <v>2701</v>
      </c>
      <c r="G35" s="114">
        <v>2144</v>
      </c>
      <c r="H35" s="140">
        <v>2443</v>
      </c>
      <c r="I35" s="115">
        <v>921</v>
      </c>
      <c r="J35" s="116">
        <v>37.699549733933686</v>
      </c>
    </row>
    <row r="36" spans="1:10" s="110" customFormat="1" ht="24.95" customHeight="1" x14ac:dyDescent="0.2">
      <c r="A36" s="294" t="s">
        <v>173</v>
      </c>
      <c r="B36" s="295" t="s">
        <v>174</v>
      </c>
      <c r="C36" s="125">
        <v>87.455869373345095</v>
      </c>
      <c r="D36" s="143">
        <v>23781</v>
      </c>
      <c r="E36" s="144">
        <v>23343</v>
      </c>
      <c r="F36" s="144">
        <v>29928</v>
      </c>
      <c r="G36" s="144">
        <v>23147</v>
      </c>
      <c r="H36" s="145">
        <v>24252</v>
      </c>
      <c r="I36" s="143">
        <v>-471</v>
      </c>
      <c r="J36" s="146">
        <v>-1.9421078673923799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27192</v>
      </c>
      <c r="F11" s="264">
        <v>25692</v>
      </c>
      <c r="G11" s="264">
        <v>32696</v>
      </c>
      <c r="H11" s="264">
        <v>25321</v>
      </c>
      <c r="I11" s="265">
        <v>26749</v>
      </c>
      <c r="J11" s="263">
        <v>443</v>
      </c>
      <c r="K11" s="266">
        <v>1.6561366780066544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21.094439541041481</v>
      </c>
      <c r="E13" s="115">
        <v>5736</v>
      </c>
      <c r="F13" s="114">
        <v>5728</v>
      </c>
      <c r="G13" s="114">
        <v>7070</v>
      </c>
      <c r="H13" s="114">
        <v>5417</v>
      </c>
      <c r="I13" s="140">
        <v>5026</v>
      </c>
      <c r="J13" s="115">
        <v>710</v>
      </c>
      <c r="K13" s="116">
        <v>14.126541981695185</v>
      </c>
    </row>
    <row r="14" spans="1:15" ht="15.95" customHeight="1" x14ac:dyDescent="0.2">
      <c r="A14" s="306" t="s">
        <v>230</v>
      </c>
      <c r="B14" s="307"/>
      <c r="C14" s="308"/>
      <c r="D14" s="113">
        <v>48.896734333627535</v>
      </c>
      <c r="E14" s="115">
        <v>13296</v>
      </c>
      <c r="F14" s="114">
        <v>12148</v>
      </c>
      <c r="G14" s="114">
        <v>17063</v>
      </c>
      <c r="H14" s="114">
        <v>12180</v>
      </c>
      <c r="I14" s="140">
        <v>13380</v>
      </c>
      <c r="J14" s="115">
        <v>-84</v>
      </c>
      <c r="K14" s="116">
        <v>-0.62780269058295968</v>
      </c>
    </row>
    <row r="15" spans="1:15" ht="15.95" customHeight="1" x14ac:dyDescent="0.2">
      <c r="A15" s="306" t="s">
        <v>231</v>
      </c>
      <c r="B15" s="307"/>
      <c r="C15" s="308"/>
      <c r="D15" s="113">
        <v>11.922624301265078</v>
      </c>
      <c r="E15" s="115">
        <v>3242</v>
      </c>
      <c r="F15" s="114">
        <v>3099</v>
      </c>
      <c r="G15" s="114">
        <v>3516</v>
      </c>
      <c r="H15" s="114">
        <v>2902</v>
      </c>
      <c r="I15" s="140">
        <v>3348</v>
      </c>
      <c r="J15" s="115">
        <v>-106</v>
      </c>
      <c r="K15" s="116">
        <v>-3.1660692951015532</v>
      </c>
    </row>
    <row r="16" spans="1:15" ht="15.95" customHeight="1" x14ac:dyDescent="0.2">
      <c r="A16" s="306" t="s">
        <v>232</v>
      </c>
      <c r="B16" s="307"/>
      <c r="C16" s="308"/>
      <c r="D16" s="113">
        <v>17.946454839658724</v>
      </c>
      <c r="E16" s="115">
        <v>4880</v>
      </c>
      <c r="F16" s="114">
        <v>4701</v>
      </c>
      <c r="G16" s="114">
        <v>4866</v>
      </c>
      <c r="H16" s="114">
        <v>4793</v>
      </c>
      <c r="I16" s="140">
        <v>4954</v>
      </c>
      <c r="J16" s="115">
        <v>-74</v>
      </c>
      <c r="K16" s="116">
        <v>-1.4937424303593057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0.13974698440717859</v>
      </c>
      <c r="E18" s="115">
        <v>38</v>
      </c>
      <c r="F18" s="114">
        <v>21</v>
      </c>
      <c r="G18" s="114">
        <v>61</v>
      </c>
      <c r="H18" s="114">
        <v>45</v>
      </c>
      <c r="I18" s="140">
        <v>75</v>
      </c>
      <c r="J18" s="115">
        <v>-37</v>
      </c>
      <c r="K18" s="116">
        <v>-49.333333333333336</v>
      </c>
    </row>
    <row r="19" spans="1:11" ht="14.1" customHeight="1" x14ac:dyDescent="0.2">
      <c r="A19" s="306" t="s">
        <v>235</v>
      </c>
      <c r="B19" s="307" t="s">
        <v>236</v>
      </c>
      <c r="C19" s="308"/>
      <c r="D19" s="113">
        <v>5.5163283318623121E-2</v>
      </c>
      <c r="E19" s="115">
        <v>15</v>
      </c>
      <c r="F19" s="114">
        <v>4</v>
      </c>
      <c r="G19" s="114">
        <v>27</v>
      </c>
      <c r="H19" s="114">
        <v>23</v>
      </c>
      <c r="I19" s="140">
        <v>13</v>
      </c>
      <c r="J19" s="115">
        <v>2</v>
      </c>
      <c r="K19" s="116">
        <v>15.384615384615385</v>
      </c>
    </row>
    <row r="20" spans="1:11" ht="14.1" customHeight="1" x14ac:dyDescent="0.2">
      <c r="A20" s="306">
        <v>12</v>
      </c>
      <c r="B20" s="307" t="s">
        <v>237</v>
      </c>
      <c r="C20" s="308"/>
      <c r="D20" s="113">
        <v>0.43027360988526037</v>
      </c>
      <c r="E20" s="115">
        <v>117</v>
      </c>
      <c r="F20" s="114">
        <v>70</v>
      </c>
      <c r="G20" s="114">
        <v>179</v>
      </c>
      <c r="H20" s="114">
        <v>167</v>
      </c>
      <c r="I20" s="140">
        <v>139</v>
      </c>
      <c r="J20" s="115">
        <v>-22</v>
      </c>
      <c r="K20" s="116">
        <v>-15.827338129496402</v>
      </c>
    </row>
    <row r="21" spans="1:11" ht="14.1" customHeight="1" x14ac:dyDescent="0.2">
      <c r="A21" s="306">
        <v>21</v>
      </c>
      <c r="B21" s="307" t="s">
        <v>238</v>
      </c>
      <c r="C21" s="308"/>
      <c r="D21" s="113">
        <v>0.16548984995586938</v>
      </c>
      <c r="E21" s="115">
        <v>45</v>
      </c>
      <c r="F21" s="114">
        <v>10</v>
      </c>
      <c r="G21" s="114">
        <v>31</v>
      </c>
      <c r="H21" s="114">
        <v>16</v>
      </c>
      <c r="I21" s="140">
        <v>47</v>
      </c>
      <c r="J21" s="115">
        <v>-2</v>
      </c>
      <c r="K21" s="116">
        <v>-4.2553191489361701</v>
      </c>
    </row>
    <row r="22" spans="1:11" ht="14.1" customHeight="1" x14ac:dyDescent="0.2">
      <c r="A22" s="306">
        <v>22</v>
      </c>
      <c r="B22" s="307" t="s">
        <v>239</v>
      </c>
      <c r="C22" s="308"/>
      <c r="D22" s="113">
        <v>0.33465725213298031</v>
      </c>
      <c r="E22" s="115">
        <v>91</v>
      </c>
      <c r="F22" s="114">
        <v>105</v>
      </c>
      <c r="G22" s="114">
        <v>199</v>
      </c>
      <c r="H22" s="114">
        <v>116</v>
      </c>
      <c r="I22" s="140">
        <v>92</v>
      </c>
      <c r="J22" s="115">
        <v>-1</v>
      </c>
      <c r="K22" s="116">
        <v>-1.0869565217391304</v>
      </c>
    </row>
    <row r="23" spans="1:11" ht="14.1" customHeight="1" x14ac:dyDescent="0.2">
      <c r="A23" s="306">
        <v>23</v>
      </c>
      <c r="B23" s="307" t="s">
        <v>240</v>
      </c>
      <c r="C23" s="308"/>
      <c r="D23" s="113">
        <v>0.8164165931156222</v>
      </c>
      <c r="E23" s="115">
        <v>222</v>
      </c>
      <c r="F23" s="114">
        <v>278</v>
      </c>
      <c r="G23" s="114">
        <v>313</v>
      </c>
      <c r="H23" s="114">
        <v>229</v>
      </c>
      <c r="I23" s="140">
        <v>236</v>
      </c>
      <c r="J23" s="115">
        <v>-14</v>
      </c>
      <c r="K23" s="116">
        <v>-5.9322033898305087</v>
      </c>
    </row>
    <row r="24" spans="1:11" ht="14.1" customHeight="1" x14ac:dyDescent="0.2">
      <c r="A24" s="306">
        <v>24</v>
      </c>
      <c r="B24" s="307" t="s">
        <v>241</v>
      </c>
      <c r="C24" s="308"/>
      <c r="D24" s="113">
        <v>3.2252132980288319</v>
      </c>
      <c r="E24" s="115">
        <v>877</v>
      </c>
      <c r="F24" s="114">
        <v>889</v>
      </c>
      <c r="G24" s="114">
        <v>588</v>
      </c>
      <c r="H24" s="114">
        <v>506</v>
      </c>
      <c r="I24" s="140">
        <v>368</v>
      </c>
      <c r="J24" s="115">
        <v>509</v>
      </c>
      <c r="K24" s="116">
        <v>138.31521739130434</v>
      </c>
    </row>
    <row r="25" spans="1:11" ht="14.1" customHeight="1" x14ac:dyDescent="0.2">
      <c r="A25" s="306">
        <v>25</v>
      </c>
      <c r="B25" s="307" t="s">
        <v>242</v>
      </c>
      <c r="C25" s="308"/>
      <c r="D25" s="113">
        <v>3.7437481612238894</v>
      </c>
      <c r="E25" s="115">
        <v>1018</v>
      </c>
      <c r="F25" s="114">
        <v>896</v>
      </c>
      <c r="G25" s="114">
        <v>1089</v>
      </c>
      <c r="H25" s="114">
        <v>677</v>
      </c>
      <c r="I25" s="140">
        <v>816</v>
      </c>
      <c r="J25" s="115">
        <v>202</v>
      </c>
      <c r="K25" s="116">
        <v>24.754901960784313</v>
      </c>
    </row>
    <row r="26" spans="1:11" ht="14.1" customHeight="1" x14ac:dyDescent="0.2">
      <c r="A26" s="306">
        <v>26</v>
      </c>
      <c r="B26" s="307" t="s">
        <v>243</v>
      </c>
      <c r="C26" s="308"/>
      <c r="D26" s="113">
        <v>1.9307149161518093</v>
      </c>
      <c r="E26" s="115">
        <v>525</v>
      </c>
      <c r="F26" s="114">
        <v>428</v>
      </c>
      <c r="G26" s="114">
        <v>831</v>
      </c>
      <c r="H26" s="114">
        <v>494</v>
      </c>
      <c r="I26" s="140">
        <v>542</v>
      </c>
      <c r="J26" s="115">
        <v>-17</v>
      </c>
      <c r="K26" s="116">
        <v>-3.1365313653136533</v>
      </c>
    </row>
    <row r="27" spans="1:11" ht="14.1" customHeight="1" x14ac:dyDescent="0.2">
      <c r="A27" s="306">
        <v>27</v>
      </c>
      <c r="B27" s="307" t="s">
        <v>244</v>
      </c>
      <c r="C27" s="308"/>
      <c r="D27" s="113">
        <v>1.2797881729920564</v>
      </c>
      <c r="E27" s="115">
        <v>348</v>
      </c>
      <c r="F27" s="114">
        <v>278</v>
      </c>
      <c r="G27" s="114">
        <v>317</v>
      </c>
      <c r="H27" s="114">
        <v>316</v>
      </c>
      <c r="I27" s="140">
        <v>297</v>
      </c>
      <c r="J27" s="115">
        <v>51</v>
      </c>
      <c r="K27" s="116">
        <v>17.171717171717173</v>
      </c>
    </row>
    <row r="28" spans="1:11" ht="14.1" customHeight="1" x14ac:dyDescent="0.2">
      <c r="A28" s="306">
        <v>28</v>
      </c>
      <c r="B28" s="307" t="s">
        <v>245</v>
      </c>
      <c r="C28" s="308"/>
      <c r="D28" s="113">
        <v>0.11768167107972934</v>
      </c>
      <c r="E28" s="115">
        <v>32</v>
      </c>
      <c r="F28" s="114">
        <v>23</v>
      </c>
      <c r="G28" s="114">
        <v>23</v>
      </c>
      <c r="H28" s="114">
        <v>16</v>
      </c>
      <c r="I28" s="140">
        <v>25</v>
      </c>
      <c r="J28" s="115">
        <v>7</v>
      </c>
      <c r="K28" s="116">
        <v>28</v>
      </c>
    </row>
    <row r="29" spans="1:11" ht="14.1" customHeight="1" x14ac:dyDescent="0.2">
      <c r="A29" s="306">
        <v>29</v>
      </c>
      <c r="B29" s="307" t="s">
        <v>246</v>
      </c>
      <c r="C29" s="308"/>
      <c r="D29" s="113">
        <v>2.6220947337452194</v>
      </c>
      <c r="E29" s="115">
        <v>713</v>
      </c>
      <c r="F29" s="114">
        <v>680</v>
      </c>
      <c r="G29" s="114">
        <v>1113</v>
      </c>
      <c r="H29" s="114">
        <v>753</v>
      </c>
      <c r="I29" s="140">
        <v>741</v>
      </c>
      <c r="J29" s="115">
        <v>-28</v>
      </c>
      <c r="K29" s="116">
        <v>-3.7786774628879893</v>
      </c>
    </row>
    <row r="30" spans="1:11" ht="14.1" customHeight="1" x14ac:dyDescent="0.2">
      <c r="A30" s="306" t="s">
        <v>247</v>
      </c>
      <c r="B30" s="307" t="s">
        <v>248</v>
      </c>
      <c r="C30" s="308"/>
      <c r="D30" s="113">
        <v>0.41924095322153576</v>
      </c>
      <c r="E30" s="115">
        <v>114</v>
      </c>
      <c r="F30" s="114">
        <v>120</v>
      </c>
      <c r="G30" s="114">
        <v>134</v>
      </c>
      <c r="H30" s="114">
        <v>114</v>
      </c>
      <c r="I30" s="140" t="s">
        <v>513</v>
      </c>
      <c r="J30" s="115" t="s">
        <v>513</v>
      </c>
      <c r="K30" s="116" t="s">
        <v>513</v>
      </c>
    </row>
    <row r="31" spans="1:11" ht="14.1" customHeight="1" x14ac:dyDescent="0.2">
      <c r="A31" s="306" t="s">
        <v>249</v>
      </c>
      <c r="B31" s="307" t="s">
        <v>250</v>
      </c>
      <c r="C31" s="308"/>
      <c r="D31" s="113">
        <v>2.2028537805236836</v>
      </c>
      <c r="E31" s="115">
        <v>599</v>
      </c>
      <c r="F31" s="114">
        <v>560</v>
      </c>
      <c r="G31" s="114">
        <v>976</v>
      </c>
      <c r="H31" s="114">
        <v>635</v>
      </c>
      <c r="I31" s="140">
        <v>626</v>
      </c>
      <c r="J31" s="115">
        <v>-27</v>
      </c>
      <c r="K31" s="116">
        <v>-4.3130990415335466</v>
      </c>
    </row>
    <row r="32" spans="1:11" ht="14.1" customHeight="1" x14ac:dyDescent="0.2">
      <c r="A32" s="306">
        <v>31</v>
      </c>
      <c r="B32" s="307" t="s">
        <v>251</v>
      </c>
      <c r="C32" s="308"/>
      <c r="D32" s="113">
        <v>0.68770226537216828</v>
      </c>
      <c r="E32" s="115">
        <v>187</v>
      </c>
      <c r="F32" s="114">
        <v>161</v>
      </c>
      <c r="G32" s="114">
        <v>178</v>
      </c>
      <c r="H32" s="114">
        <v>196</v>
      </c>
      <c r="I32" s="140">
        <v>280</v>
      </c>
      <c r="J32" s="115">
        <v>-93</v>
      </c>
      <c r="K32" s="116">
        <v>-33.214285714285715</v>
      </c>
    </row>
    <row r="33" spans="1:11" ht="14.1" customHeight="1" x14ac:dyDescent="0.2">
      <c r="A33" s="306">
        <v>32</v>
      </c>
      <c r="B33" s="307" t="s">
        <v>252</v>
      </c>
      <c r="C33" s="308"/>
      <c r="D33" s="113">
        <v>3.0523683436304796</v>
      </c>
      <c r="E33" s="115">
        <v>830</v>
      </c>
      <c r="F33" s="114">
        <v>560</v>
      </c>
      <c r="G33" s="114">
        <v>865</v>
      </c>
      <c r="H33" s="114">
        <v>621</v>
      </c>
      <c r="I33" s="140">
        <v>652</v>
      </c>
      <c r="J33" s="115">
        <v>178</v>
      </c>
      <c r="K33" s="116">
        <v>27.300613496932517</v>
      </c>
    </row>
    <row r="34" spans="1:11" ht="14.1" customHeight="1" x14ac:dyDescent="0.2">
      <c r="A34" s="306">
        <v>33</v>
      </c>
      <c r="B34" s="307" t="s">
        <v>253</v>
      </c>
      <c r="C34" s="308"/>
      <c r="D34" s="113">
        <v>0.82009414533686376</v>
      </c>
      <c r="E34" s="115">
        <v>223</v>
      </c>
      <c r="F34" s="114">
        <v>150</v>
      </c>
      <c r="G34" s="114">
        <v>277</v>
      </c>
      <c r="H34" s="114">
        <v>262</v>
      </c>
      <c r="I34" s="140">
        <v>253</v>
      </c>
      <c r="J34" s="115">
        <v>-30</v>
      </c>
      <c r="K34" s="116">
        <v>-11.857707509881424</v>
      </c>
    </row>
    <row r="35" spans="1:11" ht="14.1" customHeight="1" x14ac:dyDescent="0.2">
      <c r="A35" s="306">
        <v>34</v>
      </c>
      <c r="B35" s="307" t="s">
        <v>254</v>
      </c>
      <c r="C35" s="308"/>
      <c r="D35" s="113">
        <v>2.2764048249485143</v>
      </c>
      <c r="E35" s="115">
        <v>619</v>
      </c>
      <c r="F35" s="114">
        <v>399</v>
      </c>
      <c r="G35" s="114">
        <v>623</v>
      </c>
      <c r="H35" s="114">
        <v>550</v>
      </c>
      <c r="I35" s="140">
        <v>622</v>
      </c>
      <c r="J35" s="115">
        <v>-3</v>
      </c>
      <c r="K35" s="116">
        <v>-0.48231511254019294</v>
      </c>
    </row>
    <row r="36" spans="1:11" ht="14.1" customHeight="1" x14ac:dyDescent="0.2">
      <c r="A36" s="306">
        <v>41</v>
      </c>
      <c r="B36" s="307" t="s">
        <v>255</v>
      </c>
      <c r="C36" s="308"/>
      <c r="D36" s="113">
        <v>0.44866137099146808</v>
      </c>
      <c r="E36" s="115">
        <v>122</v>
      </c>
      <c r="F36" s="114">
        <v>66</v>
      </c>
      <c r="G36" s="114">
        <v>121</v>
      </c>
      <c r="H36" s="114">
        <v>109</v>
      </c>
      <c r="I36" s="140">
        <v>100</v>
      </c>
      <c r="J36" s="115">
        <v>22</v>
      </c>
      <c r="K36" s="116">
        <v>22</v>
      </c>
    </row>
    <row r="37" spans="1:11" ht="14.1" customHeight="1" x14ac:dyDescent="0.2">
      <c r="A37" s="306">
        <v>42</v>
      </c>
      <c r="B37" s="307" t="s">
        <v>256</v>
      </c>
      <c r="C37" s="308"/>
      <c r="D37" s="113">
        <v>0.12135922330097088</v>
      </c>
      <c r="E37" s="115">
        <v>33</v>
      </c>
      <c r="F37" s="114">
        <v>25</v>
      </c>
      <c r="G37" s="114">
        <v>32</v>
      </c>
      <c r="H37" s="114">
        <v>24</v>
      </c>
      <c r="I37" s="140">
        <v>24</v>
      </c>
      <c r="J37" s="115">
        <v>9</v>
      </c>
      <c r="K37" s="116">
        <v>37.5</v>
      </c>
    </row>
    <row r="38" spans="1:11" ht="14.1" customHeight="1" x14ac:dyDescent="0.2">
      <c r="A38" s="306">
        <v>43</v>
      </c>
      <c r="B38" s="307" t="s">
        <v>257</v>
      </c>
      <c r="C38" s="308"/>
      <c r="D38" s="113">
        <v>2.2506619593998236</v>
      </c>
      <c r="E38" s="115">
        <v>612</v>
      </c>
      <c r="F38" s="114">
        <v>473</v>
      </c>
      <c r="G38" s="114">
        <v>673</v>
      </c>
      <c r="H38" s="114">
        <v>525</v>
      </c>
      <c r="I38" s="140">
        <v>527</v>
      </c>
      <c r="J38" s="115">
        <v>85</v>
      </c>
      <c r="K38" s="116">
        <v>16.129032258064516</v>
      </c>
    </row>
    <row r="39" spans="1:11" ht="14.1" customHeight="1" x14ac:dyDescent="0.2">
      <c r="A39" s="306">
        <v>51</v>
      </c>
      <c r="B39" s="307" t="s">
        <v>258</v>
      </c>
      <c r="C39" s="308"/>
      <c r="D39" s="113">
        <v>7.2116799058546635</v>
      </c>
      <c r="E39" s="115">
        <v>1961</v>
      </c>
      <c r="F39" s="114">
        <v>2195</v>
      </c>
      <c r="G39" s="114">
        <v>2265</v>
      </c>
      <c r="H39" s="114">
        <v>1799</v>
      </c>
      <c r="I39" s="140">
        <v>1726</v>
      </c>
      <c r="J39" s="115">
        <v>235</v>
      </c>
      <c r="K39" s="116">
        <v>13.615295480880649</v>
      </c>
    </row>
    <row r="40" spans="1:11" ht="14.1" customHeight="1" x14ac:dyDescent="0.2">
      <c r="A40" s="306" t="s">
        <v>259</v>
      </c>
      <c r="B40" s="307" t="s">
        <v>260</v>
      </c>
      <c r="C40" s="308"/>
      <c r="D40" s="113">
        <v>6.6416593115622238</v>
      </c>
      <c r="E40" s="115">
        <v>1806</v>
      </c>
      <c r="F40" s="114">
        <v>2101</v>
      </c>
      <c r="G40" s="114">
        <v>2036</v>
      </c>
      <c r="H40" s="114">
        <v>1692</v>
      </c>
      <c r="I40" s="140">
        <v>1599</v>
      </c>
      <c r="J40" s="115">
        <v>207</v>
      </c>
      <c r="K40" s="116">
        <v>12.945590994371482</v>
      </c>
    </row>
    <row r="41" spans="1:11" ht="14.1" customHeight="1" x14ac:dyDescent="0.2">
      <c r="A41" s="306"/>
      <c r="B41" s="307" t="s">
        <v>261</v>
      </c>
      <c r="C41" s="308"/>
      <c r="D41" s="113">
        <v>5.7480141218005292</v>
      </c>
      <c r="E41" s="115">
        <v>1563</v>
      </c>
      <c r="F41" s="114">
        <v>1830</v>
      </c>
      <c r="G41" s="114">
        <v>1674</v>
      </c>
      <c r="H41" s="114">
        <v>1551</v>
      </c>
      <c r="I41" s="140">
        <v>1394</v>
      </c>
      <c r="J41" s="115">
        <v>169</v>
      </c>
      <c r="K41" s="116">
        <v>12.12338593974175</v>
      </c>
    </row>
    <row r="42" spans="1:11" ht="14.1" customHeight="1" x14ac:dyDescent="0.2">
      <c r="A42" s="306">
        <v>52</v>
      </c>
      <c r="B42" s="307" t="s">
        <v>262</v>
      </c>
      <c r="C42" s="308"/>
      <c r="D42" s="113">
        <v>3.8503971756398943</v>
      </c>
      <c r="E42" s="115">
        <v>1047</v>
      </c>
      <c r="F42" s="114">
        <v>628</v>
      </c>
      <c r="G42" s="114">
        <v>849</v>
      </c>
      <c r="H42" s="114">
        <v>727</v>
      </c>
      <c r="I42" s="140">
        <v>857</v>
      </c>
      <c r="J42" s="115">
        <v>190</v>
      </c>
      <c r="K42" s="116">
        <v>22.170361726954493</v>
      </c>
    </row>
    <row r="43" spans="1:11" ht="14.1" customHeight="1" x14ac:dyDescent="0.2">
      <c r="A43" s="306" t="s">
        <v>263</v>
      </c>
      <c r="B43" s="307" t="s">
        <v>264</v>
      </c>
      <c r="C43" s="308"/>
      <c r="D43" s="113">
        <v>2.5411885848779052</v>
      </c>
      <c r="E43" s="115">
        <v>691</v>
      </c>
      <c r="F43" s="114">
        <v>471</v>
      </c>
      <c r="G43" s="114">
        <v>635</v>
      </c>
      <c r="H43" s="114">
        <v>543</v>
      </c>
      <c r="I43" s="140">
        <v>658</v>
      </c>
      <c r="J43" s="115">
        <v>33</v>
      </c>
      <c r="K43" s="116">
        <v>5.0151975683890582</v>
      </c>
    </row>
    <row r="44" spans="1:11" ht="14.1" customHeight="1" x14ac:dyDescent="0.2">
      <c r="A44" s="306">
        <v>53</v>
      </c>
      <c r="B44" s="307" t="s">
        <v>265</v>
      </c>
      <c r="C44" s="308"/>
      <c r="D44" s="113">
        <v>1.7652250661959399</v>
      </c>
      <c r="E44" s="115">
        <v>480</v>
      </c>
      <c r="F44" s="114">
        <v>346</v>
      </c>
      <c r="G44" s="114">
        <v>482</v>
      </c>
      <c r="H44" s="114">
        <v>422</v>
      </c>
      <c r="I44" s="140">
        <v>370</v>
      </c>
      <c r="J44" s="115">
        <v>110</v>
      </c>
      <c r="K44" s="116">
        <v>29.72972972972973</v>
      </c>
    </row>
    <row r="45" spans="1:11" ht="14.1" customHeight="1" x14ac:dyDescent="0.2">
      <c r="A45" s="306" t="s">
        <v>266</v>
      </c>
      <c r="B45" s="307" t="s">
        <v>267</v>
      </c>
      <c r="C45" s="308"/>
      <c r="D45" s="113">
        <v>1.7358046484260077</v>
      </c>
      <c r="E45" s="115">
        <v>472</v>
      </c>
      <c r="F45" s="114">
        <v>336</v>
      </c>
      <c r="G45" s="114">
        <v>463</v>
      </c>
      <c r="H45" s="114">
        <v>397</v>
      </c>
      <c r="I45" s="140">
        <v>357</v>
      </c>
      <c r="J45" s="115">
        <v>115</v>
      </c>
      <c r="K45" s="116">
        <v>32.212885154061624</v>
      </c>
    </row>
    <row r="46" spans="1:11" ht="14.1" customHeight="1" x14ac:dyDescent="0.2">
      <c r="A46" s="306">
        <v>54</v>
      </c>
      <c r="B46" s="307" t="s">
        <v>268</v>
      </c>
      <c r="C46" s="308"/>
      <c r="D46" s="113">
        <v>3.7694910267725801</v>
      </c>
      <c r="E46" s="115">
        <v>1025</v>
      </c>
      <c r="F46" s="114">
        <v>892</v>
      </c>
      <c r="G46" s="114">
        <v>1328</v>
      </c>
      <c r="H46" s="114">
        <v>1129</v>
      </c>
      <c r="I46" s="140">
        <v>1094</v>
      </c>
      <c r="J46" s="115">
        <v>-69</v>
      </c>
      <c r="K46" s="116">
        <v>-6.3071297989031079</v>
      </c>
    </row>
    <row r="47" spans="1:11" ht="14.1" customHeight="1" x14ac:dyDescent="0.2">
      <c r="A47" s="306">
        <v>61</v>
      </c>
      <c r="B47" s="307" t="s">
        <v>269</v>
      </c>
      <c r="C47" s="308"/>
      <c r="D47" s="113">
        <v>2.4382171226831422</v>
      </c>
      <c r="E47" s="115">
        <v>663</v>
      </c>
      <c r="F47" s="114">
        <v>523</v>
      </c>
      <c r="G47" s="114">
        <v>691</v>
      </c>
      <c r="H47" s="114">
        <v>525</v>
      </c>
      <c r="I47" s="140">
        <v>609</v>
      </c>
      <c r="J47" s="115">
        <v>54</v>
      </c>
      <c r="K47" s="116">
        <v>8.8669950738916263</v>
      </c>
    </row>
    <row r="48" spans="1:11" ht="14.1" customHeight="1" x14ac:dyDescent="0.2">
      <c r="A48" s="306">
        <v>62</v>
      </c>
      <c r="B48" s="307" t="s">
        <v>270</v>
      </c>
      <c r="C48" s="308"/>
      <c r="D48" s="113">
        <v>4.8175934098264195</v>
      </c>
      <c r="E48" s="115">
        <v>1310</v>
      </c>
      <c r="F48" s="114">
        <v>1392</v>
      </c>
      <c r="G48" s="114">
        <v>1850</v>
      </c>
      <c r="H48" s="114">
        <v>1157</v>
      </c>
      <c r="I48" s="140">
        <v>1708</v>
      </c>
      <c r="J48" s="115">
        <v>-398</v>
      </c>
      <c r="K48" s="116">
        <v>-23.302107728337237</v>
      </c>
    </row>
    <row r="49" spans="1:11" ht="14.1" customHeight="1" x14ac:dyDescent="0.2">
      <c r="A49" s="306">
        <v>63</v>
      </c>
      <c r="B49" s="307" t="s">
        <v>271</v>
      </c>
      <c r="C49" s="308"/>
      <c r="D49" s="113">
        <v>6.0348631950573699</v>
      </c>
      <c r="E49" s="115">
        <v>1641</v>
      </c>
      <c r="F49" s="114">
        <v>2098</v>
      </c>
      <c r="G49" s="114">
        <v>2475</v>
      </c>
      <c r="H49" s="114">
        <v>2137</v>
      </c>
      <c r="I49" s="140">
        <v>1748</v>
      </c>
      <c r="J49" s="115">
        <v>-107</v>
      </c>
      <c r="K49" s="116">
        <v>-6.1212814645308926</v>
      </c>
    </row>
    <row r="50" spans="1:11" ht="14.1" customHeight="1" x14ac:dyDescent="0.2">
      <c r="A50" s="306" t="s">
        <v>272</v>
      </c>
      <c r="B50" s="307" t="s">
        <v>273</v>
      </c>
      <c r="C50" s="308"/>
      <c r="D50" s="113">
        <v>0.76493086201824068</v>
      </c>
      <c r="E50" s="115">
        <v>208</v>
      </c>
      <c r="F50" s="114">
        <v>330</v>
      </c>
      <c r="G50" s="114">
        <v>415</v>
      </c>
      <c r="H50" s="114">
        <v>233</v>
      </c>
      <c r="I50" s="140">
        <v>238</v>
      </c>
      <c r="J50" s="115">
        <v>-30</v>
      </c>
      <c r="K50" s="116">
        <v>-12.605042016806722</v>
      </c>
    </row>
    <row r="51" spans="1:11" ht="14.1" customHeight="1" x14ac:dyDescent="0.2">
      <c r="A51" s="306" t="s">
        <v>274</v>
      </c>
      <c r="B51" s="307" t="s">
        <v>275</v>
      </c>
      <c r="C51" s="308"/>
      <c r="D51" s="113">
        <v>3.6591644601353339</v>
      </c>
      <c r="E51" s="115">
        <v>995</v>
      </c>
      <c r="F51" s="114">
        <v>1142</v>
      </c>
      <c r="G51" s="114">
        <v>1271</v>
      </c>
      <c r="H51" s="114">
        <v>1156</v>
      </c>
      <c r="I51" s="140">
        <v>1011</v>
      </c>
      <c r="J51" s="115">
        <v>-16</v>
      </c>
      <c r="K51" s="116">
        <v>-1.5825914935707222</v>
      </c>
    </row>
    <row r="52" spans="1:11" ht="14.1" customHeight="1" x14ac:dyDescent="0.2">
      <c r="A52" s="306">
        <v>71</v>
      </c>
      <c r="B52" s="307" t="s">
        <v>276</v>
      </c>
      <c r="C52" s="308"/>
      <c r="D52" s="113">
        <v>9.4182112385995875</v>
      </c>
      <c r="E52" s="115">
        <v>2561</v>
      </c>
      <c r="F52" s="114">
        <v>2130</v>
      </c>
      <c r="G52" s="114">
        <v>2706</v>
      </c>
      <c r="H52" s="114">
        <v>2346</v>
      </c>
      <c r="I52" s="140">
        <v>2623</v>
      </c>
      <c r="J52" s="115">
        <v>-62</v>
      </c>
      <c r="K52" s="116">
        <v>-2.3637056805184904</v>
      </c>
    </row>
    <row r="53" spans="1:11" ht="14.1" customHeight="1" x14ac:dyDescent="0.2">
      <c r="A53" s="306" t="s">
        <v>277</v>
      </c>
      <c r="B53" s="307" t="s">
        <v>278</v>
      </c>
      <c r="C53" s="308"/>
      <c r="D53" s="113">
        <v>3.5745807590467784</v>
      </c>
      <c r="E53" s="115">
        <v>972</v>
      </c>
      <c r="F53" s="114">
        <v>806</v>
      </c>
      <c r="G53" s="114">
        <v>915</v>
      </c>
      <c r="H53" s="114">
        <v>880</v>
      </c>
      <c r="I53" s="140">
        <v>944</v>
      </c>
      <c r="J53" s="115">
        <v>28</v>
      </c>
      <c r="K53" s="116">
        <v>2.9661016949152543</v>
      </c>
    </row>
    <row r="54" spans="1:11" ht="14.1" customHeight="1" x14ac:dyDescent="0.2">
      <c r="A54" s="306" t="s">
        <v>279</v>
      </c>
      <c r="B54" s="307" t="s">
        <v>280</v>
      </c>
      <c r="C54" s="308"/>
      <c r="D54" s="113">
        <v>4.7992056487202115</v>
      </c>
      <c r="E54" s="115">
        <v>1305</v>
      </c>
      <c r="F54" s="114">
        <v>1119</v>
      </c>
      <c r="G54" s="114">
        <v>1485</v>
      </c>
      <c r="H54" s="114">
        <v>1233</v>
      </c>
      <c r="I54" s="140">
        <v>1368</v>
      </c>
      <c r="J54" s="115">
        <v>-63</v>
      </c>
      <c r="K54" s="116">
        <v>-4.6052631578947372</v>
      </c>
    </row>
    <row r="55" spans="1:11" ht="14.1" customHeight="1" x14ac:dyDescent="0.2">
      <c r="A55" s="306">
        <v>72</v>
      </c>
      <c r="B55" s="307" t="s">
        <v>281</v>
      </c>
      <c r="C55" s="308"/>
      <c r="D55" s="113">
        <v>1.9454251250367756</v>
      </c>
      <c r="E55" s="115">
        <v>529</v>
      </c>
      <c r="F55" s="114">
        <v>516</v>
      </c>
      <c r="G55" s="114">
        <v>640</v>
      </c>
      <c r="H55" s="114">
        <v>428</v>
      </c>
      <c r="I55" s="140">
        <v>566</v>
      </c>
      <c r="J55" s="115">
        <v>-37</v>
      </c>
      <c r="K55" s="116">
        <v>-6.5371024734982335</v>
      </c>
    </row>
    <row r="56" spans="1:11" ht="14.1" customHeight="1" x14ac:dyDescent="0.2">
      <c r="A56" s="306" t="s">
        <v>282</v>
      </c>
      <c r="B56" s="307" t="s">
        <v>283</v>
      </c>
      <c r="C56" s="308"/>
      <c r="D56" s="113">
        <v>0.50750220653133271</v>
      </c>
      <c r="E56" s="115">
        <v>138</v>
      </c>
      <c r="F56" s="114">
        <v>144</v>
      </c>
      <c r="G56" s="114">
        <v>268</v>
      </c>
      <c r="H56" s="114">
        <v>120</v>
      </c>
      <c r="I56" s="140">
        <v>180</v>
      </c>
      <c r="J56" s="115">
        <v>-42</v>
      </c>
      <c r="K56" s="116">
        <v>-23.333333333333332</v>
      </c>
    </row>
    <row r="57" spans="1:11" ht="14.1" customHeight="1" x14ac:dyDescent="0.2">
      <c r="A57" s="306" t="s">
        <v>284</v>
      </c>
      <c r="B57" s="307" t="s">
        <v>285</v>
      </c>
      <c r="C57" s="308"/>
      <c r="D57" s="113">
        <v>1.1952044719035011</v>
      </c>
      <c r="E57" s="115">
        <v>325</v>
      </c>
      <c r="F57" s="114">
        <v>279</v>
      </c>
      <c r="G57" s="114">
        <v>252</v>
      </c>
      <c r="H57" s="114">
        <v>232</v>
      </c>
      <c r="I57" s="140">
        <v>304</v>
      </c>
      <c r="J57" s="115">
        <v>21</v>
      </c>
      <c r="K57" s="116">
        <v>6.9078947368421053</v>
      </c>
    </row>
    <row r="58" spans="1:11" ht="14.1" customHeight="1" x14ac:dyDescent="0.2">
      <c r="A58" s="306">
        <v>73</v>
      </c>
      <c r="B58" s="307" t="s">
        <v>286</v>
      </c>
      <c r="C58" s="308"/>
      <c r="D58" s="113">
        <v>1.8534863195057369</v>
      </c>
      <c r="E58" s="115">
        <v>504</v>
      </c>
      <c r="F58" s="114">
        <v>415</v>
      </c>
      <c r="G58" s="114">
        <v>672</v>
      </c>
      <c r="H58" s="114">
        <v>352</v>
      </c>
      <c r="I58" s="140">
        <v>474</v>
      </c>
      <c r="J58" s="115">
        <v>30</v>
      </c>
      <c r="K58" s="116">
        <v>6.3291139240506329</v>
      </c>
    </row>
    <row r="59" spans="1:11" ht="14.1" customHeight="1" x14ac:dyDescent="0.2">
      <c r="A59" s="306" t="s">
        <v>287</v>
      </c>
      <c r="B59" s="307" t="s">
        <v>288</v>
      </c>
      <c r="C59" s="308"/>
      <c r="D59" s="113">
        <v>1.0701676963812887</v>
      </c>
      <c r="E59" s="115">
        <v>291</v>
      </c>
      <c r="F59" s="114">
        <v>241</v>
      </c>
      <c r="G59" s="114">
        <v>414</v>
      </c>
      <c r="H59" s="114">
        <v>201</v>
      </c>
      <c r="I59" s="140">
        <v>280</v>
      </c>
      <c r="J59" s="115">
        <v>11</v>
      </c>
      <c r="K59" s="116">
        <v>3.9285714285714284</v>
      </c>
    </row>
    <row r="60" spans="1:11" ht="14.1" customHeight="1" x14ac:dyDescent="0.2">
      <c r="A60" s="306">
        <v>81</v>
      </c>
      <c r="B60" s="307" t="s">
        <v>289</v>
      </c>
      <c r="C60" s="308"/>
      <c r="D60" s="113">
        <v>5.7994998528979114</v>
      </c>
      <c r="E60" s="115">
        <v>1577</v>
      </c>
      <c r="F60" s="114">
        <v>1316</v>
      </c>
      <c r="G60" s="114">
        <v>2169</v>
      </c>
      <c r="H60" s="114">
        <v>1246</v>
      </c>
      <c r="I60" s="140">
        <v>1523</v>
      </c>
      <c r="J60" s="115">
        <v>54</v>
      </c>
      <c r="K60" s="116">
        <v>3.5456336178594881</v>
      </c>
    </row>
    <row r="61" spans="1:11" ht="14.1" customHeight="1" x14ac:dyDescent="0.2">
      <c r="A61" s="306" t="s">
        <v>290</v>
      </c>
      <c r="B61" s="307" t="s">
        <v>291</v>
      </c>
      <c r="C61" s="308"/>
      <c r="D61" s="113">
        <v>1.0628125919388056</v>
      </c>
      <c r="E61" s="115">
        <v>289</v>
      </c>
      <c r="F61" s="114">
        <v>211</v>
      </c>
      <c r="G61" s="114">
        <v>398</v>
      </c>
      <c r="H61" s="114">
        <v>311</v>
      </c>
      <c r="I61" s="140">
        <v>282</v>
      </c>
      <c r="J61" s="115">
        <v>7</v>
      </c>
      <c r="K61" s="116">
        <v>2.4822695035460991</v>
      </c>
    </row>
    <row r="62" spans="1:11" ht="14.1" customHeight="1" x14ac:dyDescent="0.2">
      <c r="A62" s="306" t="s">
        <v>292</v>
      </c>
      <c r="B62" s="307" t="s">
        <v>293</v>
      </c>
      <c r="C62" s="308"/>
      <c r="D62" s="113">
        <v>2.2028537805236836</v>
      </c>
      <c r="E62" s="115">
        <v>599</v>
      </c>
      <c r="F62" s="114">
        <v>511</v>
      </c>
      <c r="G62" s="114">
        <v>1064</v>
      </c>
      <c r="H62" s="114">
        <v>382</v>
      </c>
      <c r="I62" s="140">
        <v>636</v>
      </c>
      <c r="J62" s="115">
        <v>-37</v>
      </c>
      <c r="K62" s="116">
        <v>-5.817610062893082</v>
      </c>
    </row>
    <row r="63" spans="1:11" ht="14.1" customHeight="1" x14ac:dyDescent="0.2">
      <c r="A63" s="306"/>
      <c r="B63" s="307" t="s">
        <v>294</v>
      </c>
      <c r="C63" s="308"/>
      <c r="D63" s="113">
        <v>1.9196822594880847</v>
      </c>
      <c r="E63" s="115">
        <v>522</v>
      </c>
      <c r="F63" s="114">
        <v>429</v>
      </c>
      <c r="G63" s="114">
        <v>926</v>
      </c>
      <c r="H63" s="114">
        <v>341</v>
      </c>
      <c r="I63" s="140">
        <v>534</v>
      </c>
      <c r="J63" s="115">
        <v>-12</v>
      </c>
      <c r="K63" s="116">
        <v>-2.2471910112359552</v>
      </c>
    </row>
    <row r="64" spans="1:11" ht="14.1" customHeight="1" x14ac:dyDescent="0.2">
      <c r="A64" s="306" t="s">
        <v>295</v>
      </c>
      <c r="B64" s="307" t="s">
        <v>296</v>
      </c>
      <c r="C64" s="308"/>
      <c r="D64" s="113">
        <v>1.0297146219476316</v>
      </c>
      <c r="E64" s="115">
        <v>280</v>
      </c>
      <c r="F64" s="114">
        <v>207</v>
      </c>
      <c r="G64" s="114">
        <v>224</v>
      </c>
      <c r="H64" s="114">
        <v>217</v>
      </c>
      <c r="I64" s="140">
        <v>266</v>
      </c>
      <c r="J64" s="115">
        <v>14</v>
      </c>
      <c r="K64" s="116">
        <v>5.2631578947368425</v>
      </c>
    </row>
    <row r="65" spans="1:11" ht="14.1" customHeight="1" x14ac:dyDescent="0.2">
      <c r="A65" s="306" t="s">
        <v>297</v>
      </c>
      <c r="B65" s="307" t="s">
        <v>298</v>
      </c>
      <c r="C65" s="308"/>
      <c r="D65" s="113">
        <v>0.66931450426596062</v>
      </c>
      <c r="E65" s="115">
        <v>182</v>
      </c>
      <c r="F65" s="114">
        <v>222</v>
      </c>
      <c r="G65" s="114">
        <v>241</v>
      </c>
      <c r="H65" s="114">
        <v>152</v>
      </c>
      <c r="I65" s="140">
        <v>160</v>
      </c>
      <c r="J65" s="115">
        <v>22</v>
      </c>
      <c r="K65" s="116">
        <v>13.75</v>
      </c>
    </row>
    <row r="66" spans="1:11" ht="14.1" customHeight="1" x14ac:dyDescent="0.2">
      <c r="A66" s="306">
        <v>82</v>
      </c>
      <c r="B66" s="307" t="s">
        <v>299</v>
      </c>
      <c r="C66" s="308"/>
      <c r="D66" s="113">
        <v>2.64783759929391</v>
      </c>
      <c r="E66" s="115">
        <v>720</v>
      </c>
      <c r="F66" s="114">
        <v>721</v>
      </c>
      <c r="G66" s="114">
        <v>1076</v>
      </c>
      <c r="H66" s="114">
        <v>636</v>
      </c>
      <c r="I66" s="140">
        <v>764</v>
      </c>
      <c r="J66" s="115">
        <v>-44</v>
      </c>
      <c r="K66" s="116">
        <v>-5.7591623036649215</v>
      </c>
    </row>
    <row r="67" spans="1:11" ht="14.1" customHeight="1" x14ac:dyDescent="0.2">
      <c r="A67" s="306" t="s">
        <v>300</v>
      </c>
      <c r="B67" s="307" t="s">
        <v>301</v>
      </c>
      <c r="C67" s="308"/>
      <c r="D67" s="113">
        <v>1.6953515739923506</v>
      </c>
      <c r="E67" s="115">
        <v>461</v>
      </c>
      <c r="F67" s="114">
        <v>470</v>
      </c>
      <c r="G67" s="114">
        <v>692</v>
      </c>
      <c r="H67" s="114">
        <v>373</v>
      </c>
      <c r="I67" s="140">
        <v>457</v>
      </c>
      <c r="J67" s="115">
        <v>4</v>
      </c>
      <c r="K67" s="116">
        <v>0.87527352297592997</v>
      </c>
    </row>
    <row r="68" spans="1:11" ht="14.1" customHeight="1" x14ac:dyDescent="0.2">
      <c r="A68" s="306" t="s">
        <v>302</v>
      </c>
      <c r="B68" s="307" t="s">
        <v>303</v>
      </c>
      <c r="C68" s="308"/>
      <c r="D68" s="113">
        <v>0.70241247425713449</v>
      </c>
      <c r="E68" s="115">
        <v>191</v>
      </c>
      <c r="F68" s="114">
        <v>197</v>
      </c>
      <c r="G68" s="114">
        <v>262</v>
      </c>
      <c r="H68" s="114">
        <v>193</v>
      </c>
      <c r="I68" s="140">
        <v>233</v>
      </c>
      <c r="J68" s="115">
        <v>-42</v>
      </c>
      <c r="K68" s="116">
        <v>-18.025751072961373</v>
      </c>
    </row>
    <row r="69" spans="1:11" ht="14.1" customHeight="1" x14ac:dyDescent="0.2">
      <c r="A69" s="306">
        <v>83</v>
      </c>
      <c r="B69" s="307" t="s">
        <v>304</v>
      </c>
      <c r="C69" s="308"/>
      <c r="D69" s="113">
        <v>3.1700500147102089</v>
      </c>
      <c r="E69" s="115">
        <v>862</v>
      </c>
      <c r="F69" s="114">
        <v>946</v>
      </c>
      <c r="G69" s="114">
        <v>1665</v>
      </c>
      <c r="H69" s="114">
        <v>801</v>
      </c>
      <c r="I69" s="140">
        <v>974</v>
      </c>
      <c r="J69" s="115">
        <v>-112</v>
      </c>
      <c r="K69" s="116">
        <v>-11.498973305954825</v>
      </c>
    </row>
    <row r="70" spans="1:11" ht="14.1" customHeight="1" x14ac:dyDescent="0.2">
      <c r="A70" s="306" t="s">
        <v>305</v>
      </c>
      <c r="B70" s="307" t="s">
        <v>306</v>
      </c>
      <c r="C70" s="308"/>
      <c r="D70" s="113">
        <v>2.6919682259488087</v>
      </c>
      <c r="E70" s="115">
        <v>732</v>
      </c>
      <c r="F70" s="114">
        <v>828</v>
      </c>
      <c r="G70" s="114">
        <v>1507</v>
      </c>
      <c r="H70" s="114">
        <v>660</v>
      </c>
      <c r="I70" s="140">
        <v>838</v>
      </c>
      <c r="J70" s="115">
        <v>-106</v>
      </c>
      <c r="K70" s="116">
        <v>-12.649164677804295</v>
      </c>
    </row>
    <row r="71" spans="1:11" ht="14.1" customHeight="1" x14ac:dyDescent="0.2">
      <c r="A71" s="306"/>
      <c r="B71" s="307" t="s">
        <v>307</v>
      </c>
      <c r="C71" s="308"/>
      <c r="D71" s="113">
        <v>1.3386290085319212</v>
      </c>
      <c r="E71" s="115">
        <v>364</v>
      </c>
      <c r="F71" s="114">
        <v>423</v>
      </c>
      <c r="G71" s="114">
        <v>938</v>
      </c>
      <c r="H71" s="114">
        <v>260</v>
      </c>
      <c r="I71" s="140">
        <v>388</v>
      </c>
      <c r="J71" s="115">
        <v>-24</v>
      </c>
      <c r="K71" s="116">
        <v>-6.1855670103092786</v>
      </c>
    </row>
    <row r="72" spans="1:11" ht="14.1" customHeight="1" x14ac:dyDescent="0.2">
      <c r="A72" s="306">
        <v>84</v>
      </c>
      <c r="B72" s="307" t="s">
        <v>308</v>
      </c>
      <c r="C72" s="308"/>
      <c r="D72" s="113">
        <v>3.2215357458075906</v>
      </c>
      <c r="E72" s="115">
        <v>876</v>
      </c>
      <c r="F72" s="114">
        <v>1048</v>
      </c>
      <c r="G72" s="114">
        <v>989</v>
      </c>
      <c r="H72" s="114">
        <v>776</v>
      </c>
      <c r="I72" s="140">
        <v>865</v>
      </c>
      <c r="J72" s="115">
        <v>11</v>
      </c>
      <c r="K72" s="116">
        <v>1.2716763005780347</v>
      </c>
    </row>
    <row r="73" spans="1:11" ht="14.1" customHeight="1" x14ac:dyDescent="0.2">
      <c r="A73" s="306" t="s">
        <v>309</v>
      </c>
      <c r="B73" s="307" t="s">
        <v>310</v>
      </c>
      <c r="C73" s="308"/>
      <c r="D73" s="113">
        <v>0.38614298323036189</v>
      </c>
      <c r="E73" s="115">
        <v>105</v>
      </c>
      <c r="F73" s="114">
        <v>79</v>
      </c>
      <c r="G73" s="114">
        <v>239</v>
      </c>
      <c r="H73" s="114">
        <v>60</v>
      </c>
      <c r="I73" s="140">
        <v>153</v>
      </c>
      <c r="J73" s="115">
        <v>-48</v>
      </c>
      <c r="K73" s="116">
        <v>-31.372549019607842</v>
      </c>
    </row>
    <row r="74" spans="1:11" ht="14.1" customHeight="1" x14ac:dyDescent="0.2">
      <c r="A74" s="306" t="s">
        <v>311</v>
      </c>
      <c r="B74" s="307" t="s">
        <v>312</v>
      </c>
      <c r="C74" s="308"/>
      <c r="D74" s="113">
        <v>0.14342453662842011</v>
      </c>
      <c r="E74" s="115">
        <v>39</v>
      </c>
      <c r="F74" s="114">
        <v>51</v>
      </c>
      <c r="G74" s="114">
        <v>64</v>
      </c>
      <c r="H74" s="114">
        <v>44</v>
      </c>
      <c r="I74" s="140">
        <v>73</v>
      </c>
      <c r="J74" s="115">
        <v>-34</v>
      </c>
      <c r="K74" s="116">
        <v>-46.575342465753423</v>
      </c>
    </row>
    <row r="75" spans="1:11" ht="14.1" customHeight="1" x14ac:dyDescent="0.2">
      <c r="A75" s="306" t="s">
        <v>313</v>
      </c>
      <c r="B75" s="307" t="s">
        <v>314</v>
      </c>
      <c r="C75" s="308"/>
      <c r="D75" s="113">
        <v>2.2506619593998236</v>
      </c>
      <c r="E75" s="115">
        <v>612</v>
      </c>
      <c r="F75" s="114">
        <v>816</v>
      </c>
      <c r="G75" s="114">
        <v>517</v>
      </c>
      <c r="H75" s="114">
        <v>583</v>
      </c>
      <c r="I75" s="140">
        <v>526</v>
      </c>
      <c r="J75" s="115">
        <v>86</v>
      </c>
      <c r="K75" s="116">
        <v>16.34980988593156</v>
      </c>
    </row>
    <row r="76" spans="1:11" ht="14.1" customHeight="1" x14ac:dyDescent="0.2">
      <c r="A76" s="306">
        <v>91</v>
      </c>
      <c r="B76" s="307" t="s">
        <v>315</v>
      </c>
      <c r="C76" s="308"/>
      <c r="D76" s="113">
        <v>0.29420417769932333</v>
      </c>
      <c r="E76" s="115">
        <v>80</v>
      </c>
      <c r="F76" s="114">
        <v>104</v>
      </c>
      <c r="G76" s="114">
        <v>168</v>
      </c>
      <c r="H76" s="114">
        <v>111</v>
      </c>
      <c r="I76" s="140">
        <v>108</v>
      </c>
      <c r="J76" s="115">
        <v>-28</v>
      </c>
      <c r="K76" s="116">
        <v>-25.925925925925927</v>
      </c>
    </row>
    <row r="77" spans="1:11" ht="14.1" customHeight="1" x14ac:dyDescent="0.2">
      <c r="A77" s="306">
        <v>92</v>
      </c>
      <c r="B77" s="307" t="s">
        <v>316</v>
      </c>
      <c r="C77" s="308"/>
      <c r="D77" s="113">
        <v>10.66490144160047</v>
      </c>
      <c r="E77" s="115">
        <v>2900</v>
      </c>
      <c r="F77" s="114">
        <v>2895</v>
      </c>
      <c r="G77" s="114">
        <v>3019</v>
      </c>
      <c r="H77" s="114">
        <v>3164</v>
      </c>
      <c r="I77" s="140">
        <v>3048</v>
      </c>
      <c r="J77" s="115">
        <v>-148</v>
      </c>
      <c r="K77" s="116">
        <v>-4.8556430446194225</v>
      </c>
    </row>
    <row r="78" spans="1:11" ht="14.1" customHeight="1" x14ac:dyDescent="0.2">
      <c r="A78" s="306">
        <v>93</v>
      </c>
      <c r="B78" s="307" t="s">
        <v>317</v>
      </c>
      <c r="C78" s="308"/>
      <c r="D78" s="113">
        <v>6.2518387761106214E-2</v>
      </c>
      <c r="E78" s="115">
        <v>17</v>
      </c>
      <c r="F78" s="114">
        <v>23</v>
      </c>
      <c r="G78" s="114">
        <v>38</v>
      </c>
      <c r="H78" s="114">
        <v>23</v>
      </c>
      <c r="I78" s="140" t="s">
        <v>513</v>
      </c>
      <c r="J78" s="115" t="s">
        <v>513</v>
      </c>
      <c r="K78" s="116" t="s">
        <v>513</v>
      </c>
    </row>
    <row r="79" spans="1:11" ht="14.1" customHeight="1" x14ac:dyDescent="0.2">
      <c r="A79" s="306">
        <v>94</v>
      </c>
      <c r="B79" s="307" t="s">
        <v>318</v>
      </c>
      <c r="C79" s="308"/>
      <c r="D79" s="113">
        <v>6.4210061782877315</v>
      </c>
      <c r="E79" s="115">
        <v>1746</v>
      </c>
      <c r="F79" s="114">
        <v>1973</v>
      </c>
      <c r="G79" s="114">
        <v>1917</v>
      </c>
      <c r="H79" s="114">
        <v>1885</v>
      </c>
      <c r="I79" s="140">
        <v>1790</v>
      </c>
      <c r="J79" s="115">
        <v>-44</v>
      </c>
      <c r="K79" s="116">
        <v>-2.4581005586592179</v>
      </c>
    </row>
    <row r="80" spans="1:11" ht="14.1" customHeight="1" x14ac:dyDescent="0.2">
      <c r="A80" s="306" t="s">
        <v>319</v>
      </c>
      <c r="B80" s="307" t="s">
        <v>320</v>
      </c>
      <c r="C80" s="308"/>
      <c r="D80" s="113">
        <v>1.1032656663724626E-2</v>
      </c>
      <c r="E80" s="115">
        <v>3</v>
      </c>
      <c r="F80" s="114">
        <v>3</v>
      </c>
      <c r="G80" s="114">
        <v>3</v>
      </c>
      <c r="H80" s="114">
        <v>6</v>
      </c>
      <c r="I80" s="140" t="s">
        <v>513</v>
      </c>
      <c r="J80" s="115" t="s">
        <v>513</v>
      </c>
      <c r="K80" s="116" t="s">
        <v>513</v>
      </c>
    </row>
    <row r="81" spans="1:11" ht="14.1" customHeight="1" x14ac:dyDescent="0.2">
      <c r="A81" s="310" t="s">
        <v>321</v>
      </c>
      <c r="B81" s="311" t="s">
        <v>333</v>
      </c>
      <c r="C81" s="312"/>
      <c r="D81" s="125">
        <v>0.13974698440717859</v>
      </c>
      <c r="E81" s="143">
        <v>38</v>
      </c>
      <c r="F81" s="144">
        <v>16</v>
      </c>
      <c r="G81" s="144">
        <v>181</v>
      </c>
      <c r="H81" s="144">
        <v>29</v>
      </c>
      <c r="I81" s="145">
        <v>41</v>
      </c>
      <c r="J81" s="143">
        <v>-3</v>
      </c>
      <c r="K81" s="146">
        <v>-7.3170731707317076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28793</v>
      </c>
      <c r="E11" s="114">
        <v>25478</v>
      </c>
      <c r="F11" s="114">
        <v>29068</v>
      </c>
      <c r="G11" s="114">
        <v>24700</v>
      </c>
      <c r="H11" s="140">
        <v>28700</v>
      </c>
      <c r="I11" s="115">
        <v>93</v>
      </c>
      <c r="J11" s="116">
        <v>0.3240418118466899</v>
      </c>
    </row>
    <row r="12" spans="1:15" s="110" customFormat="1" ht="24.95" customHeight="1" x14ac:dyDescent="0.2">
      <c r="A12" s="193" t="s">
        <v>132</v>
      </c>
      <c r="B12" s="194" t="s">
        <v>133</v>
      </c>
      <c r="C12" s="113">
        <v>9.0299725627756747E-2</v>
      </c>
      <c r="D12" s="115">
        <v>26</v>
      </c>
      <c r="E12" s="114">
        <v>48</v>
      </c>
      <c r="F12" s="114">
        <v>57</v>
      </c>
      <c r="G12" s="114">
        <v>19</v>
      </c>
      <c r="H12" s="140">
        <v>28</v>
      </c>
      <c r="I12" s="115">
        <v>-2</v>
      </c>
      <c r="J12" s="116">
        <v>-7.1428571428571432</v>
      </c>
    </row>
    <row r="13" spans="1:15" s="110" customFormat="1" ht="24.95" customHeight="1" x14ac:dyDescent="0.2">
      <c r="A13" s="193" t="s">
        <v>134</v>
      </c>
      <c r="B13" s="199" t="s">
        <v>214</v>
      </c>
      <c r="C13" s="113">
        <v>0.55221755287743546</v>
      </c>
      <c r="D13" s="115">
        <v>159</v>
      </c>
      <c r="E13" s="114">
        <v>149</v>
      </c>
      <c r="F13" s="114">
        <v>155</v>
      </c>
      <c r="G13" s="114">
        <v>109</v>
      </c>
      <c r="H13" s="140">
        <v>154</v>
      </c>
      <c r="I13" s="115">
        <v>5</v>
      </c>
      <c r="J13" s="116">
        <v>3.2467532467532467</v>
      </c>
    </row>
    <row r="14" spans="1:15" s="287" customFormat="1" ht="24.95" customHeight="1" x14ac:dyDescent="0.2">
      <c r="A14" s="193" t="s">
        <v>215</v>
      </c>
      <c r="B14" s="199" t="s">
        <v>137</v>
      </c>
      <c r="C14" s="113">
        <v>6.2063696037231271</v>
      </c>
      <c r="D14" s="115">
        <v>1787</v>
      </c>
      <c r="E14" s="114">
        <v>1248</v>
      </c>
      <c r="F14" s="114">
        <v>951</v>
      </c>
      <c r="G14" s="114">
        <v>1081</v>
      </c>
      <c r="H14" s="140">
        <v>988</v>
      </c>
      <c r="I14" s="115">
        <v>799</v>
      </c>
      <c r="J14" s="116">
        <v>80.87044534412955</v>
      </c>
      <c r="K14" s="110"/>
      <c r="L14" s="110"/>
      <c r="M14" s="110"/>
      <c r="N14" s="110"/>
      <c r="O14" s="110"/>
    </row>
    <row r="15" spans="1:15" s="110" customFormat="1" ht="24.95" customHeight="1" x14ac:dyDescent="0.2">
      <c r="A15" s="193" t="s">
        <v>216</v>
      </c>
      <c r="B15" s="199" t="s">
        <v>217</v>
      </c>
      <c r="C15" s="113">
        <v>0.83700899524189909</v>
      </c>
      <c r="D15" s="115">
        <v>241</v>
      </c>
      <c r="E15" s="114">
        <v>146</v>
      </c>
      <c r="F15" s="114">
        <v>192</v>
      </c>
      <c r="G15" s="114">
        <v>261</v>
      </c>
      <c r="H15" s="140">
        <v>211</v>
      </c>
      <c r="I15" s="115">
        <v>30</v>
      </c>
      <c r="J15" s="116">
        <v>14.218009478672986</v>
      </c>
    </row>
    <row r="16" spans="1:15" s="287" customFormat="1" ht="24.95" customHeight="1" x14ac:dyDescent="0.2">
      <c r="A16" s="193" t="s">
        <v>218</v>
      </c>
      <c r="B16" s="199" t="s">
        <v>141</v>
      </c>
      <c r="C16" s="113">
        <v>5.0602577015246766</v>
      </c>
      <c r="D16" s="115">
        <v>1457</v>
      </c>
      <c r="E16" s="114">
        <v>1018</v>
      </c>
      <c r="F16" s="114">
        <v>706</v>
      </c>
      <c r="G16" s="114">
        <v>762</v>
      </c>
      <c r="H16" s="140">
        <v>705</v>
      </c>
      <c r="I16" s="115">
        <v>752</v>
      </c>
      <c r="J16" s="116">
        <v>106.66666666666667</v>
      </c>
      <c r="K16" s="110"/>
      <c r="L16" s="110"/>
      <c r="M16" s="110"/>
      <c r="N16" s="110"/>
      <c r="O16" s="110"/>
    </row>
    <row r="17" spans="1:15" s="110" customFormat="1" ht="24.95" customHeight="1" x14ac:dyDescent="0.2">
      <c r="A17" s="193" t="s">
        <v>142</v>
      </c>
      <c r="B17" s="199" t="s">
        <v>220</v>
      </c>
      <c r="C17" s="113">
        <v>0.30910290695655196</v>
      </c>
      <c r="D17" s="115">
        <v>89</v>
      </c>
      <c r="E17" s="114">
        <v>84</v>
      </c>
      <c r="F17" s="114">
        <v>53</v>
      </c>
      <c r="G17" s="114">
        <v>58</v>
      </c>
      <c r="H17" s="140">
        <v>72</v>
      </c>
      <c r="I17" s="115">
        <v>17</v>
      </c>
      <c r="J17" s="116">
        <v>23.611111111111111</v>
      </c>
    </row>
    <row r="18" spans="1:15" s="287" customFormat="1" ht="24.95" customHeight="1" x14ac:dyDescent="0.2">
      <c r="A18" s="201" t="s">
        <v>144</v>
      </c>
      <c r="B18" s="202" t="s">
        <v>145</v>
      </c>
      <c r="C18" s="113">
        <v>4.6955857326433508</v>
      </c>
      <c r="D18" s="115">
        <v>1352</v>
      </c>
      <c r="E18" s="114">
        <v>1118</v>
      </c>
      <c r="F18" s="114">
        <v>1151</v>
      </c>
      <c r="G18" s="114">
        <v>1030</v>
      </c>
      <c r="H18" s="140">
        <v>962</v>
      </c>
      <c r="I18" s="115">
        <v>390</v>
      </c>
      <c r="J18" s="116">
        <v>40.54054054054054</v>
      </c>
      <c r="K18" s="110"/>
      <c r="L18" s="110"/>
      <c r="M18" s="110"/>
      <c r="N18" s="110"/>
      <c r="O18" s="110"/>
    </row>
    <row r="19" spans="1:15" s="110" customFormat="1" ht="24.95" customHeight="1" x14ac:dyDescent="0.2">
      <c r="A19" s="193" t="s">
        <v>146</v>
      </c>
      <c r="B19" s="199" t="s">
        <v>147</v>
      </c>
      <c r="C19" s="113">
        <v>10.051054075643385</v>
      </c>
      <c r="D19" s="115">
        <v>2894</v>
      </c>
      <c r="E19" s="114">
        <v>2421</v>
      </c>
      <c r="F19" s="114">
        <v>2654</v>
      </c>
      <c r="G19" s="114">
        <v>2102</v>
      </c>
      <c r="H19" s="140">
        <v>3494</v>
      </c>
      <c r="I19" s="115">
        <v>-600</v>
      </c>
      <c r="J19" s="116">
        <v>-17.172295363480252</v>
      </c>
    </row>
    <row r="20" spans="1:15" s="287" customFormat="1" ht="24.95" customHeight="1" x14ac:dyDescent="0.2">
      <c r="A20" s="193" t="s">
        <v>148</v>
      </c>
      <c r="B20" s="199" t="s">
        <v>149</v>
      </c>
      <c r="C20" s="113">
        <v>4.3204945646511304</v>
      </c>
      <c r="D20" s="115">
        <v>1244</v>
      </c>
      <c r="E20" s="114">
        <v>832</v>
      </c>
      <c r="F20" s="114">
        <v>1173</v>
      </c>
      <c r="G20" s="114">
        <v>873</v>
      </c>
      <c r="H20" s="140">
        <v>1020</v>
      </c>
      <c r="I20" s="115">
        <v>224</v>
      </c>
      <c r="J20" s="116">
        <v>21.96078431372549</v>
      </c>
      <c r="K20" s="110"/>
      <c r="L20" s="110"/>
      <c r="M20" s="110"/>
      <c r="N20" s="110"/>
      <c r="O20" s="110"/>
    </row>
    <row r="21" spans="1:15" s="110" customFormat="1" ht="24.95" customHeight="1" x14ac:dyDescent="0.2">
      <c r="A21" s="201" t="s">
        <v>150</v>
      </c>
      <c r="B21" s="202" t="s">
        <v>151</v>
      </c>
      <c r="C21" s="113">
        <v>6.8211023512659326</v>
      </c>
      <c r="D21" s="115">
        <v>1964</v>
      </c>
      <c r="E21" s="114">
        <v>1944</v>
      </c>
      <c r="F21" s="114">
        <v>1920</v>
      </c>
      <c r="G21" s="114">
        <v>1542</v>
      </c>
      <c r="H21" s="140">
        <v>1806</v>
      </c>
      <c r="I21" s="115">
        <v>158</v>
      </c>
      <c r="J21" s="116">
        <v>8.7486157253599117</v>
      </c>
    </row>
    <row r="22" spans="1:15" s="110" customFormat="1" ht="24.95" customHeight="1" x14ac:dyDescent="0.2">
      <c r="A22" s="201" t="s">
        <v>152</v>
      </c>
      <c r="B22" s="199" t="s">
        <v>153</v>
      </c>
      <c r="C22" s="113">
        <v>16.066405029000105</v>
      </c>
      <c r="D22" s="115">
        <v>4626</v>
      </c>
      <c r="E22" s="114">
        <v>5022</v>
      </c>
      <c r="F22" s="114">
        <v>4750</v>
      </c>
      <c r="G22" s="114">
        <v>4963</v>
      </c>
      <c r="H22" s="140">
        <v>4537</v>
      </c>
      <c r="I22" s="115">
        <v>89</v>
      </c>
      <c r="J22" s="116">
        <v>1.9616486665197268</v>
      </c>
    </row>
    <row r="23" spans="1:15" s="110" customFormat="1" ht="24.95" customHeight="1" x14ac:dyDescent="0.2">
      <c r="A23" s="193" t="s">
        <v>154</v>
      </c>
      <c r="B23" s="199" t="s">
        <v>155</v>
      </c>
      <c r="C23" s="113">
        <v>1.1634772340499426</v>
      </c>
      <c r="D23" s="115">
        <v>335</v>
      </c>
      <c r="E23" s="114">
        <v>219</v>
      </c>
      <c r="F23" s="114">
        <v>242</v>
      </c>
      <c r="G23" s="114">
        <v>209</v>
      </c>
      <c r="H23" s="140">
        <v>357</v>
      </c>
      <c r="I23" s="115">
        <v>-22</v>
      </c>
      <c r="J23" s="116">
        <v>-6.1624649859943981</v>
      </c>
    </row>
    <row r="24" spans="1:15" s="110" customFormat="1" ht="24.95" customHeight="1" x14ac:dyDescent="0.2">
      <c r="A24" s="193" t="s">
        <v>156</v>
      </c>
      <c r="B24" s="199" t="s">
        <v>221</v>
      </c>
      <c r="C24" s="113">
        <v>7.9567950543534884</v>
      </c>
      <c r="D24" s="115">
        <v>2291</v>
      </c>
      <c r="E24" s="114">
        <v>1675</v>
      </c>
      <c r="F24" s="114">
        <v>2084</v>
      </c>
      <c r="G24" s="114">
        <v>1817</v>
      </c>
      <c r="H24" s="140">
        <v>2362</v>
      </c>
      <c r="I24" s="115">
        <v>-71</v>
      </c>
      <c r="J24" s="116">
        <v>-3.0059271803556307</v>
      </c>
    </row>
    <row r="25" spans="1:15" s="110" customFormat="1" ht="24.95" customHeight="1" x14ac:dyDescent="0.2">
      <c r="A25" s="193" t="s">
        <v>222</v>
      </c>
      <c r="B25" s="204" t="s">
        <v>159</v>
      </c>
      <c r="C25" s="113">
        <v>11.356927030875561</v>
      </c>
      <c r="D25" s="115">
        <v>3270</v>
      </c>
      <c r="E25" s="114">
        <v>3004</v>
      </c>
      <c r="F25" s="114">
        <v>3667</v>
      </c>
      <c r="G25" s="114">
        <v>3447</v>
      </c>
      <c r="H25" s="140">
        <v>3300</v>
      </c>
      <c r="I25" s="115">
        <v>-30</v>
      </c>
      <c r="J25" s="116">
        <v>-0.90909090909090906</v>
      </c>
    </row>
    <row r="26" spans="1:15" s="110" customFormat="1" ht="24.95" customHeight="1" x14ac:dyDescent="0.2">
      <c r="A26" s="201">
        <v>782.78300000000002</v>
      </c>
      <c r="B26" s="203" t="s">
        <v>160</v>
      </c>
      <c r="C26" s="113">
        <v>12.034174973083736</v>
      </c>
      <c r="D26" s="115">
        <v>3465</v>
      </c>
      <c r="E26" s="114">
        <v>3685</v>
      </c>
      <c r="F26" s="114">
        <v>4130</v>
      </c>
      <c r="G26" s="114">
        <v>3351</v>
      </c>
      <c r="H26" s="140">
        <v>3497</v>
      </c>
      <c r="I26" s="115">
        <v>-32</v>
      </c>
      <c r="J26" s="116">
        <v>-0.91507006005147273</v>
      </c>
    </row>
    <row r="27" spans="1:15" s="110" customFormat="1" ht="24.95" customHeight="1" x14ac:dyDescent="0.2">
      <c r="A27" s="193" t="s">
        <v>161</v>
      </c>
      <c r="B27" s="199" t="s">
        <v>162</v>
      </c>
      <c r="C27" s="113">
        <v>1.8650366408502066</v>
      </c>
      <c r="D27" s="115">
        <v>537</v>
      </c>
      <c r="E27" s="114">
        <v>340</v>
      </c>
      <c r="F27" s="114">
        <v>625</v>
      </c>
      <c r="G27" s="114">
        <v>284</v>
      </c>
      <c r="H27" s="140">
        <v>680</v>
      </c>
      <c r="I27" s="115">
        <v>-143</v>
      </c>
      <c r="J27" s="116">
        <v>-21.029411764705884</v>
      </c>
    </row>
    <row r="28" spans="1:15" s="110" customFormat="1" ht="24.95" customHeight="1" x14ac:dyDescent="0.2">
      <c r="A28" s="193" t="s">
        <v>163</v>
      </c>
      <c r="B28" s="199" t="s">
        <v>164</v>
      </c>
      <c r="C28" s="113">
        <v>4.3934289584273953</v>
      </c>
      <c r="D28" s="115">
        <v>1265</v>
      </c>
      <c r="E28" s="114">
        <v>870</v>
      </c>
      <c r="F28" s="114">
        <v>1561</v>
      </c>
      <c r="G28" s="114">
        <v>979</v>
      </c>
      <c r="H28" s="140">
        <v>2043</v>
      </c>
      <c r="I28" s="115">
        <v>-778</v>
      </c>
      <c r="J28" s="116">
        <v>-38.081253059226626</v>
      </c>
    </row>
    <row r="29" spans="1:15" s="110" customFormat="1" ht="24.95" customHeight="1" x14ac:dyDescent="0.2">
      <c r="A29" s="193">
        <v>86</v>
      </c>
      <c r="B29" s="199" t="s">
        <v>165</v>
      </c>
      <c r="C29" s="113">
        <v>4.5705553433126109</v>
      </c>
      <c r="D29" s="115">
        <v>1316</v>
      </c>
      <c r="E29" s="114">
        <v>1091</v>
      </c>
      <c r="F29" s="114">
        <v>1382</v>
      </c>
      <c r="G29" s="114">
        <v>1038</v>
      </c>
      <c r="H29" s="140">
        <v>1206</v>
      </c>
      <c r="I29" s="115">
        <v>110</v>
      </c>
      <c r="J29" s="116">
        <v>9.1210613598673298</v>
      </c>
    </row>
    <row r="30" spans="1:15" s="110" customFormat="1" ht="24.95" customHeight="1" x14ac:dyDescent="0.2">
      <c r="A30" s="193">
        <v>87.88</v>
      </c>
      <c r="B30" s="204" t="s">
        <v>166</v>
      </c>
      <c r="C30" s="113">
        <v>4.2857639009481474</v>
      </c>
      <c r="D30" s="115">
        <v>1234</v>
      </c>
      <c r="E30" s="114">
        <v>1006</v>
      </c>
      <c r="F30" s="114">
        <v>1601</v>
      </c>
      <c r="G30" s="114">
        <v>1050</v>
      </c>
      <c r="H30" s="140">
        <v>1287</v>
      </c>
      <c r="I30" s="115">
        <v>-53</v>
      </c>
      <c r="J30" s="116">
        <v>-4.1181041181041182</v>
      </c>
    </row>
    <row r="31" spans="1:15" s="110" customFormat="1" ht="24.95" customHeight="1" x14ac:dyDescent="0.2">
      <c r="A31" s="193" t="s">
        <v>167</v>
      </c>
      <c r="B31" s="199" t="s">
        <v>168</v>
      </c>
      <c r="C31" s="113">
        <v>3.57031222866669</v>
      </c>
      <c r="D31" s="115">
        <v>1028</v>
      </c>
      <c r="E31" s="114">
        <v>806</v>
      </c>
      <c r="F31" s="114">
        <v>965</v>
      </c>
      <c r="G31" s="114">
        <v>806</v>
      </c>
      <c r="H31" s="140">
        <v>979</v>
      </c>
      <c r="I31" s="115">
        <v>49</v>
      </c>
      <c r="J31" s="116">
        <v>5.0051072522982638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9.0299725627756747E-2</v>
      </c>
      <c r="D34" s="115">
        <v>26</v>
      </c>
      <c r="E34" s="114">
        <v>48</v>
      </c>
      <c r="F34" s="114">
        <v>57</v>
      </c>
      <c r="G34" s="114">
        <v>19</v>
      </c>
      <c r="H34" s="140">
        <v>28</v>
      </c>
      <c r="I34" s="115">
        <v>-2</v>
      </c>
      <c r="J34" s="116">
        <v>-7.1428571428571432</v>
      </c>
    </row>
    <row r="35" spans="1:10" s="110" customFormat="1" ht="24.95" customHeight="1" x14ac:dyDescent="0.2">
      <c r="A35" s="292" t="s">
        <v>171</v>
      </c>
      <c r="B35" s="293" t="s">
        <v>172</v>
      </c>
      <c r="C35" s="113">
        <v>11.454172889243914</v>
      </c>
      <c r="D35" s="115">
        <v>3298</v>
      </c>
      <c r="E35" s="114">
        <v>2515</v>
      </c>
      <c r="F35" s="114">
        <v>2257</v>
      </c>
      <c r="G35" s="114">
        <v>2220</v>
      </c>
      <c r="H35" s="140">
        <v>2104</v>
      </c>
      <c r="I35" s="115">
        <v>1194</v>
      </c>
      <c r="J35" s="116">
        <v>56.749049429657795</v>
      </c>
    </row>
    <row r="36" spans="1:10" s="110" customFormat="1" ht="24.95" customHeight="1" x14ac:dyDescent="0.2">
      <c r="A36" s="294" t="s">
        <v>173</v>
      </c>
      <c r="B36" s="295" t="s">
        <v>174</v>
      </c>
      <c r="C36" s="125">
        <v>88.455527385128335</v>
      </c>
      <c r="D36" s="143">
        <v>25469</v>
      </c>
      <c r="E36" s="144">
        <v>22915</v>
      </c>
      <c r="F36" s="144">
        <v>26754</v>
      </c>
      <c r="G36" s="144">
        <v>22461</v>
      </c>
      <c r="H36" s="145">
        <v>26568</v>
      </c>
      <c r="I36" s="143">
        <v>-1099</v>
      </c>
      <c r="J36" s="146">
        <v>-4.1365552544414337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28793</v>
      </c>
      <c r="F11" s="264">
        <v>25478</v>
      </c>
      <c r="G11" s="264">
        <v>29068</v>
      </c>
      <c r="H11" s="264">
        <v>24700</v>
      </c>
      <c r="I11" s="265">
        <v>28700</v>
      </c>
      <c r="J11" s="263">
        <v>93</v>
      </c>
      <c r="K11" s="266">
        <v>0.3240418118466899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21.939360261174592</v>
      </c>
      <c r="E13" s="115">
        <v>6317</v>
      </c>
      <c r="F13" s="114">
        <v>5613</v>
      </c>
      <c r="G13" s="114">
        <v>6823</v>
      </c>
      <c r="H13" s="114">
        <v>5089</v>
      </c>
      <c r="I13" s="140">
        <v>5838</v>
      </c>
      <c r="J13" s="115">
        <v>479</v>
      </c>
      <c r="K13" s="116">
        <v>8.2048646796848228</v>
      </c>
    </row>
    <row r="14" spans="1:17" ht="15.95" customHeight="1" x14ac:dyDescent="0.2">
      <c r="A14" s="306" t="s">
        <v>230</v>
      </c>
      <c r="B14" s="307"/>
      <c r="C14" s="308"/>
      <c r="D14" s="113">
        <v>49.133469940610567</v>
      </c>
      <c r="E14" s="115">
        <v>14147</v>
      </c>
      <c r="F14" s="114">
        <v>12750</v>
      </c>
      <c r="G14" s="114">
        <v>14153</v>
      </c>
      <c r="H14" s="114">
        <v>12227</v>
      </c>
      <c r="I14" s="140">
        <v>13904</v>
      </c>
      <c r="J14" s="115">
        <v>243</v>
      </c>
      <c r="K14" s="116">
        <v>1.7476985040276181</v>
      </c>
    </row>
    <row r="15" spans="1:17" ht="15.95" customHeight="1" x14ac:dyDescent="0.2">
      <c r="A15" s="306" t="s">
        <v>231</v>
      </c>
      <c r="B15" s="307"/>
      <c r="C15" s="308"/>
      <c r="D15" s="113">
        <v>10.94015906643976</v>
      </c>
      <c r="E15" s="115">
        <v>3150</v>
      </c>
      <c r="F15" s="114">
        <v>2851</v>
      </c>
      <c r="G15" s="114">
        <v>3085</v>
      </c>
      <c r="H15" s="114">
        <v>2701</v>
      </c>
      <c r="I15" s="140">
        <v>3086</v>
      </c>
      <c r="J15" s="115">
        <v>64</v>
      </c>
      <c r="K15" s="116">
        <v>2.0738820479585223</v>
      </c>
    </row>
    <row r="16" spans="1:17" ht="15.95" customHeight="1" x14ac:dyDescent="0.2">
      <c r="A16" s="306" t="s">
        <v>232</v>
      </c>
      <c r="B16" s="307"/>
      <c r="C16" s="308"/>
      <c r="D16" s="113">
        <v>17.858507276074047</v>
      </c>
      <c r="E16" s="115">
        <v>5142</v>
      </c>
      <c r="F16" s="114">
        <v>4225</v>
      </c>
      <c r="G16" s="114">
        <v>4882</v>
      </c>
      <c r="H16" s="114">
        <v>4636</v>
      </c>
      <c r="I16" s="140">
        <v>5845</v>
      </c>
      <c r="J16" s="115">
        <v>-703</v>
      </c>
      <c r="K16" s="116">
        <v>-12.027373823781009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0.10071892473865175</v>
      </c>
      <c r="E18" s="115">
        <v>29</v>
      </c>
      <c r="F18" s="114">
        <v>35</v>
      </c>
      <c r="G18" s="114">
        <v>51</v>
      </c>
      <c r="H18" s="114">
        <v>39</v>
      </c>
      <c r="I18" s="140">
        <v>73</v>
      </c>
      <c r="J18" s="115">
        <v>-44</v>
      </c>
      <c r="K18" s="116">
        <v>-60.273972602739725</v>
      </c>
    </row>
    <row r="19" spans="1:11" ht="14.1" customHeight="1" x14ac:dyDescent="0.2">
      <c r="A19" s="306" t="s">
        <v>235</v>
      </c>
      <c r="B19" s="307" t="s">
        <v>236</v>
      </c>
      <c r="C19" s="308"/>
      <c r="D19" s="113">
        <v>3.125759733268503E-2</v>
      </c>
      <c r="E19" s="115">
        <v>9</v>
      </c>
      <c r="F19" s="114">
        <v>15</v>
      </c>
      <c r="G19" s="114">
        <v>16</v>
      </c>
      <c r="H19" s="114">
        <v>12</v>
      </c>
      <c r="I19" s="140">
        <v>7</v>
      </c>
      <c r="J19" s="115">
        <v>2</v>
      </c>
      <c r="K19" s="116">
        <v>28.571428571428573</v>
      </c>
    </row>
    <row r="20" spans="1:11" ht="14.1" customHeight="1" x14ac:dyDescent="0.2">
      <c r="A20" s="306">
        <v>12</v>
      </c>
      <c r="B20" s="307" t="s">
        <v>237</v>
      </c>
      <c r="C20" s="308"/>
      <c r="D20" s="113">
        <v>0.4202410308060987</v>
      </c>
      <c r="E20" s="115">
        <v>121</v>
      </c>
      <c r="F20" s="114">
        <v>148</v>
      </c>
      <c r="G20" s="114">
        <v>150</v>
      </c>
      <c r="H20" s="114">
        <v>128</v>
      </c>
      <c r="I20" s="140">
        <v>104</v>
      </c>
      <c r="J20" s="115">
        <v>17</v>
      </c>
      <c r="K20" s="116">
        <v>16.346153846153847</v>
      </c>
    </row>
    <row r="21" spans="1:11" ht="14.1" customHeight="1" x14ac:dyDescent="0.2">
      <c r="A21" s="306">
        <v>21</v>
      </c>
      <c r="B21" s="307" t="s">
        <v>238</v>
      </c>
      <c r="C21" s="308"/>
      <c r="D21" s="113">
        <v>8.6826659257458416E-2</v>
      </c>
      <c r="E21" s="115">
        <v>25</v>
      </c>
      <c r="F21" s="114">
        <v>51</v>
      </c>
      <c r="G21" s="114">
        <v>21</v>
      </c>
      <c r="H21" s="114" t="s">
        <v>513</v>
      </c>
      <c r="I21" s="140" t="s">
        <v>513</v>
      </c>
      <c r="J21" s="115" t="s">
        <v>513</v>
      </c>
      <c r="K21" s="116" t="s">
        <v>513</v>
      </c>
    </row>
    <row r="22" spans="1:11" ht="14.1" customHeight="1" x14ac:dyDescent="0.2">
      <c r="A22" s="306">
        <v>22</v>
      </c>
      <c r="B22" s="307" t="s">
        <v>239</v>
      </c>
      <c r="C22" s="308"/>
      <c r="D22" s="113">
        <v>0.43413329628729203</v>
      </c>
      <c r="E22" s="115">
        <v>125</v>
      </c>
      <c r="F22" s="114">
        <v>117</v>
      </c>
      <c r="G22" s="114">
        <v>172</v>
      </c>
      <c r="H22" s="114">
        <v>121</v>
      </c>
      <c r="I22" s="140">
        <v>123</v>
      </c>
      <c r="J22" s="115">
        <v>2</v>
      </c>
      <c r="K22" s="116">
        <v>1.6260162601626016</v>
      </c>
    </row>
    <row r="23" spans="1:11" ht="14.1" customHeight="1" x14ac:dyDescent="0.2">
      <c r="A23" s="306">
        <v>23</v>
      </c>
      <c r="B23" s="307" t="s">
        <v>240</v>
      </c>
      <c r="C23" s="308"/>
      <c r="D23" s="113">
        <v>0.73976313687354567</v>
      </c>
      <c r="E23" s="115">
        <v>213</v>
      </c>
      <c r="F23" s="114">
        <v>290</v>
      </c>
      <c r="G23" s="114">
        <v>306</v>
      </c>
      <c r="H23" s="114">
        <v>186</v>
      </c>
      <c r="I23" s="140">
        <v>256</v>
      </c>
      <c r="J23" s="115">
        <v>-43</v>
      </c>
      <c r="K23" s="116">
        <v>-16.796875</v>
      </c>
    </row>
    <row r="24" spans="1:11" ht="14.1" customHeight="1" x14ac:dyDescent="0.2">
      <c r="A24" s="306">
        <v>24</v>
      </c>
      <c r="B24" s="307" t="s">
        <v>241</v>
      </c>
      <c r="C24" s="308"/>
      <c r="D24" s="113">
        <v>3.2924669190428228</v>
      </c>
      <c r="E24" s="115">
        <v>948</v>
      </c>
      <c r="F24" s="114">
        <v>874</v>
      </c>
      <c r="G24" s="114">
        <v>458</v>
      </c>
      <c r="H24" s="114">
        <v>505</v>
      </c>
      <c r="I24" s="140">
        <v>454</v>
      </c>
      <c r="J24" s="115">
        <v>494</v>
      </c>
      <c r="K24" s="116">
        <v>108.81057268722466</v>
      </c>
    </row>
    <row r="25" spans="1:11" ht="14.1" customHeight="1" x14ac:dyDescent="0.2">
      <c r="A25" s="306">
        <v>25</v>
      </c>
      <c r="B25" s="307" t="s">
        <v>242</v>
      </c>
      <c r="C25" s="308"/>
      <c r="D25" s="113">
        <v>3.3584551800784914</v>
      </c>
      <c r="E25" s="115">
        <v>967</v>
      </c>
      <c r="F25" s="114">
        <v>875</v>
      </c>
      <c r="G25" s="114">
        <v>1283</v>
      </c>
      <c r="H25" s="114">
        <v>807</v>
      </c>
      <c r="I25" s="140">
        <v>1014</v>
      </c>
      <c r="J25" s="115">
        <v>-47</v>
      </c>
      <c r="K25" s="116">
        <v>-4.6351084812623276</v>
      </c>
    </row>
    <row r="26" spans="1:11" ht="14.1" customHeight="1" x14ac:dyDescent="0.2">
      <c r="A26" s="306">
        <v>26</v>
      </c>
      <c r="B26" s="307" t="s">
        <v>243</v>
      </c>
      <c r="C26" s="308"/>
      <c r="D26" s="113">
        <v>2.4276733928385372</v>
      </c>
      <c r="E26" s="115">
        <v>699</v>
      </c>
      <c r="F26" s="114">
        <v>539</v>
      </c>
      <c r="G26" s="114">
        <v>591</v>
      </c>
      <c r="H26" s="114">
        <v>509</v>
      </c>
      <c r="I26" s="140">
        <v>628</v>
      </c>
      <c r="J26" s="115">
        <v>71</v>
      </c>
      <c r="K26" s="116">
        <v>11.305732484076433</v>
      </c>
    </row>
    <row r="27" spans="1:11" ht="14.1" customHeight="1" x14ac:dyDescent="0.2">
      <c r="A27" s="306">
        <v>27</v>
      </c>
      <c r="B27" s="307" t="s">
        <v>244</v>
      </c>
      <c r="C27" s="308"/>
      <c r="D27" s="113">
        <v>1.3406036189351578</v>
      </c>
      <c r="E27" s="115">
        <v>386</v>
      </c>
      <c r="F27" s="114">
        <v>295</v>
      </c>
      <c r="G27" s="114">
        <v>286</v>
      </c>
      <c r="H27" s="114">
        <v>331</v>
      </c>
      <c r="I27" s="140">
        <v>303</v>
      </c>
      <c r="J27" s="115">
        <v>83</v>
      </c>
      <c r="K27" s="116">
        <v>27.392739273927393</v>
      </c>
    </row>
    <row r="28" spans="1:11" ht="14.1" customHeight="1" x14ac:dyDescent="0.2">
      <c r="A28" s="306">
        <v>28</v>
      </c>
      <c r="B28" s="307" t="s">
        <v>245</v>
      </c>
      <c r="C28" s="308"/>
      <c r="D28" s="113">
        <v>7.9880526516861741E-2</v>
      </c>
      <c r="E28" s="115">
        <v>23</v>
      </c>
      <c r="F28" s="114">
        <v>19</v>
      </c>
      <c r="G28" s="114">
        <v>32</v>
      </c>
      <c r="H28" s="114">
        <v>17</v>
      </c>
      <c r="I28" s="140">
        <v>25</v>
      </c>
      <c r="J28" s="115">
        <v>-2</v>
      </c>
      <c r="K28" s="116">
        <v>-8</v>
      </c>
    </row>
    <row r="29" spans="1:11" ht="14.1" customHeight="1" x14ac:dyDescent="0.2">
      <c r="A29" s="306">
        <v>29</v>
      </c>
      <c r="B29" s="307" t="s">
        <v>246</v>
      </c>
      <c r="C29" s="308"/>
      <c r="D29" s="113">
        <v>2.9173757510506024</v>
      </c>
      <c r="E29" s="115">
        <v>840</v>
      </c>
      <c r="F29" s="114">
        <v>751</v>
      </c>
      <c r="G29" s="114">
        <v>805</v>
      </c>
      <c r="H29" s="114">
        <v>767</v>
      </c>
      <c r="I29" s="140">
        <v>769</v>
      </c>
      <c r="J29" s="115">
        <v>71</v>
      </c>
      <c r="K29" s="116">
        <v>9.2327698309492856</v>
      </c>
    </row>
    <row r="30" spans="1:11" ht="14.1" customHeight="1" x14ac:dyDescent="0.2">
      <c r="A30" s="306" t="s">
        <v>247</v>
      </c>
      <c r="B30" s="307" t="s">
        <v>248</v>
      </c>
      <c r="C30" s="308"/>
      <c r="D30" s="113" t="s">
        <v>513</v>
      </c>
      <c r="E30" s="115" t="s">
        <v>513</v>
      </c>
      <c r="F30" s="114" t="s">
        <v>513</v>
      </c>
      <c r="G30" s="114" t="s">
        <v>513</v>
      </c>
      <c r="H30" s="114">
        <v>175</v>
      </c>
      <c r="I30" s="140" t="s">
        <v>513</v>
      </c>
      <c r="J30" s="115" t="s">
        <v>513</v>
      </c>
      <c r="K30" s="116" t="s">
        <v>513</v>
      </c>
    </row>
    <row r="31" spans="1:11" ht="14.1" customHeight="1" x14ac:dyDescent="0.2">
      <c r="A31" s="306" t="s">
        <v>249</v>
      </c>
      <c r="B31" s="307" t="s">
        <v>250</v>
      </c>
      <c r="C31" s="308"/>
      <c r="D31" s="113">
        <v>2.4867155211336089</v>
      </c>
      <c r="E31" s="115">
        <v>716</v>
      </c>
      <c r="F31" s="114">
        <v>629</v>
      </c>
      <c r="G31" s="114">
        <v>669</v>
      </c>
      <c r="H31" s="114">
        <v>589</v>
      </c>
      <c r="I31" s="140">
        <v>650</v>
      </c>
      <c r="J31" s="115">
        <v>66</v>
      </c>
      <c r="K31" s="116">
        <v>10.153846153846153</v>
      </c>
    </row>
    <row r="32" spans="1:11" ht="14.1" customHeight="1" x14ac:dyDescent="0.2">
      <c r="A32" s="306">
        <v>31</v>
      </c>
      <c r="B32" s="307" t="s">
        <v>251</v>
      </c>
      <c r="C32" s="308"/>
      <c r="D32" s="113">
        <v>0.71197860591115891</v>
      </c>
      <c r="E32" s="115">
        <v>205</v>
      </c>
      <c r="F32" s="114">
        <v>141</v>
      </c>
      <c r="G32" s="114">
        <v>170</v>
      </c>
      <c r="H32" s="114">
        <v>173</v>
      </c>
      <c r="I32" s="140">
        <v>237</v>
      </c>
      <c r="J32" s="115">
        <v>-32</v>
      </c>
      <c r="K32" s="116">
        <v>-13.502109704641351</v>
      </c>
    </row>
    <row r="33" spans="1:11" ht="14.1" customHeight="1" x14ac:dyDescent="0.2">
      <c r="A33" s="306">
        <v>32</v>
      </c>
      <c r="B33" s="307" t="s">
        <v>252</v>
      </c>
      <c r="C33" s="308"/>
      <c r="D33" s="113">
        <v>2.6881533706109124</v>
      </c>
      <c r="E33" s="115">
        <v>774</v>
      </c>
      <c r="F33" s="114">
        <v>666</v>
      </c>
      <c r="G33" s="114">
        <v>653</v>
      </c>
      <c r="H33" s="114">
        <v>507</v>
      </c>
      <c r="I33" s="140">
        <v>447</v>
      </c>
      <c r="J33" s="115">
        <v>327</v>
      </c>
      <c r="K33" s="116">
        <v>73.154362416107389</v>
      </c>
    </row>
    <row r="34" spans="1:11" ht="14.1" customHeight="1" x14ac:dyDescent="0.2">
      <c r="A34" s="306">
        <v>33</v>
      </c>
      <c r="B34" s="307" t="s">
        <v>253</v>
      </c>
      <c r="C34" s="308"/>
      <c r="D34" s="113">
        <v>0.73976313687354567</v>
      </c>
      <c r="E34" s="115">
        <v>213</v>
      </c>
      <c r="F34" s="114">
        <v>240</v>
      </c>
      <c r="G34" s="114">
        <v>249</v>
      </c>
      <c r="H34" s="114">
        <v>219</v>
      </c>
      <c r="I34" s="140">
        <v>248</v>
      </c>
      <c r="J34" s="115">
        <v>-35</v>
      </c>
      <c r="K34" s="116">
        <v>-14.112903225806452</v>
      </c>
    </row>
    <row r="35" spans="1:11" ht="14.1" customHeight="1" x14ac:dyDescent="0.2">
      <c r="A35" s="306">
        <v>34</v>
      </c>
      <c r="B35" s="307" t="s">
        <v>254</v>
      </c>
      <c r="C35" s="308"/>
      <c r="D35" s="113">
        <v>1.8928211718125934</v>
      </c>
      <c r="E35" s="115">
        <v>545</v>
      </c>
      <c r="F35" s="114">
        <v>485</v>
      </c>
      <c r="G35" s="114">
        <v>483</v>
      </c>
      <c r="H35" s="114">
        <v>474</v>
      </c>
      <c r="I35" s="140">
        <v>557</v>
      </c>
      <c r="J35" s="115">
        <v>-12</v>
      </c>
      <c r="K35" s="116">
        <v>-2.1543985637342908</v>
      </c>
    </row>
    <row r="36" spans="1:11" ht="14.1" customHeight="1" x14ac:dyDescent="0.2">
      <c r="A36" s="306">
        <v>41</v>
      </c>
      <c r="B36" s="307" t="s">
        <v>255</v>
      </c>
      <c r="C36" s="308"/>
      <c r="D36" s="113">
        <v>0.42718716354669539</v>
      </c>
      <c r="E36" s="115">
        <v>123</v>
      </c>
      <c r="F36" s="114">
        <v>88</v>
      </c>
      <c r="G36" s="114">
        <v>90</v>
      </c>
      <c r="H36" s="114">
        <v>76</v>
      </c>
      <c r="I36" s="140">
        <v>122</v>
      </c>
      <c r="J36" s="115">
        <v>1</v>
      </c>
      <c r="K36" s="116">
        <v>0.81967213114754101</v>
      </c>
    </row>
    <row r="37" spans="1:11" ht="14.1" customHeight="1" x14ac:dyDescent="0.2">
      <c r="A37" s="306">
        <v>42</v>
      </c>
      <c r="B37" s="307" t="s">
        <v>256</v>
      </c>
      <c r="C37" s="308"/>
      <c r="D37" s="113">
        <v>6.9461327405966722E-2</v>
      </c>
      <c r="E37" s="115">
        <v>20</v>
      </c>
      <c r="F37" s="114">
        <v>22</v>
      </c>
      <c r="G37" s="114">
        <v>30</v>
      </c>
      <c r="H37" s="114">
        <v>23</v>
      </c>
      <c r="I37" s="140">
        <v>27</v>
      </c>
      <c r="J37" s="115">
        <v>-7</v>
      </c>
      <c r="K37" s="116">
        <v>-25.925925925925927</v>
      </c>
    </row>
    <row r="38" spans="1:11" ht="14.1" customHeight="1" x14ac:dyDescent="0.2">
      <c r="A38" s="306">
        <v>43</v>
      </c>
      <c r="B38" s="307" t="s">
        <v>257</v>
      </c>
      <c r="C38" s="308"/>
      <c r="D38" s="113">
        <v>1.7226409196679748</v>
      </c>
      <c r="E38" s="115">
        <v>496</v>
      </c>
      <c r="F38" s="114">
        <v>336</v>
      </c>
      <c r="G38" s="114">
        <v>490</v>
      </c>
      <c r="H38" s="114">
        <v>408</v>
      </c>
      <c r="I38" s="140">
        <v>406</v>
      </c>
      <c r="J38" s="115">
        <v>90</v>
      </c>
      <c r="K38" s="116">
        <v>22.167487684729064</v>
      </c>
    </row>
    <row r="39" spans="1:11" ht="14.1" customHeight="1" x14ac:dyDescent="0.2">
      <c r="A39" s="306">
        <v>51</v>
      </c>
      <c r="B39" s="307" t="s">
        <v>258</v>
      </c>
      <c r="C39" s="308"/>
      <c r="D39" s="113">
        <v>8.6444621956725598</v>
      </c>
      <c r="E39" s="115">
        <v>2489</v>
      </c>
      <c r="F39" s="114">
        <v>1978</v>
      </c>
      <c r="G39" s="114">
        <v>2253</v>
      </c>
      <c r="H39" s="114">
        <v>1884</v>
      </c>
      <c r="I39" s="140">
        <v>2485</v>
      </c>
      <c r="J39" s="115">
        <v>4</v>
      </c>
      <c r="K39" s="116">
        <v>0.16096579476861167</v>
      </c>
    </row>
    <row r="40" spans="1:11" ht="14.1" customHeight="1" x14ac:dyDescent="0.2">
      <c r="A40" s="306" t="s">
        <v>259</v>
      </c>
      <c r="B40" s="307" t="s">
        <v>260</v>
      </c>
      <c r="C40" s="308"/>
      <c r="D40" s="113">
        <v>7.9602681207237866</v>
      </c>
      <c r="E40" s="115">
        <v>2292</v>
      </c>
      <c r="F40" s="114">
        <v>1853</v>
      </c>
      <c r="G40" s="114">
        <v>2103</v>
      </c>
      <c r="H40" s="114">
        <v>1751</v>
      </c>
      <c r="I40" s="140">
        <v>2340</v>
      </c>
      <c r="J40" s="115">
        <v>-48</v>
      </c>
      <c r="K40" s="116">
        <v>-2.0512820512820511</v>
      </c>
    </row>
    <row r="41" spans="1:11" ht="14.1" customHeight="1" x14ac:dyDescent="0.2">
      <c r="A41" s="306"/>
      <c r="B41" s="307" t="s">
        <v>261</v>
      </c>
      <c r="C41" s="308"/>
      <c r="D41" s="113">
        <v>7.0885284617789042</v>
      </c>
      <c r="E41" s="115">
        <v>2041</v>
      </c>
      <c r="F41" s="114">
        <v>1653</v>
      </c>
      <c r="G41" s="114">
        <v>1789</v>
      </c>
      <c r="H41" s="114">
        <v>1560</v>
      </c>
      <c r="I41" s="140">
        <v>2077</v>
      </c>
      <c r="J41" s="115">
        <v>-36</v>
      </c>
      <c r="K41" s="116">
        <v>-1.7332691381800673</v>
      </c>
    </row>
    <row r="42" spans="1:11" ht="14.1" customHeight="1" x14ac:dyDescent="0.2">
      <c r="A42" s="306">
        <v>52</v>
      </c>
      <c r="B42" s="307" t="s">
        <v>262</v>
      </c>
      <c r="C42" s="308"/>
      <c r="D42" s="113">
        <v>3.2994130517834197</v>
      </c>
      <c r="E42" s="115">
        <v>950</v>
      </c>
      <c r="F42" s="114">
        <v>771</v>
      </c>
      <c r="G42" s="114">
        <v>770</v>
      </c>
      <c r="H42" s="114">
        <v>691</v>
      </c>
      <c r="I42" s="140">
        <v>782</v>
      </c>
      <c r="J42" s="115">
        <v>168</v>
      </c>
      <c r="K42" s="116">
        <v>21.483375959079282</v>
      </c>
    </row>
    <row r="43" spans="1:11" ht="14.1" customHeight="1" x14ac:dyDescent="0.2">
      <c r="A43" s="306" t="s">
        <v>263</v>
      </c>
      <c r="B43" s="307" t="s">
        <v>264</v>
      </c>
      <c r="C43" s="308"/>
      <c r="D43" s="113">
        <v>2.0143784947730352</v>
      </c>
      <c r="E43" s="115">
        <v>580</v>
      </c>
      <c r="F43" s="114">
        <v>541</v>
      </c>
      <c r="G43" s="114">
        <v>595</v>
      </c>
      <c r="H43" s="114">
        <v>502</v>
      </c>
      <c r="I43" s="140">
        <v>566</v>
      </c>
      <c r="J43" s="115">
        <v>14</v>
      </c>
      <c r="K43" s="116">
        <v>2.4734982332155475</v>
      </c>
    </row>
    <row r="44" spans="1:11" ht="14.1" customHeight="1" x14ac:dyDescent="0.2">
      <c r="A44" s="306">
        <v>53</v>
      </c>
      <c r="B44" s="307" t="s">
        <v>265</v>
      </c>
      <c r="C44" s="308"/>
      <c r="D44" s="113">
        <v>1.6531795922620081</v>
      </c>
      <c r="E44" s="115">
        <v>476</v>
      </c>
      <c r="F44" s="114">
        <v>389</v>
      </c>
      <c r="G44" s="114">
        <v>371</v>
      </c>
      <c r="H44" s="114">
        <v>352</v>
      </c>
      <c r="I44" s="140">
        <v>374</v>
      </c>
      <c r="J44" s="115">
        <v>102</v>
      </c>
      <c r="K44" s="116">
        <v>27.272727272727273</v>
      </c>
    </row>
    <row r="45" spans="1:11" ht="14.1" customHeight="1" x14ac:dyDescent="0.2">
      <c r="A45" s="306" t="s">
        <v>266</v>
      </c>
      <c r="B45" s="307" t="s">
        <v>267</v>
      </c>
      <c r="C45" s="308"/>
      <c r="D45" s="113">
        <v>1.6149758621887265</v>
      </c>
      <c r="E45" s="115">
        <v>465</v>
      </c>
      <c r="F45" s="114">
        <v>348</v>
      </c>
      <c r="G45" s="114">
        <v>358</v>
      </c>
      <c r="H45" s="114">
        <v>345</v>
      </c>
      <c r="I45" s="140">
        <v>357</v>
      </c>
      <c r="J45" s="115">
        <v>108</v>
      </c>
      <c r="K45" s="116">
        <v>30.252100840336134</v>
      </c>
    </row>
    <row r="46" spans="1:11" ht="14.1" customHeight="1" x14ac:dyDescent="0.2">
      <c r="A46" s="306">
        <v>54</v>
      </c>
      <c r="B46" s="307" t="s">
        <v>268</v>
      </c>
      <c r="C46" s="308"/>
      <c r="D46" s="113">
        <v>3.8967804674747333</v>
      </c>
      <c r="E46" s="115">
        <v>1122</v>
      </c>
      <c r="F46" s="114">
        <v>925</v>
      </c>
      <c r="G46" s="114">
        <v>1364</v>
      </c>
      <c r="H46" s="114">
        <v>1133</v>
      </c>
      <c r="I46" s="140">
        <v>1137</v>
      </c>
      <c r="J46" s="115">
        <v>-15</v>
      </c>
      <c r="K46" s="116">
        <v>-1.3192612137203166</v>
      </c>
    </row>
    <row r="47" spans="1:11" ht="14.1" customHeight="1" x14ac:dyDescent="0.2">
      <c r="A47" s="306">
        <v>61</v>
      </c>
      <c r="B47" s="307" t="s">
        <v>269</v>
      </c>
      <c r="C47" s="308"/>
      <c r="D47" s="113">
        <v>2.0247976938839303</v>
      </c>
      <c r="E47" s="115">
        <v>583</v>
      </c>
      <c r="F47" s="114">
        <v>446</v>
      </c>
      <c r="G47" s="114">
        <v>579</v>
      </c>
      <c r="H47" s="114">
        <v>499</v>
      </c>
      <c r="I47" s="140">
        <v>580</v>
      </c>
      <c r="J47" s="115">
        <v>3</v>
      </c>
      <c r="K47" s="116">
        <v>0.51724137931034486</v>
      </c>
    </row>
    <row r="48" spans="1:11" ht="14.1" customHeight="1" x14ac:dyDescent="0.2">
      <c r="A48" s="306">
        <v>62</v>
      </c>
      <c r="B48" s="307" t="s">
        <v>270</v>
      </c>
      <c r="C48" s="308"/>
      <c r="D48" s="113">
        <v>5.2582224846316814</v>
      </c>
      <c r="E48" s="115">
        <v>1514</v>
      </c>
      <c r="F48" s="114">
        <v>1478</v>
      </c>
      <c r="G48" s="114">
        <v>1681</v>
      </c>
      <c r="H48" s="114">
        <v>1290</v>
      </c>
      <c r="I48" s="140">
        <v>2046</v>
      </c>
      <c r="J48" s="115">
        <v>-532</v>
      </c>
      <c r="K48" s="116">
        <v>-26.001955034213101</v>
      </c>
    </row>
    <row r="49" spans="1:11" ht="14.1" customHeight="1" x14ac:dyDescent="0.2">
      <c r="A49" s="306">
        <v>63</v>
      </c>
      <c r="B49" s="307" t="s">
        <v>271</v>
      </c>
      <c r="C49" s="308"/>
      <c r="D49" s="113">
        <v>6.9426596742263742</v>
      </c>
      <c r="E49" s="115">
        <v>1999</v>
      </c>
      <c r="F49" s="114">
        <v>2102</v>
      </c>
      <c r="G49" s="114">
        <v>2167</v>
      </c>
      <c r="H49" s="114">
        <v>1867</v>
      </c>
      <c r="I49" s="140">
        <v>1780</v>
      </c>
      <c r="J49" s="115">
        <v>219</v>
      </c>
      <c r="K49" s="116">
        <v>12.303370786516854</v>
      </c>
    </row>
    <row r="50" spans="1:11" ht="14.1" customHeight="1" x14ac:dyDescent="0.2">
      <c r="A50" s="306" t="s">
        <v>272</v>
      </c>
      <c r="B50" s="307" t="s">
        <v>273</v>
      </c>
      <c r="C50" s="308"/>
      <c r="D50" s="113">
        <v>0.86826659257458405</v>
      </c>
      <c r="E50" s="115">
        <v>250</v>
      </c>
      <c r="F50" s="114">
        <v>316</v>
      </c>
      <c r="G50" s="114">
        <v>332</v>
      </c>
      <c r="H50" s="114">
        <v>220</v>
      </c>
      <c r="I50" s="140">
        <v>230</v>
      </c>
      <c r="J50" s="115">
        <v>20</v>
      </c>
      <c r="K50" s="116">
        <v>8.695652173913043</v>
      </c>
    </row>
    <row r="51" spans="1:11" ht="14.1" customHeight="1" x14ac:dyDescent="0.2">
      <c r="A51" s="306" t="s">
        <v>274</v>
      </c>
      <c r="B51" s="307" t="s">
        <v>275</v>
      </c>
      <c r="C51" s="308"/>
      <c r="D51" s="113">
        <v>4.2058833744312851</v>
      </c>
      <c r="E51" s="115">
        <v>1211</v>
      </c>
      <c r="F51" s="114">
        <v>1115</v>
      </c>
      <c r="G51" s="114">
        <v>1105</v>
      </c>
      <c r="H51" s="114">
        <v>908</v>
      </c>
      <c r="I51" s="140">
        <v>1043</v>
      </c>
      <c r="J51" s="115">
        <v>168</v>
      </c>
      <c r="K51" s="116">
        <v>16.107382550335572</v>
      </c>
    </row>
    <row r="52" spans="1:11" ht="14.1" customHeight="1" x14ac:dyDescent="0.2">
      <c r="A52" s="306">
        <v>71</v>
      </c>
      <c r="B52" s="307" t="s">
        <v>276</v>
      </c>
      <c r="C52" s="308"/>
      <c r="D52" s="113">
        <v>8.9223075052964269</v>
      </c>
      <c r="E52" s="115">
        <v>2569</v>
      </c>
      <c r="F52" s="114">
        <v>2027</v>
      </c>
      <c r="G52" s="114">
        <v>2574</v>
      </c>
      <c r="H52" s="114">
        <v>2196</v>
      </c>
      <c r="I52" s="140">
        <v>2628</v>
      </c>
      <c r="J52" s="115">
        <v>-59</v>
      </c>
      <c r="K52" s="116">
        <v>-2.2450532724505328</v>
      </c>
    </row>
    <row r="53" spans="1:11" ht="14.1" customHeight="1" x14ac:dyDescent="0.2">
      <c r="A53" s="306" t="s">
        <v>277</v>
      </c>
      <c r="B53" s="307" t="s">
        <v>278</v>
      </c>
      <c r="C53" s="308"/>
      <c r="D53" s="113">
        <v>3.1188136005279059</v>
      </c>
      <c r="E53" s="115">
        <v>898</v>
      </c>
      <c r="F53" s="114">
        <v>778</v>
      </c>
      <c r="G53" s="114">
        <v>931</v>
      </c>
      <c r="H53" s="114">
        <v>801</v>
      </c>
      <c r="I53" s="140">
        <v>956</v>
      </c>
      <c r="J53" s="115">
        <v>-58</v>
      </c>
      <c r="K53" s="116">
        <v>-6.0669456066945608</v>
      </c>
    </row>
    <row r="54" spans="1:11" ht="14.1" customHeight="1" x14ac:dyDescent="0.2">
      <c r="A54" s="306" t="s">
        <v>279</v>
      </c>
      <c r="B54" s="307" t="s">
        <v>280</v>
      </c>
      <c r="C54" s="308"/>
      <c r="D54" s="113">
        <v>4.6573820025700687</v>
      </c>
      <c r="E54" s="115">
        <v>1341</v>
      </c>
      <c r="F54" s="114">
        <v>1052</v>
      </c>
      <c r="G54" s="114">
        <v>1357</v>
      </c>
      <c r="H54" s="114">
        <v>1166</v>
      </c>
      <c r="I54" s="140">
        <v>1376</v>
      </c>
      <c r="J54" s="115">
        <v>-35</v>
      </c>
      <c r="K54" s="116">
        <v>-2.5436046511627906</v>
      </c>
    </row>
    <row r="55" spans="1:11" ht="14.1" customHeight="1" x14ac:dyDescent="0.2">
      <c r="A55" s="306">
        <v>72</v>
      </c>
      <c r="B55" s="307" t="s">
        <v>281</v>
      </c>
      <c r="C55" s="308"/>
      <c r="D55" s="113">
        <v>2.1602472823255652</v>
      </c>
      <c r="E55" s="115">
        <v>622</v>
      </c>
      <c r="F55" s="114">
        <v>482</v>
      </c>
      <c r="G55" s="114">
        <v>471</v>
      </c>
      <c r="H55" s="114">
        <v>454</v>
      </c>
      <c r="I55" s="140">
        <v>644</v>
      </c>
      <c r="J55" s="115">
        <v>-22</v>
      </c>
      <c r="K55" s="116">
        <v>-3.4161490683229814</v>
      </c>
    </row>
    <row r="56" spans="1:11" ht="14.1" customHeight="1" x14ac:dyDescent="0.2">
      <c r="A56" s="306" t="s">
        <v>282</v>
      </c>
      <c r="B56" s="307" t="s">
        <v>283</v>
      </c>
      <c r="C56" s="308"/>
      <c r="D56" s="113">
        <v>0.8752127253151808</v>
      </c>
      <c r="E56" s="115">
        <v>252</v>
      </c>
      <c r="F56" s="114">
        <v>158</v>
      </c>
      <c r="G56" s="114">
        <v>145</v>
      </c>
      <c r="H56" s="114">
        <v>135</v>
      </c>
      <c r="I56" s="140">
        <v>263</v>
      </c>
      <c r="J56" s="115">
        <v>-11</v>
      </c>
      <c r="K56" s="116">
        <v>-4.1825095057034218</v>
      </c>
    </row>
    <row r="57" spans="1:11" ht="14.1" customHeight="1" x14ac:dyDescent="0.2">
      <c r="A57" s="306" t="s">
        <v>284</v>
      </c>
      <c r="B57" s="307" t="s">
        <v>285</v>
      </c>
      <c r="C57" s="308"/>
      <c r="D57" s="113">
        <v>0.99677004827562254</v>
      </c>
      <c r="E57" s="115">
        <v>287</v>
      </c>
      <c r="F57" s="114">
        <v>236</v>
      </c>
      <c r="G57" s="114">
        <v>215</v>
      </c>
      <c r="H57" s="114">
        <v>233</v>
      </c>
      <c r="I57" s="140">
        <v>306</v>
      </c>
      <c r="J57" s="115">
        <v>-19</v>
      </c>
      <c r="K57" s="116">
        <v>-6.2091503267973858</v>
      </c>
    </row>
    <row r="58" spans="1:11" ht="14.1" customHeight="1" x14ac:dyDescent="0.2">
      <c r="A58" s="306">
        <v>73</v>
      </c>
      <c r="B58" s="307" t="s">
        <v>286</v>
      </c>
      <c r="C58" s="308"/>
      <c r="D58" s="113">
        <v>1.7469523842600632</v>
      </c>
      <c r="E58" s="115">
        <v>503</v>
      </c>
      <c r="F58" s="114">
        <v>370</v>
      </c>
      <c r="G58" s="114">
        <v>495</v>
      </c>
      <c r="H58" s="114">
        <v>343</v>
      </c>
      <c r="I58" s="140">
        <v>457</v>
      </c>
      <c r="J58" s="115">
        <v>46</v>
      </c>
      <c r="K58" s="116">
        <v>10.065645514223196</v>
      </c>
    </row>
    <row r="59" spans="1:11" ht="14.1" customHeight="1" x14ac:dyDescent="0.2">
      <c r="A59" s="306" t="s">
        <v>287</v>
      </c>
      <c r="B59" s="307" t="s">
        <v>288</v>
      </c>
      <c r="C59" s="308"/>
      <c r="D59" s="113">
        <v>1.0210815128677109</v>
      </c>
      <c r="E59" s="115">
        <v>294</v>
      </c>
      <c r="F59" s="114">
        <v>182</v>
      </c>
      <c r="G59" s="114">
        <v>283</v>
      </c>
      <c r="H59" s="114">
        <v>189</v>
      </c>
      <c r="I59" s="140">
        <v>266</v>
      </c>
      <c r="J59" s="115">
        <v>28</v>
      </c>
      <c r="K59" s="116">
        <v>10.526315789473685</v>
      </c>
    </row>
    <row r="60" spans="1:11" ht="14.1" customHeight="1" x14ac:dyDescent="0.2">
      <c r="A60" s="306">
        <v>81</v>
      </c>
      <c r="B60" s="307" t="s">
        <v>289</v>
      </c>
      <c r="C60" s="308"/>
      <c r="D60" s="113">
        <v>5.2478032855207859</v>
      </c>
      <c r="E60" s="115">
        <v>1511</v>
      </c>
      <c r="F60" s="114">
        <v>1238</v>
      </c>
      <c r="G60" s="114">
        <v>1621</v>
      </c>
      <c r="H60" s="114">
        <v>1258</v>
      </c>
      <c r="I60" s="140">
        <v>1483</v>
      </c>
      <c r="J60" s="115">
        <v>28</v>
      </c>
      <c r="K60" s="116">
        <v>1.8880647336480108</v>
      </c>
    </row>
    <row r="61" spans="1:11" ht="14.1" customHeight="1" x14ac:dyDescent="0.2">
      <c r="A61" s="306" t="s">
        <v>290</v>
      </c>
      <c r="B61" s="307" t="s">
        <v>291</v>
      </c>
      <c r="C61" s="308"/>
      <c r="D61" s="113">
        <v>1.0245545792380093</v>
      </c>
      <c r="E61" s="115">
        <v>295</v>
      </c>
      <c r="F61" s="114">
        <v>227</v>
      </c>
      <c r="G61" s="114">
        <v>273</v>
      </c>
      <c r="H61" s="114">
        <v>351</v>
      </c>
      <c r="I61" s="140">
        <v>351</v>
      </c>
      <c r="J61" s="115">
        <v>-56</v>
      </c>
      <c r="K61" s="116">
        <v>-15.954415954415955</v>
      </c>
    </row>
    <row r="62" spans="1:11" ht="14.1" customHeight="1" x14ac:dyDescent="0.2">
      <c r="A62" s="306" t="s">
        <v>292</v>
      </c>
      <c r="B62" s="307" t="s">
        <v>293</v>
      </c>
      <c r="C62" s="308"/>
      <c r="D62" s="113">
        <v>1.9032403709234884</v>
      </c>
      <c r="E62" s="115">
        <v>548</v>
      </c>
      <c r="F62" s="114">
        <v>510</v>
      </c>
      <c r="G62" s="114">
        <v>787</v>
      </c>
      <c r="H62" s="114">
        <v>421</v>
      </c>
      <c r="I62" s="140">
        <v>547</v>
      </c>
      <c r="J62" s="115">
        <v>1</v>
      </c>
      <c r="K62" s="116">
        <v>0.18281535648994515</v>
      </c>
    </row>
    <row r="63" spans="1:11" ht="14.1" customHeight="1" x14ac:dyDescent="0.2">
      <c r="A63" s="306"/>
      <c r="B63" s="307" t="s">
        <v>294</v>
      </c>
      <c r="C63" s="308"/>
      <c r="D63" s="113">
        <v>1.6913833223352899</v>
      </c>
      <c r="E63" s="115">
        <v>487</v>
      </c>
      <c r="F63" s="114">
        <v>452</v>
      </c>
      <c r="G63" s="114">
        <v>683</v>
      </c>
      <c r="H63" s="114">
        <v>372</v>
      </c>
      <c r="I63" s="140">
        <v>501</v>
      </c>
      <c r="J63" s="115">
        <v>-14</v>
      </c>
      <c r="K63" s="116">
        <v>-2.7944111776447107</v>
      </c>
    </row>
    <row r="64" spans="1:11" ht="14.1" customHeight="1" x14ac:dyDescent="0.2">
      <c r="A64" s="306" t="s">
        <v>295</v>
      </c>
      <c r="B64" s="307" t="s">
        <v>296</v>
      </c>
      <c r="C64" s="308"/>
      <c r="D64" s="113">
        <v>0.83006286250130235</v>
      </c>
      <c r="E64" s="115">
        <v>239</v>
      </c>
      <c r="F64" s="114">
        <v>177</v>
      </c>
      <c r="G64" s="114">
        <v>204</v>
      </c>
      <c r="H64" s="114">
        <v>195</v>
      </c>
      <c r="I64" s="140">
        <v>230</v>
      </c>
      <c r="J64" s="115">
        <v>9</v>
      </c>
      <c r="K64" s="116">
        <v>3.9130434782608696</v>
      </c>
    </row>
    <row r="65" spans="1:11" ht="14.1" customHeight="1" x14ac:dyDescent="0.2">
      <c r="A65" s="306" t="s">
        <v>297</v>
      </c>
      <c r="B65" s="307" t="s">
        <v>298</v>
      </c>
      <c r="C65" s="308"/>
      <c r="D65" s="113">
        <v>0.64599034487549056</v>
      </c>
      <c r="E65" s="115">
        <v>186</v>
      </c>
      <c r="F65" s="114">
        <v>183</v>
      </c>
      <c r="G65" s="114">
        <v>194</v>
      </c>
      <c r="H65" s="114">
        <v>131</v>
      </c>
      <c r="I65" s="140">
        <v>144</v>
      </c>
      <c r="J65" s="115">
        <v>42</v>
      </c>
      <c r="K65" s="116">
        <v>29.166666666666668</v>
      </c>
    </row>
    <row r="66" spans="1:11" ht="14.1" customHeight="1" x14ac:dyDescent="0.2">
      <c r="A66" s="306">
        <v>82</v>
      </c>
      <c r="B66" s="307" t="s">
        <v>299</v>
      </c>
      <c r="C66" s="308"/>
      <c r="D66" s="113">
        <v>2.7437224325356859</v>
      </c>
      <c r="E66" s="115">
        <v>790</v>
      </c>
      <c r="F66" s="114">
        <v>668</v>
      </c>
      <c r="G66" s="114">
        <v>875</v>
      </c>
      <c r="H66" s="114">
        <v>605</v>
      </c>
      <c r="I66" s="140">
        <v>785</v>
      </c>
      <c r="J66" s="115">
        <v>5</v>
      </c>
      <c r="K66" s="116">
        <v>0.63694267515923564</v>
      </c>
    </row>
    <row r="67" spans="1:11" ht="14.1" customHeight="1" x14ac:dyDescent="0.2">
      <c r="A67" s="306" t="s">
        <v>300</v>
      </c>
      <c r="B67" s="307" t="s">
        <v>301</v>
      </c>
      <c r="C67" s="308"/>
      <c r="D67" s="113">
        <v>1.7156947869273782</v>
      </c>
      <c r="E67" s="115">
        <v>494</v>
      </c>
      <c r="F67" s="114">
        <v>392</v>
      </c>
      <c r="G67" s="114">
        <v>567</v>
      </c>
      <c r="H67" s="114">
        <v>349</v>
      </c>
      <c r="I67" s="140">
        <v>481</v>
      </c>
      <c r="J67" s="115">
        <v>13</v>
      </c>
      <c r="K67" s="116">
        <v>2.7027027027027026</v>
      </c>
    </row>
    <row r="68" spans="1:11" ht="14.1" customHeight="1" x14ac:dyDescent="0.2">
      <c r="A68" s="306" t="s">
        <v>302</v>
      </c>
      <c r="B68" s="307" t="s">
        <v>303</v>
      </c>
      <c r="C68" s="308"/>
      <c r="D68" s="113">
        <v>0.72587087139235229</v>
      </c>
      <c r="E68" s="115">
        <v>209</v>
      </c>
      <c r="F68" s="114">
        <v>211</v>
      </c>
      <c r="G68" s="114">
        <v>217</v>
      </c>
      <c r="H68" s="114">
        <v>190</v>
      </c>
      <c r="I68" s="140">
        <v>217</v>
      </c>
      <c r="J68" s="115">
        <v>-8</v>
      </c>
      <c r="K68" s="116">
        <v>-3.6866359447004609</v>
      </c>
    </row>
    <row r="69" spans="1:11" ht="14.1" customHeight="1" x14ac:dyDescent="0.2">
      <c r="A69" s="306">
        <v>83</v>
      </c>
      <c r="B69" s="307" t="s">
        <v>304</v>
      </c>
      <c r="C69" s="308"/>
      <c r="D69" s="113">
        <v>2.9277949501614975</v>
      </c>
      <c r="E69" s="115">
        <v>843</v>
      </c>
      <c r="F69" s="114">
        <v>644</v>
      </c>
      <c r="G69" s="114">
        <v>1128</v>
      </c>
      <c r="H69" s="114">
        <v>695</v>
      </c>
      <c r="I69" s="140">
        <v>899</v>
      </c>
      <c r="J69" s="115">
        <v>-56</v>
      </c>
      <c r="K69" s="116">
        <v>-6.2291434927697438</v>
      </c>
    </row>
    <row r="70" spans="1:11" ht="14.1" customHeight="1" x14ac:dyDescent="0.2">
      <c r="A70" s="306" t="s">
        <v>305</v>
      </c>
      <c r="B70" s="307" t="s">
        <v>306</v>
      </c>
      <c r="C70" s="308"/>
      <c r="D70" s="113">
        <v>2.4728232556524157</v>
      </c>
      <c r="E70" s="115">
        <v>712</v>
      </c>
      <c r="F70" s="114">
        <v>543</v>
      </c>
      <c r="G70" s="114">
        <v>1014</v>
      </c>
      <c r="H70" s="114">
        <v>575</v>
      </c>
      <c r="I70" s="140">
        <v>771</v>
      </c>
      <c r="J70" s="115">
        <v>-59</v>
      </c>
      <c r="K70" s="116">
        <v>-7.6523994811932559</v>
      </c>
    </row>
    <row r="71" spans="1:11" ht="14.1" customHeight="1" x14ac:dyDescent="0.2">
      <c r="A71" s="306"/>
      <c r="B71" s="307" t="s">
        <v>307</v>
      </c>
      <c r="C71" s="308"/>
      <c r="D71" s="113">
        <v>1.2121001632341195</v>
      </c>
      <c r="E71" s="115">
        <v>349</v>
      </c>
      <c r="F71" s="114">
        <v>260</v>
      </c>
      <c r="G71" s="114">
        <v>595</v>
      </c>
      <c r="H71" s="114">
        <v>291</v>
      </c>
      <c r="I71" s="140">
        <v>364</v>
      </c>
      <c r="J71" s="115">
        <v>-15</v>
      </c>
      <c r="K71" s="116">
        <v>-4.1208791208791204</v>
      </c>
    </row>
    <row r="72" spans="1:11" ht="14.1" customHeight="1" x14ac:dyDescent="0.2">
      <c r="A72" s="306">
        <v>84</v>
      </c>
      <c r="B72" s="307" t="s">
        <v>308</v>
      </c>
      <c r="C72" s="308"/>
      <c r="D72" s="113">
        <v>4.3552252283541142</v>
      </c>
      <c r="E72" s="115">
        <v>1254</v>
      </c>
      <c r="F72" s="114">
        <v>757</v>
      </c>
      <c r="G72" s="114">
        <v>1236</v>
      </c>
      <c r="H72" s="114">
        <v>785</v>
      </c>
      <c r="I72" s="140">
        <v>1933</v>
      </c>
      <c r="J72" s="115">
        <v>-679</v>
      </c>
      <c r="K72" s="116">
        <v>-35.12674599068805</v>
      </c>
    </row>
    <row r="73" spans="1:11" ht="14.1" customHeight="1" x14ac:dyDescent="0.2">
      <c r="A73" s="306" t="s">
        <v>309</v>
      </c>
      <c r="B73" s="307" t="s">
        <v>310</v>
      </c>
      <c r="C73" s="308"/>
      <c r="D73" s="113">
        <v>1.1322196367172577</v>
      </c>
      <c r="E73" s="115">
        <v>326</v>
      </c>
      <c r="F73" s="114">
        <v>143</v>
      </c>
      <c r="G73" s="114">
        <v>477</v>
      </c>
      <c r="H73" s="114">
        <v>273</v>
      </c>
      <c r="I73" s="140">
        <v>954</v>
      </c>
      <c r="J73" s="115">
        <v>-628</v>
      </c>
      <c r="K73" s="116">
        <v>-65.828092243186589</v>
      </c>
    </row>
    <row r="74" spans="1:11" ht="14.1" customHeight="1" x14ac:dyDescent="0.2">
      <c r="A74" s="306" t="s">
        <v>311</v>
      </c>
      <c r="B74" s="307" t="s">
        <v>312</v>
      </c>
      <c r="C74" s="308"/>
      <c r="D74" s="113">
        <v>0.1146111902198451</v>
      </c>
      <c r="E74" s="115">
        <v>33</v>
      </c>
      <c r="F74" s="114">
        <v>50</v>
      </c>
      <c r="G74" s="114">
        <v>97</v>
      </c>
      <c r="H74" s="114">
        <v>24</v>
      </c>
      <c r="I74" s="140">
        <v>135</v>
      </c>
      <c r="J74" s="115">
        <v>-102</v>
      </c>
      <c r="K74" s="116">
        <v>-75.555555555555557</v>
      </c>
    </row>
    <row r="75" spans="1:11" ht="14.1" customHeight="1" x14ac:dyDescent="0.2">
      <c r="A75" s="306" t="s">
        <v>313</v>
      </c>
      <c r="B75" s="307" t="s">
        <v>314</v>
      </c>
      <c r="C75" s="308"/>
      <c r="D75" s="113">
        <v>2.643003507797034</v>
      </c>
      <c r="E75" s="115">
        <v>761</v>
      </c>
      <c r="F75" s="114">
        <v>476</v>
      </c>
      <c r="G75" s="114">
        <v>514</v>
      </c>
      <c r="H75" s="114">
        <v>417</v>
      </c>
      <c r="I75" s="140">
        <v>732</v>
      </c>
      <c r="J75" s="115">
        <v>29</v>
      </c>
      <c r="K75" s="116">
        <v>3.9617486338797816</v>
      </c>
    </row>
    <row r="76" spans="1:11" ht="14.1" customHeight="1" x14ac:dyDescent="0.2">
      <c r="A76" s="306">
        <v>91</v>
      </c>
      <c r="B76" s="307" t="s">
        <v>315</v>
      </c>
      <c r="C76" s="308"/>
      <c r="D76" s="113">
        <v>0.43413329628729203</v>
      </c>
      <c r="E76" s="115">
        <v>125</v>
      </c>
      <c r="F76" s="114">
        <v>95</v>
      </c>
      <c r="G76" s="114">
        <v>136</v>
      </c>
      <c r="H76" s="114">
        <v>88</v>
      </c>
      <c r="I76" s="140">
        <v>97</v>
      </c>
      <c r="J76" s="115">
        <v>28</v>
      </c>
      <c r="K76" s="116">
        <v>28.865979381443299</v>
      </c>
    </row>
    <row r="77" spans="1:11" ht="14.1" customHeight="1" x14ac:dyDescent="0.2">
      <c r="A77" s="306">
        <v>92</v>
      </c>
      <c r="B77" s="307" t="s">
        <v>316</v>
      </c>
      <c r="C77" s="308"/>
      <c r="D77" s="113">
        <v>10.294168721564269</v>
      </c>
      <c r="E77" s="115">
        <v>2964</v>
      </c>
      <c r="F77" s="114">
        <v>2983</v>
      </c>
      <c r="G77" s="114">
        <v>3056</v>
      </c>
      <c r="H77" s="114">
        <v>3303</v>
      </c>
      <c r="I77" s="140">
        <v>3001</v>
      </c>
      <c r="J77" s="115">
        <v>-37</v>
      </c>
      <c r="K77" s="116">
        <v>-1.2329223592135954</v>
      </c>
    </row>
    <row r="78" spans="1:11" ht="14.1" customHeight="1" x14ac:dyDescent="0.2">
      <c r="A78" s="306">
        <v>93</v>
      </c>
      <c r="B78" s="307" t="s">
        <v>317</v>
      </c>
      <c r="C78" s="308"/>
      <c r="D78" s="113">
        <v>8.6826659257458416E-2</v>
      </c>
      <c r="E78" s="115">
        <v>25</v>
      </c>
      <c r="F78" s="114">
        <v>23</v>
      </c>
      <c r="G78" s="114">
        <v>26</v>
      </c>
      <c r="H78" s="114">
        <v>31</v>
      </c>
      <c r="I78" s="140">
        <v>26</v>
      </c>
      <c r="J78" s="115">
        <v>-1</v>
      </c>
      <c r="K78" s="116">
        <v>-3.8461538461538463</v>
      </c>
    </row>
    <row r="79" spans="1:11" ht="14.1" customHeight="1" x14ac:dyDescent="0.2">
      <c r="A79" s="306">
        <v>94</v>
      </c>
      <c r="B79" s="307" t="s">
        <v>318</v>
      </c>
      <c r="C79" s="308"/>
      <c r="D79" s="113">
        <v>5.78265550654673</v>
      </c>
      <c r="E79" s="115">
        <v>1665</v>
      </c>
      <c r="F79" s="114">
        <v>2088</v>
      </c>
      <c r="G79" s="114">
        <v>1817</v>
      </c>
      <c r="H79" s="114">
        <v>1875</v>
      </c>
      <c r="I79" s="140">
        <v>1718</v>
      </c>
      <c r="J79" s="115">
        <v>-53</v>
      </c>
      <c r="K79" s="116">
        <v>-3.0849825378346916</v>
      </c>
    </row>
    <row r="80" spans="1:11" ht="14.1" customHeight="1" x14ac:dyDescent="0.2">
      <c r="A80" s="306" t="s">
        <v>319</v>
      </c>
      <c r="B80" s="307" t="s">
        <v>320</v>
      </c>
      <c r="C80" s="308"/>
      <c r="D80" s="113">
        <v>0</v>
      </c>
      <c r="E80" s="115">
        <v>0</v>
      </c>
      <c r="F80" s="114">
        <v>3</v>
      </c>
      <c r="G80" s="114">
        <v>3</v>
      </c>
      <c r="H80" s="114" t="s">
        <v>513</v>
      </c>
      <c r="I80" s="140" t="s">
        <v>513</v>
      </c>
      <c r="J80" s="115" t="s">
        <v>513</v>
      </c>
      <c r="K80" s="116" t="s">
        <v>513</v>
      </c>
    </row>
    <row r="81" spans="1:11" ht="14.1" customHeight="1" x14ac:dyDescent="0.2">
      <c r="A81" s="310" t="s">
        <v>321</v>
      </c>
      <c r="B81" s="311" t="s">
        <v>333</v>
      </c>
      <c r="C81" s="312"/>
      <c r="D81" s="125">
        <v>0.12850345570103844</v>
      </c>
      <c r="E81" s="143">
        <v>37</v>
      </c>
      <c r="F81" s="144">
        <v>39</v>
      </c>
      <c r="G81" s="144">
        <v>125</v>
      </c>
      <c r="H81" s="144">
        <v>47</v>
      </c>
      <c r="I81" s="145">
        <v>27</v>
      </c>
      <c r="J81" s="143">
        <v>10</v>
      </c>
      <c r="K81" s="146">
        <v>37.037037037037038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209754</v>
      </c>
      <c r="C10" s="114">
        <v>100497</v>
      </c>
      <c r="D10" s="114">
        <v>109257</v>
      </c>
      <c r="E10" s="114">
        <v>161083</v>
      </c>
      <c r="F10" s="114">
        <v>46184</v>
      </c>
      <c r="G10" s="114">
        <v>25233</v>
      </c>
      <c r="H10" s="114">
        <v>54904</v>
      </c>
      <c r="I10" s="115">
        <v>40556</v>
      </c>
      <c r="J10" s="114">
        <v>33187</v>
      </c>
      <c r="K10" s="114">
        <v>7369</v>
      </c>
      <c r="L10" s="423">
        <v>24463</v>
      </c>
      <c r="M10" s="424">
        <v>26744</v>
      </c>
    </row>
    <row r="11" spans="1:13" ht="11.1" customHeight="1" x14ac:dyDescent="0.2">
      <c r="A11" s="422" t="s">
        <v>387</v>
      </c>
      <c r="B11" s="115">
        <v>212408</v>
      </c>
      <c r="C11" s="114">
        <v>103017</v>
      </c>
      <c r="D11" s="114">
        <v>109391</v>
      </c>
      <c r="E11" s="114">
        <v>163113</v>
      </c>
      <c r="F11" s="114">
        <v>46823</v>
      </c>
      <c r="G11" s="114">
        <v>24489</v>
      </c>
      <c r="H11" s="114">
        <v>56197</v>
      </c>
      <c r="I11" s="115">
        <v>41375</v>
      </c>
      <c r="J11" s="114">
        <v>33833</v>
      </c>
      <c r="K11" s="114">
        <v>7542</v>
      </c>
      <c r="L11" s="423">
        <v>24810</v>
      </c>
      <c r="M11" s="424">
        <v>22511</v>
      </c>
    </row>
    <row r="12" spans="1:13" ht="11.1" customHeight="1" x14ac:dyDescent="0.2">
      <c r="A12" s="422" t="s">
        <v>388</v>
      </c>
      <c r="B12" s="115">
        <v>216854</v>
      </c>
      <c r="C12" s="114">
        <v>105536</v>
      </c>
      <c r="D12" s="114">
        <v>111318</v>
      </c>
      <c r="E12" s="114">
        <v>167310</v>
      </c>
      <c r="F12" s="114">
        <v>46948</v>
      </c>
      <c r="G12" s="114">
        <v>26254</v>
      </c>
      <c r="H12" s="114">
        <v>57197</v>
      </c>
      <c r="I12" s="115">
        <v>40619</v>
      </c>
      <c r="J12" s="114">
        <v>32767</v>
      </c>
      <c r="K12" s="114">
        <v>7852</v>
      </c>
      <c r="L12" s="423">
        <v>30927</v>
      </c>
      <c r="M12" s="424">
        <v>27138</v>
      </c>
    </row>
    <row r="13" spans="1:13" s="110" customFormat="1" ht="11.1" customHeight="1" x14ac:dyDescent="0.2">
      <c r="A13" s="422" t="s">
        <v>389</v>
      </c>
      <c r="B13" s="115">
        <v>216983</v>
      </c>
      <c r="C13" s="114">
        <v>105142</v>
      </c>
      <c r="D13" s="114">
        <v>111841</v>
      </c>
      <c r="E13" s="114">
        <v>166427</v>
      </c>
      <c r="F13" s="114">
        <v>48001</v>
      </c>
      <c r="G13" s="114">
        <v>25622</v>
      </c>
      <c r="H13" s="114">
        <v>57514</v>
      </c>
      <c r="I13" s="115">
        <v>40880</v>
      </c>
      <c r="J13" s="114">
        <v>33099</v>
      </c>
      <c r="K13" s="114">
        <v>7781</v>
      </c>
      <c r="L13" s="423">
        <v>26004</v>
      </c>
      <c r="M13" s="424">
        <v>26466</v>
      </c>
    </row>
    <row r="14" spans="1:13" ht="15" customHeight="1" x14ac:dyDescent="0.2">
      <c r="A14" s="422" t="s">
        <v>390</v>
      </c>
      <c r="B14" s="115">
        <v>215097</v>
      </c>
      <c r="C14" s="114">
        <v>104298</v>
      </c>
      <c r="D14" s="114">
        <v>110799</v>
      </c>
      <c r="E14" s="114">
        <v>162125</v>
      </c>
      <c r="F14" s="114">
        <v>51011</v>
      </c>
      <c r="G14" s="114">
        <v>24063</v>
      </c>
      <c r="H14" s="114">
        <v>57645</v>
      </c>
      <c r="I14" s="115">
        <v>40171</v>
      </c>
      <c r="J14" s="114">
        <v>32648</v>
      </c>
      <c r="K14" s="114">
        <v>7523</v>
      </c>
      <c r="L14" s="423">
        <v>27976</v>
      </c>
      <c r="M14" s="424">
        <v>29801</v>
      </c>
    </row>
    <row r="15" spans="1:13" ht="11.1" customHeight="1" x14ac:dyDescent="0.2">
      <c r="A15" s="422" t="s">
        <v>387</v>
      </c>
      <c r="B15" s="115">
        <v>216522</v>
      </c>
      <c r="C15" s="114">
        <v>105748</v>
      </c>
      <c r="D15" s="114">
        <v>110774</v>
      </c>
      <c r="E15" s="114">
        <v>162724</v>
      </c>
      <c r="F15" s="114">
        <v>51881</v>
      </c>
      <c r="G15" s="114">
        <v>23237</v>
      </c>
      <c r="H15" s="114">
        <v>58566</v>
      </c>
      <c r="I15" s="115">
        <v>41605</v>
      </c>
      <c r="J15" s="114">
        <v>33704</v>
      </c>
      <c r="K15" s="114">
        <v>7901</v>
      </c>
      <c r="L15" s="423">
        <v>28448</v>
      </c>
      <c r="M15" s="424">
        <v>27092</v>
      </c>
    </row>
    <row r="16" spans="1:13" ht="11.1" customHeight="1" x14ac:dyDescent="0.2">
      <c r="A16" s="422" t="s">
        <v>388</v>
      </c>
      <c r="B16" s="115">
        <v>222458</v>
      </c>
      <c r="C16" s="114">
        <v>109082</v>
      </c>
      <c r="D16" s="114">
        <v>113376</v>
      </c>
      <c r="E16" s="114">
        <v>167851</v>
      </c>
      <c r="F16" s="114">
        <v>53448</v>
      </c>
      <c r="G16" s="114">
        <v>25201</v>
      </c>
      <c r="H16" s="114">
        <v>59919</v>
      </c>
      <c r="I16" s="115">
        <v>40933</v>
      </c>
      <c r="J16" s="114">
        <v>32736</v>
      </c>
      <c r="K16" s="114">
        <v>8197</v>
      </c>
      <c r="L16" s="423">
        <v>34752</v>
      </c>
      <c r="M16" s="424">
        <v>29895</v>
      </c>
    </row>
    <row r="17" spans="1:13" s="110" customFormat="1" ht="11.1" customHeight="1" x14ac:dyDescent="0.2">
      <c r="A17" s="422" t="s">
        <v>389</v>
      </c>
      <c r="B17" s="115">
        <v>223259</v>
      </c>
      <c r="C17" s="114">
        <v>108784</v>
      </c>
      <c r="D17" s="114">
        <v>114475</v>
      </c>
      <c r="E17" s="114">
        <v>168707</v>
      </c>
      <c r="F17" s="114">
        <v>54327</v>
      </c>
      <c r="G17" s="114">
        <v>24585</v>
      </c>
      <c r="H17" s="114">
        <v>60799</v>
      </c>
      <c r="I17" s="115">
        <v>42898</v>
      </c>
      <c r="J17" s="114">
        <v>34065</v>
      </c>
      <c r="K17" s="114">
        <v>8833</v>
      </c>
      <c r="L17" s="423">
        <v>29230</v>
      </c>
      <c r="M17" s="424">
        <v>29173</v>
      </c>
    </row>
    <row r="18" spans="1:13" ht="15" customHeight="1" x14ac:dyDescent="0.2">
      <c r="A18" s="422" t="s">
        <v>391</v>
      </c>
      <c r="B18" s="115">
        <v>221965</v>
      </c>
      <c r="C18" s="114">
        <v>107754</v>
      </c>
      <c r="D18" s="114">
        <v>114211</v>
      </c>
      <c r="E18" s="114">
        <v>166047</v>
      </c>
      <c r="F18" s="114">
        <v>55370</v>
      </c>
      <c r="G18" s="114">
        <v>23372</v>
      </c>
      <c r="H18" s="114">
        <v>60884</v>
      </c>
      <c r="I18" s="115">
        <v>42646</v>
      </c>
      <c r="J18" s="114">
        <v>33783</v>
      </c>
      <c r="K18" s="114">
        <v>8863</v>
      </c>
      <c r="L18" s="423">
        <v>30061</v>
      </c>
      <c r="M18" s="424">
        <v>31384</v>
      </c>
    </row>
    <row r="19" spans="1:13" ht="11.1" customHeight="1" x14ac:dyDescent="0.2">
      <c r="A19" s="422" t="s">
        <v>387</v>
      </c>
      <c r="B19" s="115">
        <v>224028</v>
      </c>
      <c r="C19" s="114">
        <v>109257</v>
      </c>
      <c r="D19" s="114">
        <v>114771</v>
      </c>
      <c r="E19" s="114">
        <v>166778</v>
      </c>
      <c r="F19" s="114">
        <v>56728</v>
      </c>
      <c r="G19" s="114">
        <v>22430</v>
      </c>
      <c r="H19" s="114">
        <v>62117</v>
      </c>
      <c r="I19" s="115">
        <v>44284</v>
      </c>
      <c r="J19" s="114">
        <v>35010</v>
      </c>
      <c r="K19" s="114">
        <v>9274</v>
      </c>
      <c r="L19" s="423">
        <v>27640</v>
      </c>
      <c r="M19" s="424">
        <v>25677</v>
      </c>
    </row>
    <row r="20" spans="1:13" ht="11.1" customHeight="1" x14ac:dyDescent="0.2">
      <c r="A20" s="422" t="s">
        <v>388</v>
      </c>
      <c r="B20" s="115">
        <v>228399</v>
      </c>
      <c r="C20" s="114">
        <v>111475</v>
      </c>
      <c r="D20" s="114">
        <v>116924</v>
      </c>
      <c r="E20" s="114">
        <v>170217</v>
      </c>
      <c r="F20" s="114">
        <v>57823</v>
      </c>
      <c r="G20" s="114">
        <v>23759</v>
      </c>
      <c r="H20" s="114">
        <v>63253</v>
      </c>
      <c r="I20" s="115">
        <v>43861</v>
      </c>
      <c r="J20" s="114">
        <v>33904</v>
      </c>
      <c r="K20" s="114">
        <v>9957</v>
      </c>
      <c r="L20" s="423">
        <v>34680</v>
      </c>
      <c r="M20" s="424">
        <v>30616</v>
      </c>
    </row>
    <row r="21" spans="1:13" s="110" customFormat="1" ht="11.1" customHeight="1" x14ac:dyDescent="0.2">
      <c r="A21" s="422" t="s">
        <v>389</v>
      </c>
      <c r="B21" s="115">
        <v>230046</v>
      </c>
      <c r="C21" s="114">
        <v>111759</v>
      </c>
      <c r="D21" s="114">
        <v>118287</v>
      </c>
      <c r="E21" s="114">
        <v>171236</v>
      </c>
      <c r="F21" s="114">
        <v>58766</v>
      </c>
      <c r="G21" s="114">
        <v>23576</v>
      </c>
      <c r="H21" s="114">
        <v>63896</v>
      </c>
      <c r="I21" s="115">
        <v>45737</v>
      </c>
      <c r="J21" s="114">
        <v>35542</v>
      </c>
      <c r="K21" s="114">
        <v>10195</v>
      </c>
      <c r="L21" s="423">
        <v>28527</v>
      </c>
      <c r="M21" s="424">
        <v>27744</v>
      </c>
    </row>
    <row r="22" spans="1:13" ht="15" customHeight="1" x14ac:dyDescent="0.2">
      <c r="A22" s="422" t="s">
        <v>392</v>
      </c>
      <c r="B22" s="115">
        <v>227371</v>
      </c>
      <c r="C22" s="114">
        <v>109959</v>
      </c>
      <c r="D22" s="114">
        <v>117412</v>
      </c>
      <c r="E22" s="114">
        <v>167922</v>
      </c>
      <c r="F22" s="114">
        <v>58706</v>
      </c>
      <c r="G22" s="114">
        <v>21567</v>
      </c>
      <c r="H22" s="114">
        <v>64178</v>
      </c>
      <c r="I22" s="115">
        <v>44663</v>
      </c>
      <c r="J22" s="114">
        <v>34823</v>
      </c>
      <c r="K22" s="114">
        <v>9840</v>
      </c>
      <c r="L22" s="423">
        <v>26955</v>
      </c>
      <c r="M22" s="424">
        <v>29799</v>
      </c>
    </row>
    <row r="23" spans="1:13" ht="11.1" customHeight="1" x14ac:dyDescent="0.2">
      <c r="A23" s="422" t="s">
        <v>387</v>
      </c>
      <c r="B23" s="115">
        <v>229859</v>
      </c>
      <c r="C23" s="114">
        <v>112018</v>
      </c>
      <c r="D23" s="114">
        <v>117841</v>
      </c>
      <c r="E23" s="114">
        <v>169258</v>
      </c>
      <c r="F23" s="114">
        <v>59856</v>
      </c>
      <c r="G23" s="114">
        <v>20658</v>
      </c>
      <c r="H23" s="114">
        <v>65552</v>
      </c>
      <c r="I23" s="115">
        <v>45888</v>
      </c>
      <c r="J23" s="114">
        <v>35692</v>
      </c>
      <c r="K23" s="114">
        <v>10196</v>
      </c>
      <c r="L23" s="423">
        <v>27568</v>
      </c>
      <c r="M23" s="424">
        <v>25172</v>
      </c>
    </row>
    <row r="24" spans="1:13" ht="11.1" customHeight="1" x14ac:dyDescent="0.2">
      <c r="A24" s="422" t="s">
        <v>388</v>
      </c>
      <c r="B24" s="115">
        <v>236019</v>
      </c>
      <c r="C24" s="114">
        <v>115680</v>
      </c>
      <c r="D24" s="114">
        <v>120339</v>
      </c>
      <c r="E24" s="114">
        <v>172088</v>
      </c>
      <c r="F24" s="114">
        <v>61704</v>
      </c>
      <c r="G24" s="114">
        <v>22337</v>
      </c>
      <c r="H24" s="114">
        <v>67137</v>
      </c>
      <c r="I24" s="115">
        <v>45182</v>
      </c>
      <c r="J24" s="114">
        <v>34477</v>
      </c>
      <c r="K24" s="114">
        <v>10705</v>
      </c>
      <c r="L24" s="423">
        <v>33843</v>
      </c>
      <c r="M24" s="424">
        <v>28502</v>
      </c>
    </row>
    <row r="25" spans="1:13" s="110" customFormat="1" ht="11.1" customHeight="1" x14ac:dyDescent="0.2">
      <c r="A25" s="422" t="s">
        <v>389</v>
      </c>
      <c r="B25" s="115">
        <v>237611</v>
      </c>
      <c r="C25" s="114">
        <v>116324</v>
      </c>
      <c r="D25" s="114">
        <v>121287</v>
      </c>
      <c r="E25" s="114">
        <v>172601</v>
      </c>
      <c r="F25" s="114">
        <v>62792</v>
      </c>
      <c r="G25" s="114">
        <v>21876</v>
      </c>
      <c r="H25" s="114">
        <v>67893</v>
      </c>
      <c r="I25" s="115">
        <v>46071</v>
      </c>
      <c r="J25" s="114">
        <v>35323</v>
      </c>
      <c r="K25" s="114">
        <v>10748</v>
      </c>
      <c r="L25" s="423">
        <v>28573</v>
      </c>
      <c r="M25" s="424">
        <v>27309</v>
      </c>
    </row>
    <row r="26" spans="1:13" ht="15" customHeight="1" x14ac:dyDescent="0.2">
      <c r="A26" s="422" t="s">
        <v>393</v>
      </c>
      <c r="B26" s="115">
        <v>237423</v>
      </c>
      <c r="C26" s="114">
        <v>116571</v>
      </c>
      <c r="D26" s="114">
        <v>120852</v>
      </c>
      <c r="E26" s="114">
        <v>172348</v>
      </c>
      <c r="F26" s="114">
        <v>62881</v>
      </c>
      <c r="G26" s="114">
        <v>20600</v>
      </c>
      <c r="H26" s="114">
        <v>68560</v>
      </c>
      <c r="I26" s="115">
        <v>44971</v>
      </c>
      <c r="J26" s="114">
        <v>34500</v>
      </c>
      <c r="K26" s="114">
        <v>10471</v>
      </c>
      <c r="L26" s="423">
        <v>29571</v>
      </c>
      <c r="M26" s="424">
        <v>29931</v>
      </c>
    </row>
    <row r="27" spans="1:13" ht="11.1" customHeight="1" x14ac:dyDescent="0.2">
      <c r="A27" s="422" t="s">
        <v>387</v>
      </c>
      <c r="B27" s="115">
        <v>241092</v>
      </c>
      <c r="C27" s="114">
        <v>119544</v>
      </c>
      <c r="D27" s="114">
        <v>121548</v>
      </c>
      <c r="E27" s="114">
        <v>174616</v>
      </c>
      <c r="F27" s="114">
        <v>64317</v>
      </c>
      <c r="G27" s="114">
        <v>19878</v>
      </c>
      <c r="H27" s="114">
        <v>70227</v>
      </c>
      <c r="I27" s="115">
        <v>45888</v>
      </c>
      <c r="J27" s="114">
        <v>35075</v>
      </c>
      <c r="K27" s="114">
        <v>10813</v>
      </c>
      <c r="L27" s="423">
        <v>29416</v>
      </c>
      <c r="M27" s="424">
        <v>25886</v>
      </c>
    </row>
    <row r="28" spans="1:13" ht="11.1" customHeight="1" x14ac:dyDescent="0.2">
      <c r="A28" s="422" t="s">
        <v>388</v>
      </c>
      <c r="B28" s="115">
        <v>245701</v>
      </c>
      <c r="C28" s="114">
        <v>122596</v>
      </c>
      <c r="D28" s="114">
        <v>123105</v>
      </c>
      <c r="E28" s="114">
        <v>179454</v>
      </c>
      <c r="F28" s="114">
        <v>65637</v>
      </c>
      <c r="G28" s="114">
        <v>21359</v>
      </c>
      <c r="H28" s="114">
        <v>70996</v>
      </c>
      <c r="I28" s="115">
        <v>44903</v>
      </c>
      <c r="J28" s="114">
        <v>33760</v>
      </c>
      <c r="K28" s="114">
        <v>11143</v>
      </c>
      <c r="L28" s="423">
        <v>35396</v>
      </c>
      <c r="M28" s="424">
        <v>31187</v>
      </c>
    </row>
    <row r="29" spans="1:13" s="110" customFormat="1" ht="11.1" customHeight="1" x14ac:dyDescent="0.2">
      <c r="A29" s="422" t="s">
        <v>389</v>
      </c>
      <c r="B29" s="115">
        <v>246663</v>
      </c>
      <c r="C29" s="114">
        <v>123157</v>
      </c>
      <c r="D29" s="114">
        <v>123506</v>
      </c>
      <c r="E29" s="114">
        <v>180084</v>
      </c>
      <c r="F29" s="114">
        <v>66416</v>
      </c>
      <c r="G29" s="114">
        <v>20855</v>
      </c>
      <c r="H29" s="114">
        <v>71443</v>
      </c>
      <c r="I29" s="115">
        <v>38002</v>
      </c>
      <c r="J29" s="114">
        <v>28685</v>
      </c>
      <c r="K29" s="114">
        <v>9317</v>
      </c>
      <c r="L29" s="423">
        <v>29199</v>
      </c>
      <c r="M29" s="424">
        <v>28740</v>
      </c>
    </row>
    <row r="30" spans="1:13" ht="15" customHeight="1" x14ac:dyDescent="0.2">
      <c r="A30" s="422" t="s">
        <v>394</v>
      </c>
      <c r="B30" s="115">
        <v>246588</v>
      </c>
      <c r="C30" s="114">
        <v>122847</v>
      </c>
      <c r="D30" s="114">
        <v>123741</v>
      </c>
      <c r="E30" s="114">
        <v>178237</v>
      </c>
      <c r="F30" s="114">
        <v>68229</v>
      </c>
      <c r="G30" s="114">
        <v>19305</v>
      </c>
      <c r="H30" s="114">
        <v>71732</v>
      </c>
      <c r="I30" s="115">
        <v>36155</v>
      </c>
      <c r="J30" s="114">
        <v>26910</v>
      </c>
      <c r="K30" s="114">
        <v>9245</v>
      </c>
      <c r="L30" s="423">
        <v>31574</v>
      </c>
      <c r="M30" s="424">
        <v>32250</v>
      </c>
    </row>
    <row r="31" spans="1:13" ht="11.1" customHeight="1" x14ac:dyDescent="0.2">
      <c r="A31" s="422" t="s">
        <v>387</v>
      </c>
      <c r="B31" s="115">
        <v>248975</v>
      </c>
      <c r="C31" s="114">
        <v>124730</v>
      </c>
      <c r="D31" s="114">
        <v>124245</v>
      </c>
      <c r="E31" s="114">
        <v>178939</v>
      </c>
      <c r="F31" s="114">
        <v>69927</v>
      </c>
      <c r="G31" s="114">
        <v>18257</v>
      </c>
      <c r="H31" s="114">
        <v>73125</v>
      </c>
      <c r="I31" s="115">
        <v>37049</v>
      </c>
      <c r="J31" s="114">
        <v>27485</v>
      </c>
      <c r="K31" s="114">
        <v>9564</v>
      </c>
      <c r="L31" s="423">
        <v>28717</v>
      </c>
      <c r="M31" s="424">
        <v>26519</v>
      </c>
    </row>
    <row r="32" spans="1:13" ht="11.1" customHeight="1" x14ac:dyDescent="0.2">
      <c r="A32" s="422" t="s">
        <v>388</v>
      </c>
      <c r="B32" s="115">
        <v>253047</v>
      </c>
      <c r="C32" s="114">
        <v>126990</v>
      </c>
      <c r="D32" s="114">
        <v>126057</v>
      </c>
      <c r="E32" s="114">
        <v>181465</v>
      </c>
      <c r="F32" s="114">
        <v>71565</v>
      </c>
      <c r="G32" s="114">
        <v>19780</v>
      </c>
      <c r="H32" s="114">
        <v>73922</v>
      </c>
      <c r="I32" s="115">
        <v>35082</v>
      </c>
      <c r="J32" s="114">
        <v>25669</v>
      </c>
      <c r="K32" s="114">
        <v>9413</v>
      </c>
      <c r="L32" s="423">
        <v>33722</v>
      </c>
      <c r="M32" s="424">
        <v>30473</v>
      </c>
    </row>
    <row r="33" spans="1:13" s="110" customFormat="1" ht="11.1" customHeight="1" x14ac:dyDescent="0.2">
      <c r="A33" s="422" t="s">
        <v>389</v>
      </c>
      <c r="B33" s="115">
        <v>253553</v>
      </c>
      <c r="C33" s="114">
        <v>126820</v>
      </c>
      <c r="D33" s="114">
        <v>126733</v>
      </c>
      <c r="E33" s="114">
        <v>180578</v>
      </c>
      <c r="F33" s="114">
        <v>72963</v>
      </c>
      <c r="G33" s="114">
        <v>19127</v>
      </c>
      <c r="H33" s="114">
        <v>74221</v>
      </c>
      <c r="I33" s="115">
        <v>35308</v>
      </c>
      <c r="J33" s="114">
        <v>25898</v>
      </c>
      <c r="K33" s="114">
        <v>9410</v>
      </c>
      <c r="L33" s="423">
        <v>28968</v>
      </c>
      <c r="M33" s="424">
        <v>28823</v>
      </c>
    </row>
    <row r="34" spans="1:13" ht="15" customHeight="1" x14ac:dyDescent="0.2">
      <c r="A34" s="422" t="s">
        <v>395</v>
      </c>
      <c r="B34" s="115">
        <v>253273</v>
      </c>
      <c r="C34" s="114">
        <v>126445</v>
      </c>
      <c r="D34" s="114">
        <v>126828</v>
      </c>
      <c r="E34" s="114">
        <v>179521</v>
      </c>
      <c r="F34" s="114">
        <v>73745</v>
      </c>
      <c r="G34" s="114">
        <v>17965</v>
      </c>
      <c r="H34" s="114">
        <v>74791</v>
      </c>
      <c r="I34" s="115">
        <v>34819</v>
      </c>
      <c r="J34" s="114">
        <v>25320</v>
      </c>
      <c r="K34" s="114">
        <v>9499</v>
      </c>
      <c r="L34" s="423">
        <v>31972</v>
      </c>
      <c r="M34" s="424">
        <v>32340</v>
      </c>
    </row>
    <row r="35" spans="1:13" ht="11.1" customHeight="1" x14ac:dyDescent="0.2">
      <c r="A35" s="422" t="s">
        <v>387</v>
      </c>
      <c r="B35" s="115">
        <v>255832</v>
      </c>
      <c r="C35" s="114">
        <v>128262</v>
      </c>
      <c r="D35" s="114">
        <v>127570</v>
      </c>
      <c r="E35" s="114">
        <v>180727</v>
      </c>
      <c r="F35" s="114">
        <v>75104</v>
      </c>
      <c r="G35" s="114">
        <v>17344</v>
      </c>
      <c r="H35" s="114">
        <v>76140</v>
      </c>
      <c r="I35" s="115">
        <v>35912</v>
      </c>
      <c r="J35" s="114">
        <v>26127</v>
      </c>
      <c r="K35" s="114">
        <v>9785</v>
      </c>
      <c r="L35" s="423">
        <v>28224</v>
      </c>
      <c r="M35" s="424">
        <v>25820</v>
      </c>
    </row>
    <row r="36" spans="1:13" ht="11.1" customHeight="1" x14ac:dyDescent="0.2">
      <c r="A36" s="422" t="s">
        <v>388</v>
      </c>
      <c r="B36" s="115">
        <v>260177</v>
      </c>
      <c r="C36" s="114">
        <v>130932</v>
      </c>
      <c r="D36" s="114">
        <v>129245</v>
      </c>
      <c r="E36" s="114">
        <v>183975</v>
      </c>
      <c r="F36" s="114">
        <v>76201</v>
      </c>
      <c r="G36" s="114">
        <v>19364</v>
      </c>
      <c r="H36" s="114">
        <v>76758</v>
      </c>
      <c r="I36" s="115">
        <v>35348</v>
      </c>
      <c r="J36" s="114">
        <v>25346</v>
      </c>
      <c r="K36" s="114">
        <v>10002</v>
      </c>
      <c r="L36" s="423">
        <v>31576</v>
      </c>
      <c r="M36" s="424">
        <v>27961</v>
      </c>
    </row>
    <row r="37" spans="1:13" s="110" customFormat="1" ht="11.1" customHeight="1" x14ac:dyDescent="0.2">
      <c r="A37" s="422" t="s">
        <v>389</v>
      </c>
      <c r="B37" s="115">
        <v>261137</v>
      </c>
      <c r="C37" s="114">
        <v>131451</v>
      </c>
      <c r="D37" s="114">
        <v>129686</v>
      </c>
      <c r="E37" s="114">
        <v>183924</v>
      </c>
      <c r="F37" s="114">
        <v>77213</v>
      </c>
      <c r="G37" s="114">
        <v>19449</v>
      </c>
      <c r="H37" s="114">
        <v>77117</v>
      </c>
      <c r="I37" s="115">
        <v>35604</v>
      </c>
      <c r="J37" s="114">
        <v>25639</v>
      </c>
      <c r="K37" s="114">
        <v>9965</v>
      </c>
      <c r="L37" s="423">
        <v>25097</v>
      </c>
      <c r="M37" s="424">
        <v>24023</v>
      </c>
    </row>
    <row r="38" spans="1:13" ht="15" customHeight="1" x14ac:dyDescent="0.2">
      <c r="A38" s="425" t="s">
        <v>396</v>
      </c>
      <c r="B38" s="115">
        <v>259988</v>
      </c>
      <c r="C38" s="114">
        <v>130891</v>
      </c>
      <c r="D38" s="114">
        <v>129097</v>
      </c>
      <c r="E38" s="114">
        <v>182443</v>
      </c>
      <c r="F38" s="114">
        <v>77545</v>
      </c>
      <c r="G38" s="114">
        <v>18619</v>
      </c>
      <c r="H38" s="114">
        <v>77199</v>
      </c>
      <c r="I38" s="115">
        <v>34700</v>
      </c>
      <c r="J38" s="114">
        <v>24872</v>
      </c>
      <c r="K38" s="114">
        <v>9828</v>
      </c>
      <c r="L38" s="423">
        <v>27638</v>
      </c>
      <c r="M38" s="424">
        <v>28725</v>
      </c>
    </row>
    <row r="39" spans="1:13" ht="11.1" customHeight="1" x14ac:dyDescent="0.2">
      <c r="A39" s="422" t="s">
        <v>387</v>
      </c>
      <c r="B39" s="115">
        <v>262537</v>
      </c>
      <c r="C39" s="114">
        <v>132856</v>
      </c>
      <c r="D39" s="114">
        <v>129681</v>
      </c>
      <c r="E39" s="114">
        <v>183556</v>
      </c>
      <c r="F39" s="114">
        <v>78981</v>
      </c>
      <c r="G39" s="114">
        <v>18270</v>
      </c>
      <c r="H39" s="114">
        <v>78519</v>
      </c>
      <c r="I39" s="115">
        <v>35757</v>
      </c>
      <c r="J39" s="114">
        <v>25533</v>
      </c>
      <c r="K39" s="114">
        <v>10224</v>
      </c>
      <c r="L39" s="423">
        <v>25815</v>
      </c>
      <c r="M39" s="424">
        <v>23398</v>
      </c>
    </row>
    <row r="40" spans="1:13" ht="11.1" customHeight="1" x14ac:dyDescent="0.2">
      <c r="A40" s="425" t="s">
        <v>388</v>
      </c>
      <c r="B40" s="115">
        <v>266823</v>
      </c>
      <c r="C40" s="114">
        <v>135281</v>
      </c>
      <c r="D40" s="114">
        <v>131542</v>
      </c>
      <c r="E40" s="114">
        <v>186134</v>
      </c>
      <c r="F40" s="114">
        <v>80689</v>
      </c>
      <c r="G40" s="114">
        <v>20490</v>
      </c>
      <c r="H40" s="114">
        <v>79220</v>
      </c>
      <c r="I40" s="115">
        <v>35384</v>
      </c>
      <c r="J40" s="114">
        <v>24862</v>
      </c>
      <c r="K40" s="114">
        <v>10522</v>
      </c>
      <c r="L40" s="423">
        <v>31347</v>
      </c>
      <c r="M40" s="424">
        <v>27266</v>
      </c>
    </row>
    <row r="41" spans="1:13" s="110" customFormat="1" ht="11.1" customHeight="1" x14ac:dyDescent="0.2">
      <c r="A41" s="422" t="s">
        <v>389</v>
      </c>
      <c r="B41" s="115">
        <v>267823</v>
      </c>
      <c r="C41" s="114">
        <v>135642</v>
      </c>
      <c r="D41" s="114">
        <v>132181</v>
      </c>
      <c r="E41" s="114">
        <v>185926</v>
      </c>
      <c r="F41" s="114">
        <v>81897</v>
      </c>
      <c r="G41" s="114">
        <v>20789</v>
      </c>
      <c r="H41" s="114">
        <v>79402</v>
      </c>
      <c r="I41" s="115">
        <v>35862</v>
      </c>
      <c r="J41" s="114">
        <v>25271</v>
      </c>
      <c r="K41" s="114">
        <v>10591</v>
      </c>
      <c r="L41" s="423">
        <v>24962</v>
      </c>
      <c r="M41" s="424">
        <v>24408</v>
      </c>
    </row>
    <row r="42" spans="1:13" ht="15" customHeight="1" x14ac:dyDescent="0.2">
      <c r="A42" s="422" t="s">
        <v>397</v>
      </c>
      <c r="B42" s="115">
        <v>266819</v>
      </c>
      <c r="C42" s="114">
        <v>134957</v>
      </c>
      <c r="D42" s="114">
        <v>131862</v>
      </c>
      <c r="E42" s="114">
        <v>184582</v>
      </c>
      <c r="F42" s="114">
        <v>82237</v>
      </c>
      <c r="G42" s="114">
        <v>20039</v>
      </c>
      <c r="H42" s="114">
        <v>79551</v>
      </c>
      <c r="I42" s="115">
        <v>35203</v>
      </c>
      <c r="J42" s="114">
        <v>24602</v>
      </c>
      <c r="K42" s="114">
        <v>10601</v>
      </c>
      <c r="L42" s="423">
        <v>27480</v>
      </c>
      <c r="M42" s="424">
        <v>28908</v>
      </c>
    </row>
    <row r="43" spans="1:13" ht="11.1" customHeight="1" x14ac:dyDescent="0.2">
      <c r="A43" s="422" t="s">
        <v>387</v>
      </c>
      <c r="B43" s="115">
        <v>269009</v>
      </c>
      <c r="C43" s="114">
        <v>136708</v>
      </c>
      <c r="D43" s="114">
        <v>132301</v>
      </c>
      <c r="E43" s="114">
        <v>185404</v>
      </c>
      <c r="F43" s="114">
        <v>83605</v>
      </c>
      <c r="G43" s="114">
        <v>19720</v>
      </c>
      <c r="H43" s="114">
        <v>80583</v>
      </c>
      <c r="I43" s="115">
        <v>36442</v>
      </c>
      <c r="J43" s="114">
        <v>25360</v>
      </c>
      <c r="K43" s="114">
        <v>11082</v>
      </c>
      <c r="L43" s="423">
        <v>26189</v>
      </c>
      <c r="M43" s="424">
        <v>24349</v>
      </c>
    </row>
    <row r="44" spans="1:13" ht="11.1" customHeight="1" x14ac:dyDescent="0.2">
      <c r="A44" s="422" t="s">
        <v>388</v>
      </c>
      <c r="B44" s="115">
        <v>273213</v>
      </c>
      <c r="C44" s="114">
        <v>138999</v>
      </c>
      <c r="D44" s="114">
        <v>134214</v>
      </c>
      <c r="E44" s="114">
        <v>187731</v>
      </c>
      <c r="F44" s="114">
        <v>85482</v>
      </c>
      <c r="G44" s="114">
        <v>22025</v>
      </c>
      <c r="H44" s="114">
        <v>81063</v>
      </c>
      <c r="I44" s="115">
        <v>36054</v>
      </c>
      <c r="J44" s="114">
        <v>24618</v>
      </c>
      <c r="K44" s="114">
        <v>11436</v>
      </c>
      <c r="L44" s="423">
        <v>31859</v>
      </c>
      <c r="M44" s="424">
        <v>28477</v>
      </c>
    </row>
    <row r="45" spans="1:13" s="110" customFormat="1" ht="11.1" customHeight="1" x14ac:dyDescent="0.2">
      <c r="A45" s="422" t="s">
        <v>389</v>
      </c>
      <c r="B45" s="115">
        <v>273527</v>
      </c>
      <c r="C45" s="114">
        <v>138727</v>
      </c>
      <c r="D45" s="114">
        <v>134800</v>
      </c>
      <c r="E45" s="114">
        <v>186946</v>
      </c>
      <c r="F45" s="114">
        <v>86581</v>
      </c>
      <c r="G45" s="114">
        <v>22157</v>
      </c>
      <c r="H45" s="114">
        <v>81245</v>
      </c>
      <c r="I45" s="115">
        <v>36836</v>
      </c>
      <c r="J45" s="114">
        <v>25213</v>
      </c>
      <c r="K45" s="114">
        <v>11623</v>
      </c>
      <c r="L45" s="423">
        <v>25507</v>
      </c>
      <c r="M45" s="424">
        <v>25837</v>
      </c>
    </row>
    <row r="46" spans="1:13" ht="15" customHeight="1" x14ac:dyDescent="0.2">
      <c r="A46" s="422" t="s">
        <v>398</v>
      </c>
      <c r="B46" s="115">
        <v>272027</v>
      </c>
      <c r="C46" s="114">
        <v>138311</v>
      </c>
      <c r="D46" s="114">
        <v>133716</v>
      </c>
      <c r="E46" s="114">
        <v>185386</v>
      </c>
      <c r="F46" s="114">
        <v>86641</v>
      </c>
      <c r="G46" s="114">
        <v>21524</v>
      </c>
      <c r="H46" s="114">
        <v>81381</v>
      </c>
      <c r="I46" s="115">
        <v>36302</v>
      </c>
      <c r="J46" s="114">
        <v>24667</v>
      </c>
      <c r="K46" s="114">
        <v>11635</v>
      </c>
      <c r="L46" s="423">
        <v>26749</v>
      </c>
      <c r="M46" s="424">
        <v>28700</v>
      </c>
    </row>
    <row r="47" spans="1:13" ht="11.1" customHeight="1" x14ac:dyDescent="0.2">
      <c r="A47" s="422" t="s">
        <v>387</v>
      </c>
      <c r="B47" s="115">
        <v>272873</v>
      </c>
      <c r="C47" s="114">
        <v>139157</v>
      </c>
      <c r="D47" s="114">
        <v>133716</v>
      </c>
      <c r="E47" s="114">
        <v>184817</v>
      </c>
      <c r="F47" s="114">
        <v>88056</v>
      </c>
      <c r="G47" s="114">
        <v>21363</v>
      </c>
      <c r="H47" s="114">
        <v>82070</v>
      </c>
      <c r="I47" s="115">
        <v>37237</v>
      </c>
      <c r="J47" s="114">
        <v>25375</v>
      </c>
      <c r="K47" s="114">
        <v>11862</v>
      </c>
      <c r="L47" s="423">
        <v>25321</v>
      </c>
      <c r="M47" s="424">
        <v>24700</v>
      </c>
    </row>
    <row r="48" spans="1:13" ht="11.1" customHeight="1" x14ac:dyDescent="0.2">
      <c r="A48" s="422" t="s">
        <v>388</v>
      </c>
      <c r="B48" s="115">
        <v>277007</v>
      </c>
      <c r="C48" s="114">
        <v>140971</v>
      </c>
      <c r="D48" s="114">
        <v>136036</v>
      </c>
      <c r="E48" s="114">
        <v>187487</v>
      </c>
      <c r="F48" s="114">
        <v>89520</v>
      </c>
      <c r="G48" s="114">
        <v>23584</v>
      </c>
      <c r="H48" s="114">
        <v>83036</v>
      </c>
      <c r="I48" s="115">
        <v>36580</v>
      </c>
      <c r="J48" s="114">
        <v>24317</v>
      </c>
      <c r="K48" s="114">
        <v>12263</v>
      </c>
      <c r="L48" s="423">
        <v>32696</v>
      </c>
      <c r="M48" s="424">
        <v>29068</v>
      </c>
    </row>
    <row r="49" spans="1:17" s="110" customFormat="1" ht="11.1" customHeight="1" x14ac:dyDescent="0.2">
      <c r="A49" s="422" t="s">
        <v>389</v>
      </c>
      <c r="B49" s="115">
        <v>277145</v>
      </c>
      <c r="C49" s="114">
        <v>141066</v>
      </c>
      <c r="D49" s="114">
        <v>136079</v>
      </c>
      <c r="E49" s="114">
        <v>186807</v>
      </c>
      <c r="F49" s="114">
        <v>90338</v>
      </c>
      <c r="G49" s="114">
        <v>23521</v>
      </c>
      <c r="H49" s="114">
        <v>83082</v>
      </c>
      <c r="I49" s="115">
        <v>36994</v>
      </c>
      <c r="J49" s="114">
        <v>24725</v>
      </c>
      <c r="K49" s="114">
        <v>12269</v>
      </c>
      <c r="L49" s="423">
        <v>25692</v>
      </c>
      <c r="M49" s="424">
        <v>25478</v>
      </c>
    </row>
    <row r="50" spans="1:17" ht="15" customHeight="1" x14ac:dyDescent="0.2">
      <c r="A50" s="422" t="s">
        <v>399</v>
      </c>
      <c r="B50" s="143">
        <v>275915</v>
      </c>
      <c r="C50" s="144">
        <v>140722</v>
      </c>
      <c r="D50" s="144">
        <v>135193</v>
      </c>
      <c r="E50" s="144">
        <v>185968</v>
      </c>
      <c r="F50" s="144">
        <v>89947</v>
      </c>
      <c r="G50" s="144">
        <v>22779</v>
      </c>
      <c r="H50" s="144">
        <v>83178</v>
      </c>
      <c r="I50" s="143">
        <v>34810</v>
      </c>
      <c r="J50" s="144">
        <v>23228</v>
      </c>
      <c r="K50" s="144">
        <v>11582</v>
      </c>
      <c r="L50" s="426">
        <v>27192</v>
      </c>
      <c r="M50" s="427">
        <v>28793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1.4292698886507589</v>
      </c>
      <c r="C6" s="480">
        <f>'Tabelle 3.3'!J11</f>
        <v>-4.1099663930361965</v>
      </c>
      <c r="D6" s="481">
        <f t="shared" ref="D6:E9" si="0">IF(OR(AND(B6&gt;=-50,B6&lt;=50),ISNUMBER(B6)=FALSE),B6,"")</f>
        <v>1.4292698886507589</v>
      </c>
      <c r="E6" s="481">
        <f t="shared" si="0"/>
        <v>-4.1099663930361965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1.4292698886507589</v>
      </c>
      <c r="C14" s="480">
        <f>'Tabelle 3.3'!J11</f>
        <v>-4.1099663930361965</v>
      </c>
      <c r="D14" s="481">
        <f>IF(OR(AND(B14&gt;=-50,B14&lt;=50),ISNUMBER(B14)=FALSE),B14,"")</f>
        <v>1.4292698886507589</v>
      </c>
      <c r="E14" s="481">
        <f>IF(OR(AND(C14&gt;=-50,C14&lt;=50),ISNUMBER(C14)=FALSE),C14,"")</f>
        <v>-4.1099663930361965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9.5041322314049594</v>
      </c>
      <c r="C15" s="480">
        <f>'Tabelle 3.3'!J12</f>
        <v>2.0408163265306123</v>
      </c>
      <c r="D15" s="481">
        <f t="shared" ref="D15:E45" si="3">IF(OR(AND(B15&gt;=-50,B15&lt;=50),ISNUMBER(B15)=FALSE),B15,"")</f>
        <v>9.5041322314049594</v>
      </c>
      <c r="E15" s="481">
        <f t="shared" si="3"/>
        <v>2.0408163265306123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4.1534271448025422</v>
      </c>
      <c r="C16" s="480">
        <f>'Tabelle 3.3'!J13</f>
        <v>16.666666666666668</v>
      </c>
      <c r="D16" s="481">
        <f t="shared" si="3"/>
        <v>4.1534271448025422</v>
      </c>
      <c r="E16" s="481">
        <f t="shared" si="3"/>
        <v>16.666666666666668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-1.2584667487684729</v>
      </c>
      <c r="C17" s="480">
        <f>'Tabelle 3.3'!J14</f>
        <v>8.7768440709617188</v>
      </c>
      <c r="D17" s="481">
        <f t="shared" si="3"/>
        <v>-1.2584667487684729</v>
      </c>
      <c r="E17" s="481">
        <f t="shared" si="3"/>
        <v>8.7768440709617188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-2.6333789329685362</v>
      </c>
      <c r="C18" s="480">
        <f>'Tabelle 3.3'!J15</f>
        <v>8.695652173913043</v>
      </c>
      <c r="D18" s="481">
        <f t="shared" si="3"/>
        <v>-2.6333789329685362</v>
      </c>
      <c r="E18" s="481">
        <f t="shared" si="3"/>
        <v>8.695652173913043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-1.2538028948096247</v>
      </c>
      <c r="C19" s="480">
        <f>'Tabelle 3.3'!J16</f>
        <v>9.0395480225988702</v>
      </c>
      <c r="D19" s="481">
        <f t="shared" si="3"/>
        <v>-1.2538028948096247</v>
      </c>
      <c r="E19" s="481">
        <f t="shared" si="3"/>
        <v>9.0395480225988702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1.6105417276720351</v>
      </c>
      <c r="C20" s="480">
        <f>'Tabelle 3.3'!J17</f>
        <v>6.8965517241379306</v>
      </c>
      <c r="D20" s="481">
        <f t="shared" si="3"/>
        <v>1.6105417276720351</v>
      </c>
      <c r="E20" s="481">
        <f t="shared" si="3"/>
        <v>6.8965517241379306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2.4735570916965104</v>
      </c>
      <c r="C21" s="480">
        <f>'Tabelle 3.3'!J18</f>
        <v>-8.0756013745704465</v>
      </c>
      <c r="D21" s="481">
        <f t="shared" si="3"/>
        <v>2.4735570916965104</v>
      </c>
      <c r="E21" s="481">
        <f t="shared" si="3"/>
        <v>-8.0756013745704465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-0.14078197990657196</v>
      </c>
      <c r="C22" s="480">
        <f>'Tabelle 3.3'!J19</f>
        <v>-0.17436791630340018</v>
      </c>
      <c r="D22" s="481">
        <f t="shared" si="3"/>
        <v>-0.14078197990657196</v>
      </c>
      <c r="E22" s="481">
        <f t="shared" si="3"/>
        <v>-0.17436791630340018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1.6008537886873</v>
      </c>
      <c r="C23" s="480">
        <f>'Tabelle 3.3'!J20</f>
        <v>-3.2952252858103566</v>
      </c>
      <c r="D23" s="481">
        <f t="shared" si="3"/>
        <v>1.6008537886873</v>
      </c>
      <c r="E23" s="481">
        <f t="shared" si="3"/>
        <v>-3.2952252858103566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3.9413892237781694</v>
      </c>
      <c r="C24" s="480">
        <f>'Tabelle 3.3'!J21</f>
        <v>-8.355795148247978</v>
      </c>
      <c r="D24" s="481">
        <f t="shared" si="3"/>
        <v>3.9413892237781694</v>
      </c>
      <c r="E24" s="481">
        <f t="shared" si="3"/>
        <v>-8.355795148247978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3.8767800058122637</v>
      </c>
      <c r="C25" s="480">
        <f>'Tabelle 3.3'!J22</f>
        <v>-9.5643939393939394</v>
      </c>
      <c r="D25" s="481">
        <f t="shared" si="3"/>
        <v>3.8767800058122637</v>
      </c>
      <c r="E25" s="481">
        <f t="shared" si="3"/>
        <v>-9.5643939393939394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2.2453450164293538</v>
      </c>
      <c r="C26" s="480">
        <f>'Tabelle 3.3'!J23</f>
        <v>0.56657223796033995</v>
      </c>
      <c r="D26" s="481">
        <f t="shared" si="3"/>
        <v>2.2453450164293538</v>
      </c>
      <c r="E26" s="481">
        <f t="shared" si="3"/>
        <v>0.56657223796033995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2.9954082364758214</v>
      </c>
      <c r="C27" s="480">
        <f>'Tabelle 3.3'!J24</f>
        <v>-1.7726396917148362</v>
      </c>
      <c r="D27" s="481">
        <f t="shared" si="3"/>
        <v>2.9954082364758214</v>
      </c>
      <c r="E27" s="481">
        <f t="shared" si="3"/>
        <v>-1.7726396917148362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-0.95241938738447884</v>
      </c>
      <c r="C28" s="480">
        <f>'Tabelle 3.3'!J25</f>
        <v>-7.3450428218899697</v>
      </c>
      <c r="D28" s="481">
        <f t="shared" si="3"/>
        <v>-0.95241938738447884</v>
      </c>
      <c r="E28" s="481">
        <f t="shared" si="3"/>
        <v>-7.3450428218899697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-4.3104122662911681</v>
      </c>
      <c r="C29" s="480">
        <f>'Tabelle 3.3'!J26</f>
        <v>-8.2654249126891735</v>
      </c>
      <c r="D29" s="481">
        <f t="shared" si="3"/>
        <v>-4.3104122662911681</v>
      </c>
      <c r="E29" s="481">
        <f t="shared" si="3"/>
        <v>-8.2654249126891735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-0.12047225122480122</v>
      </c>
      <c r="C30" s="480">
        <f>'Tabelle 3.3'!J27</f>
        <v>-10.27027027027027</v>
      </c>
      <c r="D30" s="481">
        <f t="shared" si="3"/>
        <v>-0.12047225122480122</v>
      </c>
      <c r="E30" s="481">
        <f t="shared" si="3"/>
        <v>-10.27027027027027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2.2766789828298197</v>
      </c>
      <c r="C31" s="480">
        <f>'Tabelle 3.3'!J28</f>
        <v>-0.74712643678160917</v>
      </c>
      <c r="D31" s="481">
        <f t="shared" si="3"/>
        <v>2.2766789828298197</v>
      </c>
      <c r="E31" s="481">
        <f t="shared" si="3"/>
        <v>-0.74712643678160917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4.779987658423126</v>
      </c>
      <c r="C32" s="480">
        <f>'Tabelle 3.3'!J29</f>
        <v>2.3989338071968014</v>
      </c>
      <c r="D32" s="481">
        <f t="shared" si="3"/>
        <v>4.779987658423126</v>
      </c>
      <c r="E32" s="481">
        <f t="shared" si="3"/>
        <v>2.3989338071968014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2.9663175771299177</v>
      </c>
      <c r="C33" s="480">
        <f>'Tabelle 3.3'!J30</f>
        <v>0.45977011494252873</v>
      </c>
      <c r="D33" s="481">
        <f t="shared" si="3"/>
        <v>2.9663175771299177</v>
      </c>
      <c r="E33" s="481">
        <f t="shared" si="3"/>
        <v>0.45977011494252873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2.2555017806593005</v>
      </c>
      <c r="C34" s="480">
        <f>'Tabelle 3.3'!J31</f>
        <v>-8.1015719467956462</v>
      </c>
      <c r="D34" s="481">
        <f t="shared" si="3"/>
        <v>2.2555017806593005</v>
      </c>
      <c r="E34" s="481">
        <f t="shared" si="3"/>
        <v>-8.1015719467956462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9.5041322314049594</v>
      </c>
      <c r="C37" s="480">
        <f>'Tabelle 3.3'!J34</f>
        <v>2.0408163265306123</v>
      </c>
      <c r="D37" s="481">
        <f t="shared" si="3"/>
        <v>9.5041322314049594</v>
      </c>
      <c r="E37" s="481">
        <f t="shared" si="3"/>
        <v>2.0408163265306123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0.36087459018326767</v>
      </c>
      <c r="C38" s="480">
        <f>'Tabelle 3.3'!J35</f>
        <v>0.35041611914148052</v>
      </c>
      <c r="D38" s="481">
        <f t="shared" si="3"/>
        <v>0.36087459018326767</v>
      </c>
      <c r="E38" s="481">
        <f t="shared" si="3"/>
        <v>0.35041611914148052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1.6182189129335449</v>
      </c>
      <c r="C39" s="480">
        <f>'Tabelle 3.3'!J36</f>
        <v>-4.4186046511627906</v>
      </c>
      <c r="D39" s="481">
        <f t="shared" si="3"/>
        <v>1.6182189129335449</v>
      </c>
      <c r="E39" s="481">
        <f t="shared" si="3"/>
        <v>-4.4186046511627906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1.6182189129335449</v>
      </c>
      <c r="C45" s="480">
        <f>'Tabelle 3.3'!J36</f>
        <v>-4.4186046511627906</v>
      </c>
      <c r="D45" s="481">
        <f t="shared" si="3"/>
        <v>1.6182189129335449</v>
      </c>
      <c r="E45" s="481">
        <f t="shared" si="3"/>
        <v>-4.4186046511627906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237423</v>
      </c>
      <c r="C51" s="487">
        <v>34500</v>
      </c>
      <c r="D51" s="487">
        <v>10471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241092</v>
      </c>
      <c r="C52" s="487">
        <v>35075</v>
      </c>
      <c r="D52" s="487">
        <v>10813</v>
      </c>
      <c r="E52" s="488">
        <f t="shared" ref="E52:G70" si="11">IF($A$51=37802,IF(COUNTBLANK(B$51:B$70)&gt;0,#N/A,B52/B$51*100),IF(COUNTBLANK(B$51:B$75)&gt;0,#N/A,B52/B$51*100))</f>
        <v>101.54534312177002</v>
      </c>
      <c r="F52" s="488">
        <f t="shared" si="11"/>
        <v>101.66666666666666</v>
      </c>
      <c r="G52" s="488">
        <f t="shared" si="11"/>
        <v>103.26616369019195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245701</v>
      </c>
      <c r="C53" s="487">
        <v>33760</v>
      </c>
      <c r="D53" s="487">
        <v>11143</v>
      </c>
      <c r="E53" s="488">
        <f t="shared" si="11"/>
        <v>103.48660407795369</v>
      </c>
      <c r="F53" s="488">
        <f t="shared" si="11"/>
        <v>97.85507246376811</v>
      </c>
      <c r="G53" s="488">
        <f t="shared" si="11"/>
        <v>106.41772514564035</v>
      </c>
      <c r="H53" s="489">
        <f>IF(ISERROR(L53)=TRUE,IF(MONTH(A53)=MONTH(MAX(A$51:A$75)),A53,""),"")</f>
        <v>41883</v>
      </c>
      <c r="I53" s="488">
        <f t="shared" si="12"/>
        <v>103.48660407795369</v>
      </c>
      <c r="J53" s="488">
        <f t="shared" si="10"/>
        <v>97.85507246376811</v>
      </c>
      <c r="K53" s="488">
        <f t="shared" si="10"/>
        <v>106.41772514564035</v>
      </c>
      <c r="L53" s="488" t="e">
        <f t="shared" si="13"/>
        <v>#N/A</v>
      </c>
    </row>
    <row r="54" spans="1:14" ht="15" customHeight="1" x14ac:dyDescent="0.2">
      <c r="A54" s="490" t="s">
        <v>462</v>
      </c>
      <c r="B54" s="487">
        <v>246663</v>
      </c>
      <c r="C54" s="487">
        <v>28685</v>
      </c>
      <c r="D54" s="487">
        <v>9317</v>
      </c>
      <c r="E54" s="488">
        <f t="shared" si="11"/>
        <v>103.89178807444941</v>
      </c>
      <c r="F54" s="488">
        <f t="shared" si="11"/>
        <v>83.144927536231876</v>
      </c>
      <c r="G54" s="488">
        <f t="shared" si="11"/>
        <v>88.979085092159295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246588</v>
      </c>
      <c r="C55" s="487">
        <v>26910</v>
      </c>
      <c r="D55" s="487">
        <v>9245</v>
      </c>
      <c r="E55" s="488">
        <f t="shared" si="11"/>
        <v>103.86019888553342</v>
      </c>
      <c r="F55" s="488">
        <f t="shared" si="11"/>
        <v>78</v>
      </c>
      <c r="G55" s="488">
        <f t="shared" si="11"/>
        <v>88.291471683697836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248975</v>
      </c>
      <c r="C56" s="487">
        <v>27485</v>
      </c>
      <c r="D56" s="487">
        <v>9564</v>
      </c>
      <c r="E56" s="488">
        <f t="shared" si="11"/>
        <v>104.86557747143283</v>
      </c>
      <c r="F56" s="488">
        <f t="shared" si="11"/>
        <v>79.666666666666657</v>
      </c>
      <c r="G56" s="488">
        <f t="shared" si="11"/>
        <v>91.337981090631274</v>
      </c>
      <c r="H56" s="489" t="str">
        <f t="shared" si="14"/>
        <v/>
      </c>
      <c r="I56" s="488" t="str">
        <f t="shared" si="12"/>
        <v/>
      </c>
      <c r="J56" s="488" t="str">
        <f t="shared" si="10"/>
        <v/>
      </c>
      <c r="K56" s="488" t="str">
        <f t="shared" si="10"/>
        <v/>
      </c>
      <c r="L56" s="488" t="e">
        <f t="shared" si="13"/>
        <v>#N/A</v>
      </c>
    </row>
    <row r="57" spans="1:14" ht="15" customHeight="1" x14ac:dyDescent="0.2">
      <c r="A57" s="490">
        <v>42248</v>
      </c>
      <c r="B57" s="487">
        <v>253047</v>
      </c>
      <c r="C57" s="487">
        <v>25669</v>
      </c>
      <c r="D57" s="487">
        <v>9413</v>
      </c>
      <c r="E57" s="488">
        <f t="shared" si="11"/>
        <v>106.58065983497809</v>
      </c>
      <c r="F57" s="488">
        <f t="shared" si="11"/>
        <v>74.402898550724643</v>
      </c>
      <c r="G57" s="488">
        <f t="shared" si="11"/>
        <v>89.895902970107926</v>
      </c>
      <c r="H57" s="489">
        <f t="shared" si="14"/>
        <v>42248</v>
      </c>
      <c r="I57" s="488">
        <f t="shared" si="12"/>
        <v>106.58065983497809</v>
      </c>
      <c r="J57" s="488">
        <f t="shared" si="10"/>
        <v>74.402898550724643</v>
      </c>
      <c r="K57" s="488">
        <f t="shared" si="10"/>
        <v>89.895902970107926</v>
      </c>
      <c r="L57" s="488" t="e">
        <f t="shared" si="13"/>
        <v>#N/A</v>
      </c>
    </row>
    <row r="58" spans="1:14" ht="15" customHeight="1" x14ac:dyDescent="0.2">
      <c r="A58" s="490" t="s">
        <v>465</v>
      </c>
      <c r="B58" s="487">
        <v>253553</v>
      </c>
      <c r="C58" s="487">
        <v>25898</v>
      </c>
      <c r="D58" s="487">
        <v>9410</v>
      </c>
      <c r="E58" s="488">
        <f t="shared" si="11"/>
        <v>106.79378156286458</v>
      </c>
      <c r="F58" s="488">
        <f t="shared" si="11"/>
        <v>75.066666666666677</v>
      </c>
      <c r="G58" s="488">
        <f t="shared" si="11"/>
        <v>89.867252411422029</v>
      </c>
      <c r="H58" s="489" t="str">
        <f t="shared" si="14"/>
        <v/>
      </c>
      <c r="I58" s="488" t="str">
        <f t="shared" si="12"/>
        <v/>
      </c>
      <c r="J58" s="488" t="str">
        <f t="shared" si="10"/>
        <v/>
      </c>
      <c r="K58" s="488" t="str">
        <f t="shared" si="10"/>
        <v/>
      </c>
      <c r="L58" s="488" t="e">
        <f t="shared" si="13"/>
        <v>#N/A</v>
      </c>
    </row>
    <row r="59" spans="1:14" ht="15" customHeight="1" x14ac:dyDescent="0.2">
      <c r="A59" s="490" t="s">
        <v>466</v>
      </c>
      <c r="B59" s="487">
        <v>253273</v>
      </c>
      <c r="C59" s="487">
        <v>25320</v>
      </c>
      <c r="D59" s="487">
        <v>9499</v>
      </c>
      <c r="E59" s="488">
        <f t="shared" si="11"/>
        <v>106.67584859091157</v>
      </c>
      <c r="F59" s="488">
        <f t="shared" si="11"/>
        <v>73.391304347826093</v>
      </c>
      <c r="G59" s="488">
        <f t="shared" si="11"/>
        <v>90.717218985770216</v>
      </c>
      <c r="H59" s="489" t="str">
        <f t="shared" si="14"/>
        <v/>
      </c>
      <c r="I59" s="488" t="str">
        <f t="shared" si="12"/>
        <v/>
      </c>
      <c r="J59" s="488" t="str">
        <f t="shared" si="10"/>
        <v/>
      </c>
      <c r="K59" s="488" t="str">
        <f t="shared" si="10"/>
        <v/>
      </c>
      <c r="L59" s="488" t="e">
        <f t="shared" si="13"/>
        <v>#N/A</v>
      </c>
    </row>
    <row r="60" spans="1:14" ht="15" customHeight="1" x14ac:dyDescent="0.2">
      <c r="A60" s="490" t="s">
        <v>467</v>
      </c>
      <c r="B60" s="487">
        <v>255832</v>
      </c>
      <c r="C60" s="487">
        <v>26127</v>
      </c>
      <c r="D60" s="487">
        <v>9785</v>
      </c>
      <c r="E60" s="488">
        <f t="shared" si="11"/>
        <v>107.75367171672501</v>
      </c>
      <c r="F60" s="488">
        <f t="shared" si="11"/>
        <v>75.730434782608697</v>
      </c>
      <c r="G60" s="488">
        <f t="shared" si="11"/>
        <v>93.448572247158822</v>
      </c>
      <c r="H60" s="489" t="str">
        <f t="shared" si="14"/>
        <v/>
      </c>
      <c r="I60" s="488" t="str">
        <f t="shared" si="12"/>
        <v/>
      </c>
      <c r="J60" s="488" t="str">
        <f t="shared" si="10"/>
        <v/>
      </c>
      <c r="K60" s="488" t="str">
        <f t="shared" si="10"/>
        <v/>
      </c>
      <c r="L60" s="488" t="e">
        <f t="shared" si="13"/>
        <v>#N/A</v>
      </c>
    </row>
    <row r="61" spans="1:14" ht="15" customHeight="1" x14ac:dyDescent="0.2">
      <c r="A61" s="490">
        <v>42614</v>
      </c>
      <c r="B61" s="487">
        <v>260177</v>
      </c>
      <c r="C61" s="487">
        <v>25346</v>
      </c>
      <c r="D61" s="487">
        <v>10002</v>
      </c>
      <c r="E61" s="488">
        <f t="shared" si="11"/>
        <v>109.58373872792441</v>
      </c>
      <c r="F61" s="488">
        <f t="shared" si="11"/>
        <v>73.466666666666669</v>
      </c>
      <c r="G61" s="488">
        <f t="shared" si="11"/>
        <v>95.52096265877185</v>
      </c>
      <c r="H61" s="489">
        <f t="shared" si="14"/>
        <v>42614</v>
      </c>
      <c r="I61" s="488">
        <f t="shared" si="12"/>
        <v>109.58373872792441</v>
      </c>
      <c r="J61" s="488">
        <f t="shared" si="10"/>
        <v>73.466666666666669</v>
      </c>
      <c r="K61" s="488">
        <f t="shared" si="10"/>
        <v>95.52096265877185</v>
      </c>
      <c r="L61" s="488" t="e">
        <f t="shared" si="13"/>
        <v>#N/A</v>
      </c>
    </row>
    <row r="62" spans="1:14" ht="15" customHeight="1" x14ac:dyDescent="0.2">
      <c r="A62" s="490" t="s">
        <v>468</v>
      </c>
      <c r="B62" s="487">
        <v>261137</v>
      </c>
      <c r="C62" s="487">
        <v>25639</v>
      </c>
      <c r="D62" s="487">
        <v>9965</v>
      </c>
      <c r="E62" s="488">
        <f t="shared" si="11"/>
        <v>109.98808034604903</v>
      </c>
      <c r="F62" s="488">
        <f t="shared" si="11"/>
        <v>74.315942028985503</v>
      </c>
      <c r="G62" s="488">
        <f t="shared" si="11"/>
        <v>95.167605768312484</v>
      </c>
      <c r="H62" s="489" t="str">
        <f t="shared" si="14"/>
        <v/>
      </c>
      <c r="I62" s="488" t="str">
        <f t="shared" si="12"/>
        <v/>
      </c>
      <c r="J62" s="488" t="str">
        <f t="shared" si="10"/>
        <v/>
      </c>
      <c r="K62" s="488" t="str">
        <f t="shared" si="10"/>
        <v/>
      </c>
      <c r="L62" s="488" t="e">
        <f t="shared" si="13"/>
        <v>#N/A</v>
      </c>
    </row>
    <row r="63" spans="1:14" ht="15" customHeight="1" x14ac:dyDescent="0.2">
      <c r="A63" s="490" t="s">
        <v>469</v>
      </c>
      <c r="B63" s="487">
        <v>259988</v>
      </c>
      <c r="C63" s="487">
        <v>24872</v>
      </c>
      <c r="D63" s="487">
        <v>9828</v>
      </c>
      <c r="E63" s="488">
        <f t="shared" si="11"/>
        <v>109.50413397185615</v>
      </c>
      <c r="F63" s="488">
        <f t="shared" si="11"/>
        <v>72.092753623188415</v>
      </c>
      <c r="G63" s="488">
        <f t="shared" si="11"/>
        <v>93.859230254989967</v>
      </c>
      <c r="H63" s="489" t="str">
        <f t="shared" si="14"/>
        <v/>
      </c>
      <c r="I63" s="488" t="str">
        <f t="shared" si="12"/>
        <v/>
      </c>
      <c r="J63" s="488" t="str">
        <f t="shared" si="10"/>
        <v/>
      </c>
      <c r="K63" s="488" t="str">
        <f t="shared" si="10"/>
        <v/>
      </c>
      <c r="L63" s="488" t="e">
        <f t="shared" si="13"/>
        <v>#N/A</v>
      </c>
    </row>
    <row r="64" spans="1:14" ht="15" customHeight="1" x14ac:dyDescent="0.2">
      <c r="A64" s="490" t="s">
        <v>470</v>
      </c>
      <c r="B64" s="487">
        <v>262537</v>
      </c>
      <c r="C64" s="487">
        <v>25533</v>
      </c>
      <c r="D64" s="487">
        <v>10224</v>
      </c>
      <c r="E64" s="488">
        <f t="shared" si="11"/>
        <v>110.5777452058141</v>
      </c>
      <c r="F64" s="488">
        <f t="shared" si="11"/>
        <v>74.008695652173913</v>
      </c>
      <c r="G64" s="488">
        <f t="shared" si="11"/>
        <v>97.641104001528035</v>
      </c>
      <c r="H64" s="489" t="str">
        <f t="shared" si="14"/>
        <v/>
      </c>
      <c r="I64" s="488" t="str">
        <f t="shared" si="12"/>
        <v/>
      </c>
      <c r="J64" s="488" t="str">
        <f t="shared" si="10"/>
        <v/>
      </c>
      <c r="K64" s="488" t="str">
        <f t="shared" si="10"/>
        <v/>
      </c>
      <c r="L64" s="488" t="e">
        <f t="shared" si="13"/>
        <v>#N/A</v>
      </c>
    </row>
    <row r="65" spans="1:12" ht="15" customHeight="1" x14ac:dyDescent="0.2">
      <c r="A65" s="490">
        <v>42979</v>
      </c>
      <c r="B65" s="487">
        <v>266823</v>
      </c>
      <c r="C65" s="487">
        <v>24862</v>
      </c>
      <c r="D65" s="487">
        <v>10522</v>
      </c>
      <c r="E65" s="488">
        <f t="shared" si="11"/>
        <v>112.38296205506629</v>
      </c>
      <c r="F65" s="488">
        <f t="shared" si="11"/>
        <v>72.063768115942025</v>
      </c>
      <c r="G65" s="488">
        <f t="shared" si="11"/>
        <v>100.48705949766021</v>
      </c>
      <c r="H65" s="489">
        <f t="shared" si="14"/>
        <v>42979</v>
      </c>
      <c r="I65" s="488">
        <f t="shared" si="12"/>
        <v>112.38296205506629</v>
      </c>
      <c r="J65" s="488">
        <f t="shared" si="10"/>
        <v>72.063768115942025</v>
      </c>
      <c r="K65" s="488">
        <f t="shared" si="10"/>
        <v>100.48705949766021</v>
      </c>
      <c r="L65" s="488" t="e">
        <f t="shared" si="13"/>
        <v>#N/A</v>
      </c>
    </row>
    <row r="66" spans="1:12" ht="15" customHeight="1" x14ac:dyDescent="0.2">
      <c r="A66" s="490" t="s">
        <v>471</v>
      </c>
      <c r="B66" s="487">
        <v>267823</v>
      </c>
      <c r="C66" s="487">
        <v>25271</v>
      </c>
      <c r="D66" s="487">
        <v>10591</v>
      </c>
      <c r="E66" s="488">
        <f t="shared" si="11"/>
        <v>112.80415124061274</v>
      </c>
      <c r="F66" s="488">
        <f t="shared" si="11"/>
        <v>73.249275362318841</v>
      </c>
      <c r="G66" s="488">
        <f t="shared" si="11"/>
        <v>101.14602234743577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266819</v>
      </c>
      <c r="C67" s="487">
        <v>24602</v>
      </c>
      <c r="D67" s="487">
        <v>10601</v>
      </c>
      <c r="E67" s="488">
        <f t="shared" si="11"/>
        <v>112.38127729832408</v>
      </c>
      <c r="F67" s="488">
        <f t="shared" si="11"/>
        <v>71.310144927536228</v>
      </c>
      <c r="G67" s="488">
        <f t="shared" si="11"/>
        <v>101.2415242097221</v>
      </c>
      <c r="H67" s="489" t="str">
        <f t="shared" si="14"/>
        <v/>
      </c>
      <c r="I67" s="488" t="str">
        <f t="shared" si="12"/>
        <v/>
      </c>
      <c r="J67" s="488" t="str">
        <f t="shared" si="12"/>
        <v/>
      </c>
      <c r="K67" s="488" t="str">
        <f t="shared" si="12"/>
        <v/>
      </c>
      <c r="L67" s="488" t="e">
        <f t="shared" si="13"/>
        <v>#N/A</v>
      </c>
    </row>
    <row r="68" spans="1:12" ht="15" customHeight="1" x14ac:dyDescent="0.2">
      <c r="A68" s="490" t="s">
        <v>473</v>
      </c>
      <c r="B68" s="487">
        <v>269009</v>
      </c>
      <c r="C68" s="487">
        <v>25360</v>
      </c>
      <c r="D68" s="487">
        <v>11082</v>
      </c>
      <c r="E68" s="488">
        <f t="shared" si="11"/>
        <v>113.30368161467086</v>
      </c>
      <c r="F68" s="488">
        <f t="shared" si="11"/>
        <v>73.507246376811594</v>
      </c>
      <c r="G68" s="488">
        <f t="shared" si="11"/>
        <v>105.83516378569382</v>
      </c>
      <c r="H68" s="489" t="str">
        <f t="shared" si="14"/>
        <v/>
      </c>
      <c r="I68" s="488" t="str">
        <f t="shared" si="12"/>
        <v/>
      </c>
      <c r="J68" s="488" t="str">
        <f t="shared" si="12"/>
        <v/>
      </c>
      <c r="K68" s="488" t="str">
        <f t="shared" si="12"/>
        <v/>
      </c>
      <c r="L68" s="488" t="e">
        <f t="shared" si="13"/>
        <v>#N/A</v>
      </c>
    </row>
    <row r="69" spans="1:12" ht="15" customHeight="1" x14ac:dyDescent="0.2">
      <c r="A69" s="490">
        <v>43344</v>
      </c>
      <c r="B69" s="487">
        <v>273213</v>
      </c>
      <c r="C69" s="487">
        <v>24618</v>
      </c>
      <c r="D69" s="487">
        <v>11436</v>
      </c>
      <c r="E69" s="488">
        <f t="shared" si="11"/>
        <v>115.07436095070823</v>
      </c>
      <c r="F69" s="488">
        <f t="shared" si="11"/>
        <v>71.356521739130429</v>
      </c>
      <c r="G69" s="488">
        <f t="shared" si="11"/>
        <v>109.21592971062937</v>
      </c>
      <c r="H69" s="489">
        <f t="shared" si="14"/>
        <v>43344</v>
      </c>
      <c r="I69" s="488">
        <f t="shared" si="12"/>
        <v>115.07436095070823</v>
      </c>
      <c r="J69" s="488">
        <f t="shared" si="12"/>
        <v>71.356521739130429</v>
      </c>
      <c r="K69" s="488">
        <f t="shared" si="12"/>
        <v>109.21592971062937</v>
      </c>
      <c r="L69" s="488" t="e">
        <f t="shared" si="13"/>
        <v>#N/A</v>
      </c>
    </row>
    <row r="70" spans="1:12" ht="15" customHeight="1" x14ac:dyDescent="0.2">
      <c r="A70" s="490" t="s">
        <v>474</v>
      </c>
      <c r="B70" s="487">
        <v>273527</v>
      </c>
      <c r="C70" s="487">
        <v>25213</v>
      </c>
      <c r="D70" s="487">
        <v>11623</v>
      </c>
      <c r="E70" s="488">
        <f t="shared" si="11"/>
        <v>115.20661435496982</v>
      </c>
      <c r="F70" s="488">
        <f t="shared" si="11"/>
        <v>73.08115942028985</v>
      </c>
      <c r="G70" s="488">
        <f t="shared" si="11"/>
        <v>111.00181453538345</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272027</v>
      </c>
      <c r="C71" s="487">
        <v>24667</v>
      </c>
      <c r="D71" s="487">
        <v>11635</v>
      </c>
      <c r="E71" s="491">
        <f t="shared" ref="E71:G75" si="15">IF($A$51=37802,IF(COUNTBLANK(B$51:B$70)&gt;0,#N/A,IF(ISBLANK(B71)=FALSE,B71/B$51*100,#N/A)),IF(COUNTBLANK(B$51:B$75)&gt;0,#N/A,B71/B$51*100))</f>
        <v>114.57483057665013</v>
      </c>
      <c r="F71" s="491">
        <f t="shared" si="15"/>
        <v>71.498550724637681</v>
      </c>
      <c r="G71" s="491">
        <f t="shared" si="15"/>
        <v>111.11641677012702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272873</v>
      </c>
      <c r="C72" s="487">
        <v>25375</v>
      </c>
      <c r="D72" s="487">
        <v>11862</v>
      </c>
      <c r="E72" s="491">
        <f t="shared" si="15"/>
        <v>114.93115662762243</v>
      </c>
      <c r="F72" s="491">
        <f t="shared" si="15"/>
        <v>73.550724637681171</v>
      </c>
      <c r="G72" s="491">
        <f t="shared" si="15"/>
        <v>113.28430904402636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277007</v>
      </c>
      <c r="C73" s="487">
        <v>24317</v>
      </c>
      <c r="D73" s="487">
        <v>12263</v>
      </c>
      <c r="E73" s="491">
        <f t="shared" si="15"/>
        <v>116.67235272067154</v>
      </c>
      <c r="F73" s="491">
        <f t="shared" si="15"/>
        <v>70.484057971014494</v>
      </c>
      <c r="G73" s="491">
        <f t="shared" si="15"/>
        <v>117.11393372170758</v>
      </c>
      <c r="H73" s="492">
        <f>IF(A$51=37802,IF(ISERROR(L73)=TRUE,IF(ISBLANK(A73)=FALSE,IF(MONTH(A73)=MONTH(MAX(A$51:A$75)),A73,""),""),""),IF(ISERROR(L73)=TRUE,IF(MONTH(A73)=MONTH(MAX(A$51:A$75)),A73,""),""))</f>
        <v>43709</v>
      </c>
      <c r="I73" s="488">
        <f t="shared" si="12"/>
        <v>116.67235272067154</v>
      </c>
      <c r="J73" s="488">
        <f t="shared" si="12"/>
        <v>70.484057971014494</v>
      </c>
      <c r="K73" s="488">
        <f t="shared" si="12"/>
        <v>117.11393372170758</v>
      </c>
      <c r="L73" s="488" t="e">
        <f t="shared" si="13"/>
        <v>#N/A</v>
      </c>
    </row>
    <row r="74" spans="1:12" ht="15" customHeight="1" x14ac:dyDescent="0.2">
      <c r="A74" s="490" t="s">
        <v>477</v>
      </c>
      <c r="B74" s="487">
        <v>277145</v>
      </c>
      <c r="C74" s="487">
        <v>24725</v>
      </c>
      <c r="D74" s="487">
        <v>12269</v>
      </c>
      <c r="E74" s="491">
        <f t="shared" si="15"/>
        <v>116.73047682827695</v>
      </c>
      <c r="F74" s="491">
        <f t="shared" si="15"/>
        <v>71.666666666666671</v>
      </c>
      <c r="G74" s="491">
        <f t="shared" si="15"/>
        <v>117.17123483907936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275915</v>
      </c>
      <c r="C75" s="493">
        <v>23228</v>
      </c>
      <c r="D75" s="493">
        <v>11582</v>
      </c>
      <c r="E75" s="491">
        <f t="shared" si="15"/>
        <v>116.21241413005478</v>
      </c>
      <c r="F75" s="491">
        <f t="shared" si="15"/>
        <v>67.327536231884054</v>
      </c>
      <c r="G75" s="491">
        <f t="shared" si="15"/>
        <v>110.61025690000955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116.67235272067154</v>
      </c>
      <c r="J77" s="488">
        <f>IF(J75&lt;&gt;"",J75,IF(J74&lt;&gt;"",J74,IF(J73&lt;&gt;"",J73,IF(J72&lt;&gt;"",J72,IF(J71&lt;&gt;"",J71,IF(J70&lt;&gt;"",J70,""))))))</f>
        <v>70.484057971014494</v>
      </c>
      <c r="K77" s="488">
        <f>IF(K75&lt;&gt;"",K75,IF(K74&lt;&gt;"",K74,IF(K73&lt;&gt;"",K73,IF(K72&lt;&gt;"",K72,IF(K71&lt;&gt;"",K71,IF(K70&lt;&gt;"",K70,""))))))</f>
        <v>117.11393372170758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+16,7%</v>
      </c>
      <c r="J79" s="488" t="str">
        <f>"GeB - ausschließlich: "&amp;IF(J77&gt;100,"+","")&amp;TEXT(J77-100,"0,0")&amp;"%"</f>
        <v>GeB - ausschließlich: -29,5%</v>
      </c>
      <c r="K79" s="488" t="str">
        <f>"GeB - im Nebenjob: "&amp;IF(K77&gt;100,"+","")&amp;TEXT(K77-100,"0,0")&amp;"%"</f>
        <v>GeB - im Nebenjob: +17,1%</v>
      </c>
    </row>
    <row r="81" spans="9:9" ht="15" customHeight="1" x14ac:dyDescent="0.2">
      <c r="I81" s="488" t="str">
        <f>IF(ISERROR(HLOOKUP(1,I$78:K$79,2,FALSE)),"",HLOOKUP(1,I$78:K$79,2,FALSE))</f>
        <v>GeB - im Nebenjob: +17,1%</v>
      </c>
    </row>
    <row r="82" spans="9:9" ht="15" customHeight="1" x14ac:dyDescent="0.2">
      <c r="I82" s="488" t="str">
        <f>IF(ISERROR(HLOOKUP(2,I$78:K$79,2,FALSE)),"",HLOOKUP(2,I$78:K$79,2,FALSE))</f>
        <v>SvB: +16,7%</v>
      </c>
    </row>
    <row r="83" spans="9:9" ht="15" customHeight="1" x14ac:dyDescent="0.2">
      <c r="I83" s="488" t="str">
        <f>IF(ISERROR(HLOOKUP(3,I$78:K$79,2,FALSE)),"",HLOOKUP(3,I$78:K$79,2,FALSE))</f>
        <v>GeB - ausschließlich: -29,5%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275915</v>
      </c>
      <c r="E12" s="114">
        <v>277145</v>
      </c>
      <c r="F12" s="114">
        <v>277007</v>
      </c>
      <c r="G12" s="114">
        <v>272873</v>
      </c>
      <c r="H12" s="114">
        <v>272027</v>
      </c>
      <c r="I12" s="115">
        <v>3888</v>
      </c>
      <c r="J12" s="116">
        <v>1.4292698886507589</v>
      </c>
      <c r="N12" s="117"/>
    </row>
    <row r="13" spans="1:15" s="110" customFormat="1" ht="13.5" customHeight="1" x14ac:dyDescent="0.2">
      <c r="A13" s="118" t="s">
        <v>105</v>
      </c>
      <c r="B13" s="119" t="s">
        <v>106</v>
      </c>
      <c r="C13" s="113">
        <v>51.001939002953812</v>
      </c>
      <c r="D13" s="114">
        <v>140722</v>
      </c>
      <c r="E13" s="114">
        <v>141066</v>
      </c>
      <c r="F13" s="114">
        <v>140971</v>
      </c>
      <c r="G13" s="114">
        <v>139157</v>
      </c>
      <c r="H13" s="114">
        <v>138311</v>
      </c>
      <c r="I13" s="115">
        <v>2411</v>
      </c>
      <c r="J13" s="116">
        <v>1.7431729941942433</v>
      </c>
    </row>
    <row r="14" spans="1:15" s="110" customFormat="1" ht="13.5" customHeight="1" x14ac:dyDescent="0.2">
      <c r="A14" s="120"/>
      <c r="B14" s="119" t="s">
        <v>107</v>
      </c>
      <c r="C14" s="113">
        <v>48.998060997046188</v>
      </c>
      <c r="D14" s="114">
        <v>135193</v>
      </c>
      <c r="E14" s="114">
        <v>136079</v>
      </c>
      <c r="F14" s="114">
        <v>136036</v>
      </c>
      <c r="G14" s="114">
        <v>133716</v>
      </c>
      <c r="H14" s="114">
        <v>133716</v>
      </c>
      <c r="I14" s="115">
        <v>1477</v>
      </c>
      <c r="J14" s="116">
        <v>1.1045798558138145</v>
      </c>
    </row>
    <row r="15" spans="1:15" s="110" customFormat="1" ht="13.5" customHeight="1" x14ac:dyDescent="0.2">
      <c r="A15" s="118" t="s">
        <v>105</v>
      </c>
      <c r="B15" s="121" t="s">
        <v>108</v>
      </c>
      <c r="C15" s="113">
        <v>8.2558034177192248</v>
      </c>
      <c r="D15" s="114">
        <v>22779</v>
      </c>
      <c r="E15" s="114">
        <v>23521</v>
      </c>
      <c r="F15" s="114">
        <v>23584</v>
      </c>
      <c r="G15" s="114">
        <v>21363</v>
      </c>
      <c r="H15" s="114">
        <v>21524</v>
      </c>
      <c r="I15" s="115">
        <v>1255</v>
      </c>
      <c r="J15" s="116">
        <v>5.8307006132689088</v>
      </c>
    </row>
    <row r="16" spans="1:15" s="110" customFormat="1" ht="13.5" customHeight="1" x14ac:dyDescent="0.2">
      <c r="A16" s="118"/>
      <c r="B16" s="121" t="s">
        <v>109</v>
      </c>
      <c r="C16" s="113">
        <v>72.330609064385769</v>
      </c>
      <c r="D16" s="114">
        <v>199571</v>
      </c>
      <c r="E16" s="114">
        <v>200294</v>
      </c>
      <c r="F16" s="114">
        <v>200445</v>
      </c>
      <c r="G16" s="114">
        <v>199600</v>
      </c>
      <c r="H16" s="114">
        <v>199337</v>
      </c>
      <c r="I16" s="115">
        <v>234</v>
      </c>
      <c r="J16" s="116">
        <v>0.11738914501572714</v>
      </c>
    </row>
    <row r="17" spans="1:10" s="110" customFormat="1" ht="13.5" customHeight="1" x14ac:dyDescent="0.2">
      <c r="A17" s="118"/>
      <c r="B17" s="121" t="s">
        <v>110</v>
      </c>
      <c r="C17" s="113">
        <v>18.503887066669083</v>
      </c>
      <c r="D17" s="114">
        <v>51055</v>
      </c>
      <c r="E17" s="114">
        <v>50789</v>
      </c>
      <c r="F17" s="114">
        <v>50479</v>
      </c>
      <c r="G17" s="114">
        <v>49546</v>
      </c>
      <c r="H17" s="114">
        <v>48853</v>
      </c>
      <c r="I17" s="115">
        <v>2202</v>
      </c>
      <c r="J17" s="116">
        <v>4.5073997502712215</v>
      </c>
    </row>
    <row r="18" spans="1:10" s="110" customFormat="1" ht="13.5" customHeight="1" x14ac:dyDescent="0.2">
      <c r="A18" s="120"/>
      <c r="B18" s="121" t="s">
        <v>111</v>
      </c>
      <c r="C18" s="113">
        <v>0.90970045122592103</v>
      </c>
      <c r="D18" s="114">
        <v>2510</v>
      </c>
      <c r="E18" s="114">
        <v>2541</v>
      </c>
      <c r="F18" s="114">
        <v>2499</v>
      </c>
      <c r="G18" s="114">
        <v>2364</v>
      </c>
      <c r="H18" s="114">
        <v>2313</v>
      </c>
      <c r="I18" s="115">
        <v>197</v>
      </c>
      <c r="J18" s="116">
        <v>8.5170773886727194</v>
      </c>
    </row>
    <row r="19" spans="1:10" s="110" customFormat="1" ht="13.5" customHeight="1" x14ac:dyDescent="0.2">
      <c r="A19" s="120"/>
      <c r="B19" s="121" t="s">
        <v>112</v>
      </c>
      <c r="C19" s="113">
        <v>0.29248138013518654</v>
      </c>
      <c r="D19" s="114">
        <v>807</v>
      </c>
      <c r="E19" s="114">
        <v>784</v>
      </c>
      <c r="F19" s="114">
        <v>790</v>
      </c>
      <c r="G19" s="114">
        <v>687</v>
      </c>
      <c r="H19" s="114">
        <v>681</v>
      </c>
      <c r="I19" s="115">
        <v>126</v>
      </c>
      <c r="J19" s="116">
        <v>18.502202643171806</v>
      </c>
    </row>
    <row r="20" spans="1:10" s="110" customFormat="1" ht="13.5" customHeight="1" x14ac:dyDescent="0.2">
      <c r="A20" s="118" t="s">
        <v>113</v>
      </c>
      <c r="B20" s="122" t="s">
        <v>114</v>
      </c>
      <c r="C20" s="113">
        <v>67.400467535291668</v>
      </c>
      <c r="D20" s="114">
        <v>185968</v>
      </c>
      <c r="E20" s="114">
        <v>186807</v>
      </c>
      <c r="F20" s="114">
        <v>187487</v>
      </c>
      <c r="G20" s="114">
        <v>184817</v>
      </c>
      <c r="H20" s="114">
        <v>185386</v>
      </c>
      <c r="I20" s="115">
        <v>582</v>
      </c>
      <c r="J20" s="116">
        <v>0.31393956393686684</v>
      </c>
    </row>
    <row r="21" spans="1:10" s="110" customFormat="1" ht="13.5" customHeight="1" x14ac:dyDescent="0.2">
      <c r="A21" s="120"/>
      <c r="B21" s="122" t="s">
        <v>115</v>
      </c>
      <c r="C21" s="113">
        <v>32.599532464708332</v>
      </c>
      <c r="D21" s="114">
        <v>89947</v>
      </c>
      <c r="E21" s="114">
        <v>90338</v>
      </c>
      <c r="F21" s="114">
        <v>89520</v>
      </c>
      <c r="G21" s="114">
        <v>88056</v>
      </c>
      <c r="H21" s="114">
        <v>86641</v>
      </c>
      <c r="I21" s="115">
        <v>3306</v>
      </c>
      <c r="J21" s="116">
        <v>3.8157454323011044</v>
      </c>
    </row>
    <row r="22" spans="1:10" s="110" customFormat="1" ht="13.5" customHeight="1" x14ac:dyDescent="0.2">
      <c r="A22" s="118" t="s">
        <v>113</v>
      </c>
      <c r="B22" s="122" t="s">
        <v>116</v>
      </c>
      <c r="C22" s="113">
        <v>93.380207672652816</v>
      </c>
      <c r="D22" s="114">
        <v>257650</v>
      </c>
      <c r="E22" s="114">
        <v>258865</v>
      </c>
      <c r="F22" s="114">
        <v>259057</v>
      </c>
      <c r="G22" s="114">
        <v>255527</v>
      </c>
      <c r="H22" s="114">
        <v>255399</v>
      </c>
      <c r="I22" s="115">
        <v>2251</v>
      </c>
      <c r="J22" s="116">
        <v>0.88136601944408555</v>
      </c>
    </row>
    <row r="23" spans="1:10" s="110" customFormat="1" ht="13.5" customHeight="1" x14ac:dyDescent="0.2">
      <c r="A23" s="123"/>
      <c r="B23" s="124" t="s">
        <v>117</v>
      </c>
      <c r="C23" s="125">
        <v>6.5567294275410903</v>
      </c>
      <c r="D23" s="114">
        <v>18091</v>
      </c>
      <c r="E23" s="114">
        <v>18112</v>
      </c>
      <c r="F23" s="114">
        <v>17779</v>
      </c>
      <c r="G23" s="114">
        <v>17177</v>
      </c>
      <c r="H23" s="114">
        <v>16451</v>
      </c>
      <c r="I23" s="115">
        <v>1640</v>
      </c>
      <c r="J23" s="116">
        <v>9.9689988450550118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34810</v>
      </c>
      <c r="E26" s="114">
        <v>36994</v>
      </c>
      <c r="F26" s="114">
        <v>36580</v>
      </c>
      <c r="G26" s="114">
        <v>37237</v>
      </c>
      <c r="H26" s="140">
        <v>36302</v>
      </c>
      <c r="I26" s="115">
        <v>-1492</v>
      </c>
      <c r="J26" s="116">
        <v>-4.1099663930361965</v>
      </c>
    </row>
    <row r="27" spans="1:10" s="110" customFormat="1" ht="13.5" customHeight="1" x14ac:dyDescent="0.2">
      <c r="A27" s="118" t="s">
        <v>105</v>
      </c>
      <c r="B27" s="119" t="s">
        <v>106</v>
      </c>
      <c r="C27" s="113">
        <v>45.794311979316291</v>
      </c>
      <c r="D27" s="115">
        <v>15941</v>
      </c>
      <c r="E27" s="114">
        <v>16753</v>
      </c>
      <c r="F27" s="114">
        <v>16485</v>
      </c>
      <c r="G27" s="114">
        <v>16763</v>
      </c>
      <c r="H27" s="140">
        <v>16354</v>
      </c>
      <c r="I27" s="115">
        <v>-413</v>
      </c>
      <c r="J27" s="116">
        <v>-2.5253760547878197</v>
      </c>
    </row>
    <row r="28" spans="1:10" s="110" customFormat="1" ht="13.5" customHeight="1" x14ac:dyDescent="0.2">
      <c r="A28" s="120"/>
      <c r="B28" s="119" t="s">
        <v>107</v>
      </c>
      <c r="C28" s="113">
        <v>54.205688020683709</v>
      </c>
      <c r="D28" s="115">
        <v>18869</v>
      </c>
      <c r="E28" s="114">
        <v>20241</v>
      </c>
      <c r="F28" s="114">
        <v>20095</v>
      </c>
      <c r="G28" s="114">
        <v>20474</v>
      </c>
      <c r="H28" s="140">
        <v>19948</v>
      </c>
      <c r="I28" s="115">
        <v>-1079</v>
      </c>
      <c r="J28" s="116">
        <v>-5.409063565269701</v>
      </c>
    </row>
    <row r="29" spans="1:10" s="110" customFormat="1" ht="13.5" customHeight="1" x14ac:dyDescent="0.2">
      <c r="A29" s="118" t="s">
        <v>105</v>
      </c>
      <c r="B29" s="121" t="s">
        <v>108</v>
      </c>
      <c r="C29" s="113">
        <v>22.056880206837114</v>
      </c>
      <c r="D29" s="115">
        <v>7678</v>
      </c>
      <c r="E29" s="114">
        <v>8575</v>
      </c>
      <c r="F29" s="114">
        <v>8208</v>
      </c>
      <c r="G29" s="114">
        <v>8566</v>
      </c>
      <c r="H29" s="140">
        <v>7800</v>
      </c>
      <c r="I29" s="115">
        <v>-122</v>
      </c>
      <c r="J29" s="116">
        <v>-1.5641025641025641</v>
      </c>
    </row>
    <row r="30" spans="1:10" s="110" customFormat="1" ht="13.5" customHeight="1" x14ac:dyDescent="0.2">
      <c r="A30" s="118"/>
      <c r="B30" s="121" t="s">
        <v>109</v>
      </c>
      <c r="C30" s="113">
        <v>45.87762137316863</v>
      </c>
      <c r="D30" s="115">
        <v>15970</v>
      </c>
      <c r="E30" s="114">
        <v>17003</v>
      </c>
      <c r="F30" s="114">
        <v>16991</v>
      </c>
      <c r="G30" s="114">
        <v>17190</v>
      </c>
      <c r="H30" s="140">
        <v>16998</v>
      </c>
      <c r="I30" s="115">
        <v>-1028</v>
      </c>
      <c r="J30" s="116">
        <v>-6.0477703259206965</v>
      </c>
    </row>
    <row r="31" spans="1:10" s="110" customFormat="1" ht="13.5" customHeight="1" x14ac:dyDescent="0.2">
      <c r="A31" s="118"/>
      <c r="B31" s="121" t="s">
        <v>110</v>
      </c>
      <c r="C31" s="113">
        <v>14.357943119793163</v>
      </c>
      <c r="D31" s="115">
        <v>4998</v>
      </c>
      <c r="E31" s="114">
        <v>5116</v>
      </c>
      <c r="F31" s="114">
        <v>5188</v>
      </c>
      <c r="G31" s="114">
        <v>5328</v>
      </c>
      <c r="H31" s="140">
        <v>5394</v>
      </c>
      <c r="I31" s="115">
        <v>-396</v>
      </c>
      <c r="J31" s="116">
        <v>-7.341490545050056</v>
      </c>
    </row>
    <row r="32" spans="1:10" s="110" customFormat="1" ht="13.5" customHeight="1" x14ac:dyDescent="0.2">
      <c r="A32" s="120"/>
      <c r="B32" s="121" t="s">
        <v>111</v>
      </c>
      <c r="C32" s="113">
        <v>17.70755530020109</v>
      </c>
      <c r="D32" s="115">
        <v>6164</v>
      </c>
      <c r="E32" s="114">
        <v>6300</v>
      </c>
      <c r="F32" s="114">
        <v>6193</v>
      </c>
      <c r="G32" s="114">
        <v>6153</v>
      </c>
      <c r="H32" s="140">
        <v>6110</v>
      </c>
      <c r="I32" s="115">
        <v>54</v>
      </c>
      <c r="J32" s="116">
        <v>0.88379705400982</v>
      </c>
    </row>
    <row r="33" spans="1:10" s="110" customFormat="1" ht="13.5" customHeight="1" x14ac:dyDescent="0.2">
      <c r="A33" s="120"/>
      <c r="B33" s="121" t="s">
        <v>112</v>
      </c>
      <c r="C33" s="113">
        <v>1.8270611893134157</v>
      </c>
      <c r="D33" s="115">
        <v>636</v>
      </c>
      <c r="E33" s="114">
        <v>682</v>
      </c>
      <c r="F33" s="114">
        <v>695</v>
      </c>
      <c r="G33" s="114">
        <v>614</v>
      </c>
      <c r="H33" s="140">
        <v>591</v>
      </c>
      <c r="I33" s="115">
        <v>45</v>
      </c>
      <c r="J33" s="116">
        <v>7.6142131979695433</v>
      </c>
    </row>
    <row r="34" spans="1:10" s="110" customFormat="1" ht="13.5" customHeight="1" x14ac:dyDescent="0.2">
      <c r="A34" s="118" t="s">
        <v>113</v>
      </c>
      <c r="B34" s="122" t="s">
        <v>116</v>
      </c>
      <c r="C34" s="113">
        <v>91.476587187589772</v>
      </c>
      <c r="D34" s="115">
        <v>31843</v>
      </c>
      <c r="E34" s="114">
        <v>33802</v>
      </c>
      <c r="F34" s="114">
        <v>33463</v>
      </c>
      <c r="G34" s="114">
        <v>34075</v>
      </c>
      <c r="H34" s="140">
        <v>33196</v>
      </c>
      <c r="I34" s="115">
        <v>-1353</v>
      </c>
      <c r="J34" s="116">
        <v>-4.0757922641282081</v>
      </c>
    </row>
    <row r="35" spans="1:10" s="110" customFormat="1" ht="13.5" customHeight="1" x14ac:dyDescent="0.2">
      <c r="A35" s="118"/>
      <c r="B35" s="119" t="s">
        <v>117</v>
      </c>
      <c r="C35" s="113">
        <v>8.4113760413674239</v>
      </c>
      <c r="D35" s="115">
        <v>2928</v>
      </c>
      <c r="E35" s="114">
        <v>3152</v>
      </c>
      <c r="F35" s="114">
        <v>3079</v>
      </c>
      <c r="G35" s="114">
        <v>3115</v>
      </c>
      <c r="H35" s="140">
        <v>3063</v>
      </c>
      <c r="I35" s="115">
        <v>-135</v>
      </c>
      <c r="J35" s="116">
        <v>-4.4074436826640548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23228</v>
      </c>
      <c r="E37" s="114">
        <v>24725</v>
      </c>
      <c r="F37" s="114">
        <v>24317</v>
      </c>
      <c r="G37" s="114">
        <v>25375</v>
      </c>
      <c r="H37" s="140">
        <v>24667</v>
      </c>
      <c r="I37" s="115">
        <v>-1439</v>
      </c>
      <c r="J37" s="116">
        <v>-5.8337049499331091</v>
      </c>
    </row>
    <row r="38" spans="1:10" s="110" customFormat="1" ht="13.5" customHeight="1" x14ac:dyDescent="0.2">
      <c r="A38" s="118" t="s">
        <v>105</v>
      </c>
      <c r="B38" s="119" t="s">
        <v>106</v>
      </c>
      <c r="C38" s="113">
        <v>45.746512829343892</v>
      </c>
      <c r="D38" s="115">
        <v>10626</v>
      </c>
      <c r="E38" s="114">
        <v>11159</v>
      </c>
      <c r="F38" s="114">
        <v>10951</v>
      </c>
      <c r="G38" s="114">
        <v>11401</v>
      </c>
      <c r="H38" s="140">
        <v>11189</v>
      </c>
      <c r="I38" s="115">
        <v>-563</v>
      </c>
      <c r="J38" s="116">
        <v>-5.0317275895969251</v>
      </c>
    </row>
    <row r="39" spans="1:10" s="110" customFormat="1" ht="13.5" customHeight="1" x14ac:dyDescent="0.2">
      <c r="A39" s="120"/>
      <c r="B39" s="119" t="s">
        <v>107</v>
      </c>
      <c r="C39" s="113">
        <v>54.253487170656108</v>
      </c>
      <c r="D39" s="115">
        <v>12602</v>
      </c>
      <c r="E39" s="114">
        <v>13566</v>
      </c>
      <c r="F39" s="114">
        <v>13366</v>
      </c>
      <c r="G39" s="114">
        <v>13974</v>
      </c>
      <c r="H39" s="140">
        <v>13478</v>
      </c>
      <c r="I39" s="115">
        <v>-876</v>
      </c>
      <c r="J39" s="116">
        <v>-6.4994806351090668</v>
      </c>
    </row>
    <row r="40" spans="1:10" s="110" customFormat="1" ht="13.5" customHeight="1" x14ac:dyDescent="0.2">
      <c r="A40" s="118" t="s">
        <v>105</v>
      </c>
      <c r="B40" s="121" t="s">
        <v>108</v>
      </c>
      <c r="C40" s="113">
        <v>27.423798863440673</v>
      </c>
      <c r="D40" s="115">
        <v>6370</v>
      </c>
      <c r="E40" s="114">
        <v>7141</v>
      </c>
      <c r="F40" s="114">
        <v>6769</v>
      </c>
      <c r="G40" s="114">
        <v>7303</v>
      </c>
      <c r="H40" s="140">
        <v>6547</v>
      </c>
      <c r="I40" s="115">
        <v>-177</v>
      </c>
      <c r="J40" s="116">
        <v>-2.703528333587903</v>
      </c>
    </row>
    <row r="41" spans="1:10" s="110" customFormat="1" ht="13.5" customHeight="1" x14ac:dyDescent="0.2">
      <c r="A41" s="118"/>
      <c r="B41" s="121" t="s">
        <v>109</v>
      </c>
      <c r="C41" s="113">
        <v>32.379025314275871</v>
      </c>
      <c r="D41" s="115">
        <v>7521</v>
      </c>
      <c r="E41" s="114">
        <v>8051</v>
      </c>
      <c r="F41" s="114">
        <v>8033</v>
      </c>
      <c r="G41" s="114">
        <v>8392</v>
      </c>
      <c r="H41" s="140">
        <v>8366</v>
      </c>
      <c r="I41" s="115">
        <v>-845</v>
      </c>
      <c r="J41" s="116">
        <v>-10.100406406885011</v>
      </c>
    </row>
    <row r="42" spans="1:10" s="110" customFormat="1" ht="13.5" customHeight="1" x14ac:dyDescent="0.2">
      <c r="A42" s="118"/>
      <c r="B42" s="121" t="s">
        <v>110</v>
      </c>
      <c r="C42" s="113">
        <v>14.28017909419666</v>
      </c>
      <c r="D42" s="115">
        <v>3317</v>
      </c>
      <c r="E42" s="114">
        <v>3370</v>
      </c>
      <c r="F42" s="114">
        <v>3452</v>
      </c>
      <c r="G42" s="114">
        <v>3643</v>
      </c>
      <c r="H42" s="140">
        <v>3755</v>
      </c>
      <c r="I42" s="115">
        <v>-438</v>
      </c>
      <c r="J42" s="116">
        <v>-11.66444740346205</v>
      </c>
    </row>
    <row r="43" spans="1:10" s="110" customFormat="1" ht="13.5" customHeight="1" x14ac:dyDescent="0.2">
      <c r="A43" s="120"/>
      <c r="B43" s="121" t="s">
        <v>111</v>
      </c>
      <c r="C43" s="113">
        <v>25.91699672808679</v>
      </c>
      <c r="D43" s="115">
        <v>6020</v>
      </c>
      <c r="E43" s="114">
        <v>6163</v>
      </c>
      <c r="F43" s="114">
        <v>6063</v>
      </c>
      <c r="G43" s="114">
        <v>6037</v>
      </c>
      <c r="H43" s="140">
        <v>5999</v>
      </c>
      <c r="I43" s="115">
        <v>21</v>
      </c>
      <c r="J43" s="116">
        <v>0.3500583430571762</v>
      </c>
    </row>
    <row r="44" spans="1:10" s="110" customFormat="1" ht="13.5" customHeight="1" x14ac:dyDescent="0.2">
      <c r="A44" s="120"/>
      <c r="B44" s="121" t="s">
        <v>112</v>
      </c>
      <c r="C44" s="113">
        <v>2.5572584811434478</v>
      </c>
      <c r="D44" s="115">
        <v>594</v>
      </c>
      <c r="E44" s="114">
        <v>644</v>
      </c>
      <c r="F44" s="114">
        <v>667</v>
      </c>
      <c r="G44" s="114">
        <v>593</v>
      </c>
      <c r="H44" s="140">
        <v>577</v>
      </c>
      <c r="I44" s="115">
        <v>17</v>
      </c>
      <c r="J44" s="116">
        <v>2.9462738301559792</v>
      </c>
    </row>
    <row r="45" spans="1:10" s="110" customFormat="1" ht="13.5" customHeight="1" x14ac:dyDescent="0.2">
      <c r="A45" s="118" t="s">
        <v>113</v>
      </c>
      <c r="B45" s="122" t="s">
        <v>116</v>
      </c>
      <c r="C45" s="113">
        <v>91.00654382641639</v>
      </c>
      <c r="D45" s="115">
        <v>21139</v>
      </c>
      <c r="E45" s="114">
        <v>22494</v>
      </c>
      <c r="F45" s="114">
        <v>22133</v>
      </c>
      <c r="G45" s="114">
        <v>23064</v>
      </c>
      <c r="H45" s="140">
        <v>22351</v>
      </c>
      <c r="I45" s="115">
        <v>-1212</v>
      </c>
      <c r="J45" s="116">
        <v>-5.4225761710885418</v>
      </c>
    </row>
    <row r="46" spans="1:10" s="110" customFormat="1" ht="13.5" customHeight="1" x14ac:dyDescent="0.2">
      <c r="A46" s="118"/>
      <c r="B46" s="119" t="s">
        <v>117</v>
      </c>
      <c r="C46" s="113">
        <v>8.8255553642156013</v>
      </c>
      <c r="D46" s="115">
        <v>2050</v>
      </c>
      <c r="E46" s="114">
        <v>2191</v>
      </c>
      <c r="F46" s="114">
        <v>2147</v>
      </c>
      <c r="G46" s="114">
        <v>2264</v>
      </c>
      <c r="H46" s="140">
        <v>2273</v>
      </c>
      <c r="I46" s="115">
        <v>-223</v>
      </c>
      <c r="J46" s="116">
        <v>-9.8108227012758462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11582</v>
      </c>
      <c r="E48" s="114">
        <v>12269</v>
      </c>
      <c r="F48" s="114">
        <v>12263</v>
      </c>
      <c r="G48" s="114">
        <v>11862</v>
      </c>
      <c r="H48" s="140">
        <v>11635</v>
      </c>
      <c r="I48" s="115">
        <v>-53</v>
      </c>
      <c r="J48" s="116">
        <v>-0.45552213149978515</v>
      </c>
    </row>
    <row r="49" spans="1:12" s="110" customFormat="1" ht="13.5" customHeight="1" x14ac:dyDescent="0.2">
      <c r="A49" s="118" t="s">
        <v>105</v>
      </c>
      <c r="B49" s="119" t="s">
        <v>106</v>
      </c>
      <c r="C49" s="113">
        <v>45.890174408565017</v>
      </c>
      <c r="D49" s="115">
        <v>5315</v>
      </c>
      <c r="E49" s="114">
        <v>5594</v>
      </c>
      <c r="F49" s="114">
        <v>5534</v>
      </c>
      <c r="G49" s="114">
        <v>5362</v>
      </c>
      <c r="H49" s="140">
        <v>5165</v>
      </c>
      <c r="I49" s="115">
        <v>150</v>
      </c>
      <c r="J49" s="116">
        <v>2.9041626331074539</v>
      </c>
    </row>
    <row r="50" spans="1:12" s="110" customFormat="1" ht="13.5" customHeight="1" x14ac:dyDescent="0.2">
      <c r="A50" s="120"/>
      <c r="B50" s="119" t="s">
        <v>107</v>
      </c>
      <c r="C50" s="113">
        <v>54.109825591434983</v>
      </c>
      <c r="D50" s="115">
        <v>6267</v>
      </c>
      <c r="E50" s="114">
        <v>6675</v>
      </c>
      <c r="F50" s="114">
        <v>6729</v>
      </c>
      <c r="G50" s="114">
        <v>6500</v>
      </c>
      <c r="H50" s="140">
        <v>6470</v>
      </c>
      <c r="I50" s="115">
        <v>-203</v>
      </c>
      <c r="J50" s="116">
        <v>-3.1375579598145285</v>
      </c>
    </row>
    <row r="51" spans="1:12" s="110" customFormat="1" ht="13.5" customHeight="1" x14ac:dyDescent="0.2">
      <c r="A51" s="118" t="s">
        <v>105</v>
      </c>
      <c r="B51" s="121" t="s">
        <v>108</v>
      </c>
      <c r="C51" s="113">
        <v>11.293386289069245</v>
      </c>
      <c r="D51" s="115">
        <v>1308</v>
      </c>
      <c r="E51" s="114">
        <v>1434</v>
      </c>
      <c r="F51" s="114">
        <v>1439</v>
      </c>
      <c r="G51" s="114">
        <v>1263</v>
      </c>
      <c r="H51" s="140">
        <v>1253</v>
      </c>
      <c r="I51" s="115">
        <v>55</v>
      </c>
      <c r="J51" s="116">
        <v>4.3894652833200318</v>
      </c>
    </row>
    <row r="52" spans="1:12" s="110" customFormat="1" ht="13.5" customHeight="1" x14ac:dyDescent="0.2">
      <c r="A52" s="118"/>
      <c r="B52" s="121" t="s">
        <v>109</v>
      </c>
      <c r="C52" s="113">
        <v>72.949404247970989</v>
      </c>
      <c r="D52" s="115">
        <v>8449</v>
      </c>
      <c r="E52" s="114">
        <v>8952</v>
      </c>
      <c r="F52" s="114">
        <v>8958</v>
      </c>
      <c r="G52" s="114">
        <v>8798</v>
      </c>
      <c r="H52" s="140">
        <v>8632</v>
      </c>
      <c r="I52" s="115">
        <v>-183</v>
      </c>
      <c r="J52" s="116">
        <v>-2.1200185356811865</v>
      </c>
    </row>
    <row r="53" spans="1:12" s="110" customFormat="1" ht="13.5" customHeight="1" x14ac:dyDescent="0.2">
      <c r="A53" s="118"/>
      <c r="B53" s="121" t="s">
        <v>110</v>
      </c>
      <c r="C53" s="113">
        <v>14.513900880676912</v>
      </c>
      <c r="D53" s="115">
        <v>1681</v>
      </c>
      <c r="E53" s="114">
        <v>1746</v>
      </c>
      <c r="F53" s="114">
        <v>1736</v>
      </c>
      <c r="G53" s="114">
        <v>1685</v>
      </c>
      <c r="H53" s="140">
        <v>1639</v>
      </c>
      <c r="I53" s="115">
        <v>42</v>
      </c>
      <c r="J53" s="116">
        <v>2.5625381330079318</v>
      </c>
    </row>
    <row r="54" spans="1:12" s="110" customFormat="1" ht="13.5" customHeight="1" x14ac:dyDescent="0.2">
      <c r="A54" s="120"/>
      <c r="B54" s="121" t="s">
        <v>111</v>
      </c>
      <c r="C54" s="113">
        <v>1.2433085822828527</v>
      </c>
      <c r="D54" s="115">
        <v>144</v>
      </c>
      <c r="E54" s="114">
        <v>137</v>
      </c>
      <c r="F54" s="114">
        <v>130</v>
      </c>
      <c r="G54" s="114">
        <v>116</v>
      </c>
      <c r="H54" s="140">
        <v>111</v>
      </c>
      <c r="I54" s="115">
        <v>33</v>
      </c>
      <c r="J54" s="116">
        <v>29.72972972972973</v>
      </c>
    </row>
    <row r="55" spans="1:12" s="110" customFormat="1" ht="13.5" customHeight="1" x14ac:dyDescent="0.2">
      <c r="A55" s="120"/>
      <c r="B55" s="121" t="s">
        <v>112</v>
      </c>
      <c r="C55" s="113">
        <v>0.36263166983249873</v>
      </c>
      <c r="D55" s="115">
        <v>42</v>
      </c>
      <c r="E55" s="114">
        <v>38</v>
      </c>
      <c r="F55" s="114">
        <v>28</v>
      </c>
      <c r="G55" s="114">
        <v>21</v>
      </c>
      <c r="H55" s="140">
        <v>14</v>
      </c>
      <c r="I55" s="115">
        <v>28</v>
      </c>
      <c r="J55" s="116">
        <v>200</v>
      </c>
    </row>
    <row r="56" spans="1:12" s="110" customFormat="1" ht="13.5" customHeight="1" x14ac:dyDescent="0.2">
      <c r="A56" s="118" t="s">
        <v>113</v>
      </c>
      <c r="B56" s="122" t="s">
        <v>116</v>
      </c>
      <c r="C56" s="113">
        <v>92.419271283025381</v>
      </c>
      <c r="D56" s="115">
        <v>10704</v>
      </c>
      <c r="E56" s="114">
        <v>11308</v>
      </c>
      <c r="F56" s="114">
        <v>11330</v>
      </c>
      <c r="G56" s="114">
        <v>11011</v>
      </c>
      <c r="H56" s="140">
        <v>10845</v>
      </c>
      <c r="I56" s="115">
        <v>-141</v>
      </c>
      <c r="J56" s="116">
        <v>-1.3001383125864454</v>
      </c>
    </row>
    <row r="57" spans="1:12" s="110" customFormat="1" ht="13.5" customHeight="1" x14ac:dyDescent="0.2">
      <c r="A57" s="142"/>
      <c r="B57" s="124" t="s">
        <v>117</v>
      </c>
      <c r="C57" s="125">
        <v>7.5807287169746154</v>
      </c>
      <c r="D57" s="143">
        <v>878</v>
      </c>
      <c r="E57" s="144">
        <v>961</v>
      </c>
      <c r="F57" s="144">
        <v>932</v>
      </c>
      <c r="G57" s="144">
        <v>851</v>
      </c>
      <c r="H57" s="145">
        <v>790</v>
      </c>
      <c r="I57" s="143">
        <v>88</v>
      </c>
      <c r="J57" s="146">
        <v>11.139240506329115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275915</v>
      </c>
      <c r="E12" s="236">
        <v>277145</v>
      </c>
      <c r="F12" s="114">
        <v>277007</v>
      </c>
      <c r="G12" s="114">
        <v>272873</v>
      </c>
      <c r="H12" s="140">
        <v>272027</v>
      </c>
      <c r="I12" s="115">
        <v>3888</v>
      </c>
      <c r="J12" s="116">
        <v>1.4292698886507589</v>
      </c>
    </row>
    <row r="13" spans="1:15" s="110" customFormat="1" ht="12" customHeight="1" x14ac:dyDescent="0.2">
      <c r="A13" s="118" t="s">
        <v>105</v>
      </c>
      <c r="B13" s="119" t="s">
        <v>106</v>
      </c>
      <c r="C13" s="113">
        <v>51.001939002953812</v>
      </c>
      <c r="D13" s="115">
        <v>140722</v>
      </c>
      <c r="E13" s="114">
        <v>141066</v>
      </c>
      <c r="F13" s="114">
        <v>140971</v>
      </c>
      <c r="G13" s="114">
        <v>139157</v>
      </c>
      <c r="H13" s="140">
        <v>138311</v>
      </c>
      <c r="I13" s="115">
        <v>2411</v>
      </c>
      <c r="J13" s="116">
        <v>1.7431729941942433</v>
      </c>
    </row>
    <row r="14" spans="1:15" s="110" customFormat="1" ht="12" customHeight="1" x14ac:dyDescent="0.2">
      <c r="A14" s="118"/>
      <c r="B14" s="119" t="s">
        <v>107</v>
      </c>
      <c r="C14" s="113">
        <v>48.998060997046188</v>
      </c>
      <c r="D14" s="115">
        <v>135193</v>
      </c>
      <c r="E14" s="114">
        <v>136079</v>
      </c>
      <c r="F14" s="114">
        <v>136036</v>
      </c>
      <c r="G14" s="114">
        <v>133716</v>
      </c>
      <c r="H14" s="140">
        <v>133716</v>
      </c>
      <c r="I14" s="115">
        <v>1477</v>
      </c>
      <c r="J14" s="116">
        <v>1.1045798558138145</v>
      </c>
    </row>
    <row r="15" spans="1:15" s="110" customFormat="1" ht="12" customHeight="1" x14ac:dyDescent="0.2">
      <c r="A15" s="118" t="s">
        <v>105</v>
      </c>
      <c r="B15" s="121" t="s">
        <v>108</v>
      </c>
      <c r="C15" s="113">
        <v>8.2558034177192248</v>
      </c>
      <c r="D15" s="115">
        <v>22779</v>
      </c>
      <c r="E15" s="114">
        <v>23521</v>
      </c>
      <c r="F15" s="114">
        <v>23584</v>
      </c>
      <c r="G15" s="114">
        <v>21363</v>
      </c>
      <c r="H15" s="140">
        <v>21524</v>
      </c>
      <c r="I15" s="115">
        <v>1255</v>
      </c>
      <c r="J15" s="116">
        <v>5.8307006132689088</v>
      </c>
    </row>
    <row r="16" spans="1:15" s="110" customFormat="1" ht="12" customHeight="1" x14ac:dyDescent="0.2">
      <c r="A16" s="118"/>
      <c r="B16" s="121" t="s">
        <v>109</v>
      </c>
      <c r="C16" s="113">
        <v>72.330609064385769</v>
      </c>
      <c r="D16" s="115">
        <v>199571</v>
      </c>
      <c r="E16" s="114">
        <v>200294</v>
      </c>
      <c r="F16" s="114">
        <v>200445</v>
      </c>
      <c r="G16" s="114">
        <v>199600</v>
      </c>
      <c r="H16" s="140">
        <v>199337</v>
      </c>
      <c r="I16" s="115">
        <v>234</v>
      </c>
      <c r="J16" s="116">
        <v>0.11738914501572714</v>
      </c>
    </row>
    <row r="17" spans="1:10" s="110" customFormat="1" ht="12" customHeight="1" x14ac:dyDescent="0.2">
      <c r="A17" s="118"/>
      <c r="B17" s="121" t="s">
        <v>110</v>
      </c>
      <c r="C17" s="113">
        <v>18.503887066669083</v>
      </c>
      <c r="D17" s="115">
        <v>51055</v>
      </c>
      <c r="E17" s="114">
        <v>50789</v>
      </c>
      <c r="F17" s="114">
        <v>50479</v>
      </c>
      <c r="G17" s="114">
        <v>49546</v>
      </c>
      <c r="H17" s="140">
        <v>48853</v>
      </c>
      <c r="I17" s="115">
        <v>2202</v>
      </c>
      <c r="J17" s="116">
        <v>4.5073997502712215</v>
      </c>
    </row>
    <row r="18" spans="1:10" s="110" customFormat="1" ht="12" customHeight="1" x14ac:dyDescent="0.2">
      <c r="A18" s="120"/>
      <c r="B18" s="121" t="s">
        <v>111</v>
      </c>
      <c r="C18" s="113">
        <v>0.90970045122592103</v>
      </c>
      <c r="D18" s="115">
        <v>2510</v>
      </c>
      <c r="E18" s="114">
        <v>2541</v>
      </c>
      <c r="F18" s="114">
        <v>2499</v>
      </c>
      <c r="G18" s="114">
        <v>2364</v>
      </c>
      <c r="H18" s="140">
        <v>2313</v>
      </c>
      <c r="I18" s="115">
        <v>197</v>
      </c>
      <c r="J18" s="116">
        <v>8.5170773886727194</v>
      </c>
    </row>
    <row r="19" spans="1:10" s="110" customFormat="1" ht="12" customHeight="1" x14ac:dyDescent="0.2">
      <c r="A19" s="120"/>
      <c r="B19" s="121" t="s">
        <v>112</v>
      </c>
      <c r="C19" s="113">
        <v>0.29248138013518654</v>
      </c>
      <c r="D19" s="115">
        <v>807</v>
      </c>
      <c r="E19" s="114">
        <v>784</v>
      </c>
      <c r="F19" s="114">
        <v>790</v>
      </c>
      <c r="G19" s="114">
        <v>687</v>
      </c>
      <c r="H19" s="140">
        <v>681</v>
      </c>
      <c r="I19" s="115">
        <v>126</v>
      </c>
      <c r="J19" s="116">
        <v>18.502202643171806</v>
      </c>
    </row>
    <row r="20" spans="1:10" s="110" customFormat="1" ht="12" customHeight="1" x14ac:dyDescent="0.2">
      <c r="A20" s="118" t="s">
        <v>113</v>
      </c>
      <c r="B20" s="119" t="s">
        <v>181</v>
      </c>
      <c r="C20" s="113">
        <v>67.400467535291668</v>
      </c>
      <c r="D20" s="115">
        <v>185968</v>
      </c>
      <c r="E20" s="114">
        <v>186807</v>
      </c>
      <c r="F20" s="114">
        <v>187487</v>
      </c>
      <c r="G20" s="114">
        <v>184817</v>
      </c>
      <c r="H20" s="140">
        <v>185386</v>
      </c>
      <c r="I20" s="115">
        <v>582</v>
      </c>
      <c r="J20" s="116">
        <v>0.31393956393686684</v>
      </c>
    </row>
    <row r="21" spans="1:10" s="110" customFormat="1" ht="12" customHeight="1" x14ac:dyDescent="0.2">
      <c r="A21" s="118"/>
      <c r="B21" s="119" t="s">
        <v>182</v>
      </c>
      <c r="C21" s="113">
        <v>32.599532464708332</v>
      </c>
      <c r="D21" s="115">
        <v>89947</v>
      </c>
      <c r="E21" s="114">
        <v>90338</v>
      </c>
      <c r="F21" s="114">
        <v>89520</v>
      </c>
      <c r="G21" s="114">
        <v>88056</v>
      </c>
      <c r="H21" s="140">
        <v>86641</v>
      </c>
      <c r="I21" s="115">
        <v>3306</v>
      </c>
      <c r="J21" s="116">
        <v>3.8157454323011044</v>
      </c>
    </row>
    <row r="22" spans="1:10" s="110" customFormat="1" ht="12" customHeight="1" x14ac:dyDescent="0.2">
      <c r="A22" s="118" t="s">
        <v>113</v>
      </c>
      <c r="B22" s="119" t="s">
        <v>116</v>
      </c>
      <c r="C22" s="113">
        <v>93.380207672652816</v>
      </c>
      <c r="D22" s="115">
        <v>257650</v>
      </c>
      <c r="E22" s="114">
        <v>258865</v>
      </c>
      <c r="F22" s="114">
        <v>259057</v>
      </c>
      <c r="G22" s="114">
        <v>255527</v>
      </c>
      <c r="H22" s="140">
        <v>255399</v>
      </c>
      <c r="I22" s="115">
        <v>2251</v>
      </c>
      <c r="J22" s="116">
        <v>0.88136601944408555</v>
      </c>
    </row>
    <row r="23" spans="1:10" s="110" customFormat="1" ht="12" customHeight="1" x14ac:dyDescent="0.2">
      <c r="A23" s="118"/>
      <c r="B23" s="119" t="s">
        <v>117</v>
      </c>
      <c r="C23" s="113">
        <v>6.5567294275410903</v>
      </c>
      <c r="D23" s="115">
        <v>18091</v>
      </c>
      <c r="E23" s="114">
        <v>18112</v>
      </c>
      <c r="F23" s="114">
        <v>17779</v>
      </c>
      <c r="G23" s="114">
        <v>17177</v>
      </c>
      <c r="H23" s="140">
        <v>16451</v>
      </c>
      <c r="I23" s="115">
        <v>1640</v>
      </c>
      <c r="J23" s="116">
        <v>9.9689988450550118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244633</v>
      </c>
      <c r="E64" s="236">
        <v>245190</v>
      </c>
      <c r="F64" s="236">
        <v>244304</v>
      </c>
      <c r="G64" s="236">
        <v>240794</v>
      </c>
      <c r="H64" s="140">
        <v>239314</v>
      </c>
      <c r="I64" s="115">
        <v>5319</v>
      </c>
      <c r="J64" s="116">
        <v>2.222602940070368</v>
      </c>
    </row>
    <row r="65" spans="1:12" s="110" customFormat="1" ht="12" customHeight="1" x14ac:dyDescent="0.2">
      <c r="A65" s="118" t="s">
        <v>105</v>
      </c>
      <c r="B65" s="119" t="s">
        <v>106</v>
      </c>
      <c r="C65" s="113">
        <v>51.808627617696715</v>
      </c>
      <c r="D65" s="235">
        <v>126741</v>
      </c>
      <c r="E65" s="236">
        <v>126898</v>
      </c>
      <c r="F65" s="236">
        <v>126634</v>
      </c>
      <c r="G65" s="236">
        <v>124583</v>
      </c>
      <c r="H65" s="140">
        <v>123341</v>
      </c>
      <c r="I65" s="115">
        <v>3400</v>
      </c>
      <c r="J65" s="116">
        <v>2.7565854014480182</v>
      </c>
    </row>
    <row r="66" spans="1:12" s="110" customFormat="1" ht="12" customHeight="1" x14ac:dyDescent="0.2">
      <c r="A66" s="118"/>
      <c r="B66" s="119" t="s">
        <v>107</v>
      </c>
      <c r="C66" s="113">
        <v>48.191372382303285</v>
      </c>
      <c r="D66" s="235">
        <v>117892</v>
      </c>
      <c r="E66" s="236">
        <v>118292</v>
      </c>
      <c r="F66" s="236">
        <v>117670</v>
      </c>
      <c r="G66" s="236">
        <v>116211</v>
      </c>
      <c r="H66" s="140">
        <v>115973</v>
      </c>
      <c r="I66" s="115">
        <v>1919</v>
      </c>
      <c r="J66" s="116">
        <v>1.654695489467376</v>
      </c>
    </row>
    <row r="67" spans="1:12" s="110" customFormat="1" ht="12" customHeight="1" x14ac:dyDescent="0.2">
      <c r="A67" s="118" t="s">
        <v>105</v>
      </c>
      <c r="B67" s="121" t="s">
        <v>108</v>
      </c>
      <c r="C67" s="113">
        <v>8.7265413905728177</v>
      </c>
      <c r="D67" s="235">
        <v>21348</v>
      </c>
      <c r="E67" s="236">
        <v>21812</v>
      </c>
      <c r="F67" s="236">
        <v>21616</v>
      </c>
      <c r="G67" s="236">
        <v>19642</v>
      </c>
      <c r="H67" s="140">
        <v>19763</v>
      </c>
      <c r="I67" s="115">
        <v>1585</v>
      </c>
      <c r="J67" s="116">
        <v>8.0200374437079383</v>
      </c>
    </row>
    <row r="68" spans="1:12" s="110" customFormat="1" ht="12" customHeight="1" x14ac:dyDescent="0.2">
      <c r="A68" s="118"/>
      <c r="B68" s="121" t="s">
        <v>109</v>
      </c>
      <c r="C68" s="113">
        <v>74.254904285194556</v>
      </c>
      <c r="D68" s="235">
        <v>181652</v>
      </c>
      <c r="E68" s="236">
        <v>181939</v>
      </c>
      <c r="F68" s="236">
        <v>181695</v>
      </c>
      <c r="G68" s="236">
        <v>180864</v>
      </c>
      <c r="H68" s="140">
        <v>180002</v>
      </c>
      <c r="I68" s="115">
        <v>1650</v>
      </c>
      <c r="J68" s="116">
        <v>0.91665648159464896</v>
      </c>
    </row>
    <row r="69" spans="1:12" s="110" customFormat="1" ht="12" customHeight="1" x14ac:dyDescent="0.2">
      <c r="A69" s="118"/>
      <c r="B69" s="121" t="s">
        <v>110</v>
      </c>
      <c r="C69" s="113">
        <v>16.13682536697829</v>
      </c>
      <c r="D69" s="235">
        <v>39476</v>
      </c>
      <c r="E69" s="236">
        <v>39264</v>
      </c>
      <c r="F69" s="236">
        <v>38885</v>
      </c>
      <c r="G69" s="236">
        <v>38233</v>
      </c>
      <c r="H69" s="140">
        <v>37568</v>
      </c>
      <c r="I69" s="115">
        <v>1908</v>
      </c>
      <c r="J69" s="116">
        <v>5.0787904599659282</v>
      </c>
    </row>
    <row r="70" spans="1:12" s="110" customFormat="1" ht="12" customHeight="1" x14ac:dyDescent="0.2">
      <c r="A70" s="120"/>
      <c r="B70" s="121" t="s">
        <v>111</v>
      </c>
      <c r="C70" s="113">
        <v>0.88172895725433609</v>
      </c>
      <c r="D70" s="235">
        <v>2157</v>
      </c>
      <c r="E70" s="236">
        <v>2175</v>
      </c>
      <c r="F70" s="236">
        <v>2108</v>
      </c>
      <c r="G70" s="236">
        <v>2055</v>
      </c>
      <c r="H70" s="140">
        <v>1981</v>
      </c>
      <c r="I70" s="115">
        <v>176</v>
      </c>
      <c r="J70" s="116">
        <v>8.884401817264008</v>
      </c>
    </row>
    <row r="71" spans="1:12" s="110" customFormat="1" ht="12" customHeight="1" x14ac:dyDescent="0.2">
      <c r="A71" s="120"/>
      <c r="B71" s="121" t="s">
        <v>112</v>
      </c>
      <c r="C71" s="113">
        <v>0.27428842388394042</v>
      </c>
      <c r="D71" s="235">
        <v>671</v>
      </c>
      <c r="E71" s="236">
        <v>676</v>
      </c>
      <c r="F71" s="236">
        <v>656</v>
      </c>
      <c r="G71" s="236">
        <v>596</v>
      </c>
      <c r="H71" s="140">
        <v>605</v>
      </c>
      <c r="I71" s="115">
        <v>66</v>
      </c>
      <c r="J71" s="116">
        <v>10.909090909090908</v>
      </c>
    </row>
    <row r="72" spans="1:12" s="110" customFormat="1" ht="12" customHeight="1" x14ac:dyDescent="0.2">
      <c r="A72" s="118" t="s">
        <v>113</v>
      </c>
      <c r="B72" s="119" t="s">
        <v>181</v>
      </c>
      <c r="C72" s="113">
        <v>66.459144923211511</v>
      </c>
      <c r="D72" s="235">
        <v>162581</v>
      </c>
      <c r="E72" s="236">
        <v>163015</v>
      </c>
      <c r="F72" s="236">
        <v>163247</v>
      </c>
      <c r="G72" s="236">
        <v>160808</v>
      </c>
      <c r="H72" s="140">
        <v>160827</v>
      </c>
      <c r="I72" s="115">
        <v>1754</v>
      </c>
      <c r="J72" s="116">
        <v>1.0906128946010309</v>
      </c>
    </row>
    <row r="73" spans="1:12" s="110" customFormat="1" ht="12" customHeight="1" x14ac:dyDescent="0.2">
      <c r="A73" s="118"/>
      <c r="B73" s="119" t="s">
        <v>182</v>
      </c>
      <c r="C73" s="113">
        <v>33.540855076788496</v>
      </c>
      <c r="D73" s="115">
        <v>82052</v>
      </c>
      <c r="E73" s="114">
        <v>82175</v>
      </c>
      <c r="F73" s="114">
        <v>81057</v>
      </c>
      <c r="G73" s="114">
        <v>79986</v>
      </c>
      <c r="H73" s="140">
        <v>78487</v>
      </c>
      <c r="I73" s="115">
        <v>3565</v>
      </c>
      <c r="J73" s="116">
        <v>4.5421534776459795</v>
      </c>
    </row>
    <row r="74" spans="1:12" s="110" customFormat="1" ht="12" customHeight="1" x14ac:dyDescent="0.2">
      <c r="A74" s="118" t="s">
        <v>113</v>
      </c>
      <c r="B74" s="119" t="s">
        <v>116</v>
      </c>
      <c r="C74" s="113">
        <v>92.517771518969226</v>
      </c>
      <c r="D74" s="115">
        <v>226329</v>
      </c>
      <c r="E74" s="114">
        <v>227061</v>
      </c>
      <c r="F74" s="114">
        <v>226616</v>
      </c>
      <c r="G74" s="114">
        <v>223833</v>
      </c>
      <c r="H74" s="140">
        <v>223025</v>
      </c>
      <c r="I74" s="115">
        <v>3304</v>
      </c>
      <c r="J74" s="116">
        <v>1.4814482681313754</v>
      </c>
    </row>
    <row r="75" spans="1:12" s="110" customFormat="1" ht="12" customHeight="1" x14ac:dyDescent="0.2">
      <c r="A75" s="142"/>
      <c r="B75" s="124" t="s">
        <v>117</v>
      </c>
      <c r="C75" s="125">
        <v>7.4372631656399584</v>
      </c>
      <c r="D75" s="143">
        <v>18194</v>
      </c>
      <c r="E75" s="144">
        <v>18022</v>
      </c>
      <c r="F75" s="144">
        <v>17585</v>
      </c>
      <c r="G75" s="144">
        <v>16858</v>
      </c>
      <c r="H75" s="145">
        <v>16179</v>
      </c>
      <c r="I75" s="143">
        <v>2015</v>
      </c>
      <c r="J75" s="146">
        <v>12.454416218554917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275915</v>
      </c>
      <c r="G11" s="114">
        <v>277145</v>
      </c>
      <c r="H11" s="114">
        <v>277007</v>
      </c>
      <c r="I11" s="114">
        <v>272873</v>
      </c>
      <c r="J11" s="140">
        <v>272027</v>
      </c>
      <c r="K11" s="114">
        <v>3888</v>
      </c>
      <c r="L11" s="116">
        <v>1.4292698886507589</v>
      </c>
    </row>
    <row r="12" spans="1:17" s="110" customFormat="1" ht="24.95" customHeight="1" x14ac:dyDescent="0.2">
      <c r="A12" s="604" t="s">
        <v>185</v>
      </c>
      <c r="B12" s="605"/>
      <c r="C12" s="605"/>
      <c r="D12" s="606"/>
      <c r="E12" s="113">
        <v>51.001939002953812</v>
      </c>
      <c r="F12" s="115">
        <v>140722</v>
      </c>
      <c r="G12" s="114">
        <v>141066</v>
      </c>
      <c r="H12" s="114">
        <v>140971</v>
      </c>
      <c r="I12" s="114">
        <v>139157</v>
      </c>
      <c r="J12" s="140">
        <v>138311</v>
      </c>
      <c r="K12" s="114">
        <v>2411</v>
      </c>
      <c r="L12" s="116">
        <v>1.7431729941942433</v>
      </c>
    </row>
    <row r="13" spans="1:17" s="110" customFormat="1" ht="15" customHeight="1" x14ac:dyDescent="0.2">
      <c r="A13" s="120"/>
      <c r="B13" s="612" t="s">
        <v>107</v>
      </c>
      <c r="C13" s="612"/>
      <c r="E13" s="113">
        <v>48.998060997046188</v>
      </c>
      <c r="F13" s="115">
        <v>135193</v>
      </c>
      <c r="G13" s="114">
        <v>136079</v>
      </c>
      <c r="H13" s="114">
        <v>136036</v>
      </c>
      <c r="I13" s="114">
        <v>133716</v>
      </c>
      <c r="J13" s="140">
        <v>133716</v>
      </c>
      <c r="K13" s="114">
        <v>1477</v>
      </c>
      <c r="L13" s="116">
        <v>1.1045798558138145</v>
      </c>
    </row>
    <row r="14" spans="1:17" s="110" customFormat="1" ht="24.95" customHeight="1" x14ac:dyDescent="0.2">
      <c r="A14" s="604" t="s">
        <v>186</v>
      </c>
      <c r="B14" s="605"/>
      <c r="C14" s="605"/>
      <c r="D14" s="606"/>
      <c r="E14" s="113">
        <v>8.2558034177192248</v>
      </c>
      <c r="F14" s="115">
        <v>22779</v>
      </c>
      <c r="G14" s="114">
        <v>23521</v>
      </c>
      <c r="H14" s="114">
        <v>23584</v>
      </c>
      <c r="I14" s="114">
        <v>21363</v>
      </c>
      <c r="J14" s="140">
        <v>21524</v>
      </c>
      <c r="K14" s="114">
        <v>1255</v>
      </c>
      <c r="L14" s="116">
        <v>5.8307006132689088</v>
      </c>
    </row>
    <row r="15" spans="1:17" s="110" customFormat="1" ht="15" customHeight="1" x14ac:dyDescent="0.2">
      <c r="A15" s="120"/>
      <c r="B15" s="119"/>
      <c r="C15" s="258" t="s">
        <v>106</v>
      </c>
      <c r="E15" s="113">
        <v>52.636200008780015</v>
      </c>
      <c r="F15" s="115">
        <v>11990</v>
      </c>
      <c r="G15" s="114">
        <v>12339</v>
      </c>
      <c r="H15" s="114">
        <v>12382</v>
      </c>
      <c r="I15" s="114">
        <v>11225</v>
      </c>
      <c r="J15" s="140">
        <v>11266</v>
      </c>
      <c r="K15" s="114">
        <v>724</v>
      </c>
      <c r="L15" s="116">
        <v>6.4264157642464053</v>
      </c>
    </row>
    <row r="16" spans="1:17" s="110" customFormat="1" ht="15" customHeight="1" x14ac:dyDescent="0.2">
      <c r="A16" s="120"/>
      <c r="B16" s="119"/>
      <c r="C16" s="258" t="s">
        <v>107</v>
      </c>
      <c r="E16" s="113">
        <v>47.363799991219985</v>
      </c>
      <c r="F16" s="115">
        <v>10789</v>
      </c>
      <c r="G16" s="114">
        <v>11182</v>
      </c>
      <c r="H16" s="114">
        <v>11202</v>
      </c>
      <c r="I16" s="114">
        <v>10138</v>
      </c>
      <c r="J16" s="140">
        <v>10258</v>
      </c>
      <c r="K16" s="114">
        <v>531</v>
      </c>
      <c r="L16" s="116">
        <v>5.176447650614155</v>
      </c>
    </row>
    <row r="17" spans="1:12" s="110" customFormat="1" ht="15" customHeight="1" x14ac:dyDescent="0.2">
      <c r="A17" s="120"/>
      <c r="B17" s="121" t="s">
        <v>109</v>
      </c>
      <c r="C17" s="258"/>
      <c r="E17" s="113">
        <v>72.330609064385769</v>
      </c>
      <c r="F17" s="115">
        <v>199571</v>
      </c>
      <c r="G17" s="114">
        <v>200294</v>
      </c>
      <c r="H17" s="114">
        <v>200445</v>
      </c>
      <c r="I17" s="114">
        <v>199600</v>
      </c>
      <c r="J17" s="140">
        <v>199337</v>
      </c>
      <c r="K17" s="114">
        <v>234</v>
      </c>
      <c r="L17" s="116">
        <v>0.11738914501572714</v>
      </c>
    </row>
    <row r="18" spans="1:12" s="110" customFormat="1" ht="15" customHeight="1" x14ac:dyDescent="0.2">
      <c r="A18" s="120"/>
      <c r="B18" s="119"/>
      <c r="C18" s="258" t="s">
        <v>106</v>
      </c>
      <c r="E18" s="113">
        <v>51.512995375079548</v>
      </c>
      <c r="F18" s="115">
        <v>102805</v>
      </c>
      <c r="G18" s="114">
        <v>102966</v>
      </c>
      <c r="H18" s="114">
        <v>102964</v>
      </c>
      <c r="I18" s="114">
        <v>102823</v>
      </c>
      <c r="J18" s="140">
        <v>102377</v>
      </c>
      <c r="K18" s="114">
        <v>428</v>
      </c>
      <c r="L18" s="116">
        <v>0.41806265079070493</v>
      </c>
    </row>
    <row r="19" spans="1:12" s="110" customFormat="1" ht="15" customHeight="1" x14ac:dyDescent="0.2">
      <c r="A19" s="120"/>
      <c r="B19" s="119"/>
      <c r="C19" s="258" t="s">
        <v>107</v>
      </c>
      <c r="E19" s="113">
        <v>48.487004624920452</v>
      </c>
      <c r="F19" s="115">
        <v>96766</v>
      </c>
      <c r="G19" s="114">
        <v>97328</v>
      </c>
      <c r="H19" s="114">
        <v>97481</v>
      </c>
      <c r="I19" s="114">
        <v>96777</v>
      </c>
      <c r="J19" s="140">
        <v>96960</v>
      </c>
      <c r="K19" s="114">
        <v>-194</v>
      </c>
      <c r="L19" s="116">
        <v>-0.20008250825082508</v>
      </c>
    </row>
    <row r="20" spans="1:12" s="110" customFormat="1" ht="15" customHeight="1" x14ac:dyDescent="0.2">
      <c r="A20" s="120"/>
      <c r="B20" s="121" t="s">
        <v>110</v>
      </c>
      <c r="C20" s="258"/>
      <c r="E20" s="113">
        <v>18.503887066669083</v>
      </c>
      <c r="F20" s="115">
        <v>51055</v>
      </c>
      <c r="G20" s="114">
        <v>50789</v>
      </c>
      <c r="H20" s="114">
        <v>50479</v>
      </c>
      <c r="I20" s="114">
        <v>49546</v>
      </c>
      <c r="J20" s="140">
        <v>48853</v>
      </c>
      <c r="K20" s="114">
        <v>2202</v>
      </c>
      <c r="L20" s="116">
        <v>4.5073997502712215</v>
      </c>
    </row>
    <row r="21" spans="1:12" s="110" customFormat="1" ht="15" customHeight="1" x14ac:dyDescent="0.2">
      <c r="A21" s="120"/>
      <c r="B21" s="119"/>
      <c r="C21" s="258" t="s">
        <v>106</v>
      </c>
      <c r="E21" s="113">
        <v>47.905200274214081</v>
      </c>
      <c r="F21" s="115">
        <v>24458</v>
      </c>
      <c r="G21" s="114">
        <v>24298</v>
      </c>
      <c r="H21" s="114">
        <v>24157</v>
      </c>
      <c r="I21" s="114">
        <v>23716</v>
      </c>
      <c r="J21" s="140">
        <v>23309</v>
      </c>
      <c r="K21" s="114">
        <v>1149</v>
      </c>
      <c r="L21" s="116">
        <v>4.9294264018190397</v>
      </c>
    </row>
    <row r="22" spans="1:12" s="110" customFormat="1" ht="15" customHeight="1" x14ac:dyDescent="0.2">
      <c r="A22" s="120"/>
      <c r="B22" s="119"/>
      <c r="C22" s="258" t="s">
        <v>107</v>
      </c>
      <c r="E22" s="113">
        <v>52.094799725785919</v>
      </c>
      <c r="F22" s="115">
        <v>26597</v>
      </c>
      <c r="G22" s="114">
        <v>26491</v>
      </c>
      <c r="H22" s="114">
        <v>26322</v>
      </c>
      <c r="I22" s="114">
        <v>25830</v>
      </c>
      <c r="J22" s="140">
        <v>25544</v>
      </c>
      <c r="K22" s="114">
        <v>1053</v>
      </c>
      <c r="L22" s="116">
        <v>4.1222987785781395</v>
      </c>
    </row>
    <row r="23" spans="1:12" s="110" customFormat="1" ht="15" customHeight="1" x14ac:dyDescent="0.2">
      <c r="A23" s="120"/>
      <c r="B23" s="121" t="s">
        <v>111</v>
      </c>
      <c r="C23" s="258"/>
      <c r="E23" s="113">
        <v>0.90970045122592103</v>
      </c>
      <c r="F23" s="115">
        <v>2510</v>
      </c>
      <c r="G23" s="114">
        <v>2541</v>
      </c>
      <c r="H23" s="114">
        <v>2499</v>
      </c>
      <c r="I23" s="114">
        <v>2364</v>
      </c>
      <c r="J23" s="140">
        <v>2313</v>
      </c>
      <c r="K23" s="114">
        <v>197</v>
      </c>
      <c r="L23" s="116">
        <v>8.5170773886727194</v>
      </c>
    </row>
    <row r="24" spans="1:12" s="110" customFormat="1" ht="15" customHeight="1" x14ac:dyDescent="0.2">
      <c r="A24" s="120"/>
      <c r="B24" s="119"/>
      <c r="C24" s="258" t="s">
        <v>106</v>
      </c>
      <c r="E24" s="113">
        <v>58.525896414342633</v>
      </c>
      <c r="F24" s="115">
        <v>1469</v>
      </c>
      <c r="G24" s="114">
        <v>1463</v>
      </c>
      <c r="H24" s="114">
        <v>1468</v>
      </c>
      <c r="I24" s="114">
        <v>1393</v>
      </c>
      <c r="J24" s="140">
        <v>1359</v>
      </c>
      <c r="K24" s="114">
        <v>110</v>
      </c>
      <c r="L24" s="116">
        <v>8.0941869021339219</v>
      </c>
    </row>
    <row r="25" spans="1:12" s="110" customFormat="1" ht="15" customHeight="1" x14ac:dyDescent="0.2">
      <c r="A25" s="120"/>
      <c r="B25" s="119"/>
      <c r="C25" s="258" t="s">
        <v>107</v>
      </c>
      <c r="E25" s="113">
        <v>41.474103585657367</v>
      </c>
      <c r="F25" s="115">
        <v>1041</v>
      </c>
      <c r="G25" s="114">
        <v>1078</v>
      </c>
      <c r="H25" s="114">
        <v>1031</v>
      </c>
      <c r="I25" s="114">
        <v>971</v>
      </c>
      <c r="J25" s="140">
        <v>954</v>
      </c>
      <c r="K25" s="114">
        <v>87</v>
      </c>
      <c r="L25" s="116">
        <v>9.1194968553459113</v>
      </c>
    </row>
    <row r="26" spans="1:12" s="110" customFormat="1" ht="15" customHeight="1" x14ac:dyDescent="0.2">
      <c r="A26" s="120"/>
      <c r="C26" s="121" t="s">
        <v>187</v>
      </c>
      <c r="D26" s="110" t="s">
        <v>188</v>
      </c>
      <c r="E26" s="113">
        <v>0.29248138013518654</v>
      </c>
      <c r="F26" s="115">
        <v>807</v>
      </c>
      <c r="G26" s="114">
        <v>784</v>
      </c>
      <c r="H26" s="114">
        <v>790</v>
      </c>
      <c r="I26" s="114">
        <v>687</v>
      </c>
      <c r="J26" s="140">
        <v>681</v>
      </c>
      <c r="K26" s="114">
        <v>126</v>
      </c>
      <c r="L26" s="116">
        <v>18.502202643171806</v>
      </c>
    </row>
    <row r="27" spans="1:12" s="110" customFormat="1" ht="15" customHeight="1" x14ac:dyDescent="0.2">
      <c r="A27" s="120"/>
      <c r="B27" s="119"/>
      <c r="D27" s="259" t="s">
        <v>106</v>
      </c>
      <c r="E27" s="113">
        <v>51.548946716232962</v>
      </c>
      <c r="F27" s="115">
        <v>416</v>
      </c>
      <c r="G27" s="114">
        <v>402</v>
      </c>
      <c r="H27" s="114">
        <v>413</v>
      </c>
      <c r="I27" s="114">
        <v>355</v>
      </c>
      <c r="J27" s="140">
        <v>350</v>
      </c>
      <c r="K27" s="114">
        <v>66</v>
      </c>
      <c r="L27" s="116">
        <v>18.857142857142858</v>
      </c>
    </row>
    <row r="28" spans="1:12" s="110" customFormat="1" ht="15" customHeight="1" x14ac:dyDescent="0.2">
      <c r="A28" s="120"/>
      <c r="B28" s="119"/>
      <c r="D28" s="259" t="s">
        <v>107</v>
      </c>
      <c r="E28" s="113">
        <v>48.451053283767038</v>
      </c>
      <c r="F28" s="115">
        <v>391</v>
      </c>
      <c r="G28" s="114">
        <v>382</v>
      </c>
      <c r="H28" s="114">
        <v>377</v>
      </c>
      <c r="I28" s="114">
        <v>332</v>
      </c>
      <c r="J28" s="140">
        <v>331</v>
      </c>
      <c r="K28" s="114">
        <v>60</v>
      </c>
      <c r="L28" s="116">
        <v>18.126888217522659</v>
      </c>
    </row>
    <row r="29" spans="1:12" s="110" customFormat="1" ht="24.95" customHeight="1" x14ac:dyDescent="0.2">
      <c r="A29" s="604" t="s">
        <v>189</v>
      </c>
      <c r="B29" s="605"/>
      <c r="C29" s="605"/>
      <c r="D29" s="606"/>
      <c r="E29" s="113">
        <v>93.380207672652816</v>
      </c>
      <c r="F29" s="115">
        <v>257650</v>
      </c>
      <c r="G29" s="114">
        <v>258865</v>
      </c>
      <c r="H29" s="114">
        <v>259057</v>
      </c>
      <c r="I29" s="114">
        <v>255527</v>
      </c>
      <c r="J29" s="140">
        <v>255399</v>
      </c>
      <c r="K29" s="114">
        <v>2251</v>
      </c>
      <c r="L29" s="116">
        <v>0.88136601944408555</v>
      </c>
    </row>
    <row r="30" spans="1:12" s="110" customFormat="1" ht="15" customHeight="1" x14ac:dyDescent="0.2">
      <c r="A30" s="120"/>
      <c r="B30" s="119"/>
      <c r="C30" s="258" t="s">
        <v>106</v>
      </c>
      <c r="E30" s="113">
        <v>49.925868426159518</v>
      </c>
      <c r="F30" s="115">
        <v>128634</v>
      </c>
      <c r="G30" s="114">
        <v>128973</v>
      </c>
      <c r="H30" s="114">
        <v>129014</v>
      </c>
      <c r="I30" s="114">
        <v>127575</v>
      </c>
      <c r="J30" s="140">
        <v>127243</v>
      </c>
      <c r="K30" s="114">
        <v>1391</v>
      </c>
      <c r="L30" s="116">
        <v>1.093183907955644</v>
      </c>
    </row>
    <row r="31" spans="1:12" s="110" customFormat="1" ht="15" customHeight="1" x14ac:dyDescent="0.2">
      <c r="A31" s="120"/>
      <c r="B31" s="119"/>
      <c r="C31" s="258" t="s">
        <v>107</v>
      </c>
      <c r="E31" s="113">
        <v>50.074131573840482</v>
      </c>
      <c r="F31" s="115">
        <v>129016</v>
      </c>
      <c r="G31" s="114">
        <v>129892</v>
      </c>
      <c r="H31" s="114">
        <v>130043</v>
      </c>
      <c r="I31" s="114">
        <v>127952</v>
      </c>
      <c r="J31" s="140">
        <v>128156</v>
      </c>
      <c r="K31" s="114">
        <v>860</v>
      </c>
      <c r="L31" s="116">
        <v>0.67105714909953496</v>
      </c>
    </row>
    <row r="32" spans="1:12" s="110" customFormat="1" ht="15" customHeight="1" x14ac:dyDescent="0.2">
      <c r="A32" s="120"/>
      <c r="B32" s="119" t="s">
        <v>117</v>
      </c>
      <c r="C32" s="258"/>
      <c r="E32" s="113">
        <v>6.5567294275410903</v>
      </c>
      <c r="F32" s="115">
        <v>18091</v>
      </c>
      <c r="G32" s="114">
        <v>18112</v>
      </c>
      <c r="H32" s="114">
        <v>17779</v>
      </c>
      <c r="I32" s="114">
        <v>17177</v>
      </c>
      <c r="J32" s="140">
        <v>16451</v>
      </c>
      <c r="K32" s="114">
        <v>1640</v>
      </c>
      <c r="L32" s="116">
        <v>9.9689988450550118</v>
      </c>
    </row>
    <row r="33" spans="1:12" s="110" customFormat="1" ht="15" customHeight="1" x14ac:dyDescent="0.2">
      <c r="A33" s="120"/>
      <c r="B33" s="119"/>
      <c r="C33" s="258" t="s">
        <v>106</v>
      </c>
      <c r="E33" s="113">
        <v>66.253938422419992</v>
      </c>
      <c r="F33" s="115">
        <v>11986</v>
      </c>
      <c r="G33" s="114">
        <v>11998</v>
      </c>
      <c r="H33" s="114">
        <v>11860</v>
      </c>
      <c r="I33" s="114">
        <v>11491</v>
      </c>
      <c r="J33" s="140">
        <v>10973</v>
      </c>
      <c r="K33" s="114">
        <v>1013</v>
      </c>
      <c r="L33" s="116">
        <v>9.2317506607126578</v>
      </c>
    </row>
    <row r="34" spans="1:12" s="110" customFormat="1" ht="15" customHeight="1" x14ac:dyDescent="0.2">
      <c r="A34" s="120"/>
      <c r="B34" s="119"/>
      <c r="C34" s="258" t="s">
        <v>107</v>
      </c>
      <c r="E34" s="113">
        <v>33.746061577580015</v>
      </c>
      <c r="F34" s="115">
        <v>6105</v>
      </c>
      <c r="G34" s="114">
        <v>6114</v>
      </c>
      <c r="H34" s="114">
        <v>5919</v>
      </c>
      <c r="I34" s="114">
        <v>5686</v>
      </c>
      <c r="J34" s="140">
        <v>5478</v>
      </c>
      <c r="K34" s="114">
        <v>627</v>
      </c>
      <c r="L34" s="116">
        <v>11.445783132530121</v>
      </c>
    </row>
    <row r="35" spans="1:12" s="110" customFormat="1" ht="24.95" customHeight="1" x14ac:dyDescent="0.2">
      <c r="A35" s="604" t="s">
        <v>190</v>
      </c>
      <c r="B35" s="605"/>
      <c r="C35" s="605"/>
      <c r="D35" s="606"/>
      <c r="E35" s="113">
        <v>67.400467535291668</v>
      </c>
      <c r="F35" s="115">
        <v>185968</v>
      </c>
      <c r="G35" s="114">
        <v>186807</v>
      </c>
      <c r="H35" s="114">
        <v>187487</v>
      </c>
      <c r="I35" s="114">
        <v>184817</v>
      </c>
      <c r="J35" s="140">
        <v>185386</v>
      </c>
      <c r="K35" s="114">
        <v>582</v>
      </c>
      <c r="L35" s="116">
        <v>0.31393956393686684</v>
      </c>
    </row>
    <row r="36" spans="1:12" s="110" customFormat="1" ht="15" customHeight="1" x14ac:dyDescent="0.2">
      <c r="A36" s="120"/>
      <c r="B36" s="119"/>
      <c r="C36" s="258" t="s">
        <v>106</v>
      </c>
      <c r="E36" s="113">
        <v>61.656306461326679</v>
      </c>
      <c r="F36" s="115">
        <v>114661</v>
      </c>
      <c r="G36" s="114">
        <v>115077</v>
      </c>
      <c r="H36" s="114">
        <v>115327</v>
      </c>
      <c r="I36" s="114">
        <v>113541</v>
      </c>
      <c r="J36" s="140">
        <v>113525</v>
      </c>
      <c r="K36" s="114">
        <v>1136</v>
      </c>
      <c r="L36" s="116">
        <v>1.0006606474344859</v>
      </c>
    </row>
    <row r="37" spans="1:12" s="110" customFormat="1" ht="15" customHeight="1" x14ac:dyDescent="0.2">
      <c r="A37" s="120"/>
      <c r="B37" s="119"/>
      <c r="C37" s="258" t="s">
        <v>107</v>
      </c>
      <c r="E37" s="113">
        <v>38.343693538673321</v>
      </c>
      <c r="F37" s="115">
        <v>71307</v>
      </c>
      <c r="G37" s="114">
        <v>71730</v>
      </c>
      <c r="H37" s="114">
        <v>72160</v>
      </c>
      <c r="I37" s="114">
        <v>71276</v>
      </c>
      <c r="J37" s="140">
        <v>71861</v>
      </c>
      <c r="K37" s="114">
        <v>-554</v>
      </c>
      <c r="L37" s="116">
        <v>-0.77093277299230456</v>
      </c>
    </row>
    <row r="38" spans="1:12" s="110" customFormat="1" ht="15" customHeight="1" x14ac:dyDescent="0.2">
      <c r="A38" s="120"/>
      <c r="B38" s="119" t="s">
        <v>182</v>
      </c>
      <c r="C38" s="258"/>
      <c r="E38" s="113">
        <v>32.599532464708332</v>
      </c>
      <c r="F38" s="115">
        <v>89947</v>
      </c>
      <c r="G38" s="114">
        <v>90338</v>
      </c>
      <c r="H38" s="114">
        <v>89520</v>
      </c>
      <c r="I38" s="114">
        <v>88056</v>
      </c>
      <c r="J38" s="140">
        <v>86641</v>
      </c>
      <c r="K38" s="114">
        <v>3306</v>
      </c>
      <c r="L38" s="116">
        <v>3.8157454323011044</v>
      </c>
    </row>
    <row r="39" spans="1:12" s="110" customFormat="1" ht="15" customHeight="1" x14ac:dyDescent="0.2">
      <c r="A39" s="120"/>
      <c r="B39" s="119"/>
      <c r="C39" s="258" t="s">
        <v>106</v>
      </c>
      <c r="E39" s="113">
        <v>28.973728973728974</v>
      </c>
      <c r="F39" s="115">
        <v>26061</v>
      </c>
      <c r="G39" s="114">
        <v>25989</v>
      </c>
      <c r="H39" s="114">
        <v>25644</v>
      </c>
      <c r="I39" s="114">
        <v>25616</v>
      </c>
      <c r="J39" s="140">
        <v>24786</v>
      </c>
      <c r="K39" s="114">
        <v>1275</v>
      </c>
      <c r="L39" s="116">
        <v>5.1440329218106999</v>
      </c>
    </row>
    <row r="40" spans="1:12" s="110" customFormat="1" ht="15" customHeight="1" x14ac:dyDescent="0.2">
      <c r="A40" s="120"/>
      <c r="B40" s="119"/>
      <c r="C40" s="258" t="s">
        <v>107</v>
      </c>
      <c r="E40" s="113">
        <v>71.026271026271033</v>
      </c>
      <c r="F40" s="115">
        <v>63886</v>
      </c>
      <c r="G40" s="114">
        <v>64349</v>
      </c>
      <c r="H40" s="114">
        <v>63876</v>
      </c>
      <c r="I40" s="114">
        <v>62440</v>
      </c>
      <c r="J40" s="140">
        <v>61855</v>
      </c>
      <c r="K40" s="114">
        <v>2031</v>
      </c>
      <c r="L40" s="116">
        <v>3.2834855710936868</v>
      </c>
    </row>
    <row r="41" spans="1:12" s="110" customFormat="1" ht="24.75" customHeight="1" x14ac:dyDescent="0.2">
      <c r="A41" s="604" t="s">
        <v>517</v>
      </c>
      <c r="B41" s="605"/>
      <c r="C41" s="605"/>
      <c r="D41" s="606"/>
      <c r="E41" s="113">
        <v>3.5431201638185672</v>
      </c>
      <c r="F41" s="115">
        <v>9776</v>
      </c>
      <c r="G41" s="114">
        <v>10535</v>
      </c>
      <c r="H41" s="114">
        <v>10686</v>
      </c>
      <c r="I41" s="114">
        <v>8965</v>
      </c>
      <c r="J41" s="140">
        <v>9572</v>
      </c>
      <c r="K41" s="114">
        <v>204</v>
      </c>
      <c r="L41" s="116">
        <v>2.1312160468031758</v>
      </c>
    </row>
    <row r="42" spans="1:12" s="110" customFormat="1" ht="15" customHeight="1" x14ac:dyDescent="0.2">
      <c r="A42" s="120"/>
      <c r="B42" s="119"/>
      <c r="C42" s="258" t="s">
        <v>106</v>
      </c>
      <c r="E42" s="113">
        <v>52.168576104746315</v>
      </c>
      <c r="F42" s="115">
        <v>5100</v>
      </c>
      <c r="G42" s="114">
        <v>5601</v>
      </c>
      <c r="H42" s="114">
        <v>5680</v>
      </c>
      <c r="I42" s="114">
        <v>4694</v>
      </c>
      <c r="J42" s="140">
        <v>5018</v>
      </c>
      <c r="K42" s="114">
        <v>82</v>
      </c>
      <c r="L42" s="116">
        <v>1.634117178158629</v>
      </c>
    </row>
    <row r="43" spans="1:12" s="110" customFormat="1" ht="15" customHeight="1" x14ac:dyDescent="0.2">
      <c r="A43" s="123"/>
      <c r="B43" s="124"/>
      <c r="C43" s="260" t="s">
        <v>107</v>
      </c>
      <c r="D43" s="261"/>
      <c r="E43" s="125">
        <v>47.831423895253685</v>
      </c>
      <c r="F43" s="143">
        <v>4676</v>
      </c>
      <c r="G43" s="144">
        <v>4934</v>
      </c>
      <c r="H43" s="144">
        <v>5006</v>
      </c>
      <c r="I43" s="144">
        <v>4271</v>
      </c>
      <c r="J43" s="145">
        <v>4554</v>
      </c>
      <c r="K43" s="144">
        <v>122</v>
      </c>
      <c r="L43" s="146">
        <v>2.6789635485287659</v>
      </c>
    </row>
    <row r="44" spans="1:12" s="110" customFormat="1" ht="45.75" customHeight="1" x14ac:dyDescent="0.2">
      <c r="A44" s="604" t="s">
        <v>191</v>
      </c>
      <c r="B44" s="605"/>
      <c r="C44" s="605"/>
      <c r="D44" s="606"/>
      <c r="E44" s="113">
        <v>0.82235471068988641</v>
      </c>
      <c r="F44" s="115">
        <v>2269</v>
      </c>
      <c r="G44" s="114">
        <v>2313</v>
      </c>
      <c r="H44" s="114">
        <v>2345</v>
      </c>
      <c r="I44" s="114">
        <v>2253</v>
      </c>
      <c r="J44" s="140">
        <v>2290</v>
      </c>
      <c r="K44" s="114">
        <v>-21</v>
      </c>
      <c r="L44" s="116">
        <v>-0.91703056768558955</v>
      </c>
    </row>
    <row r="45" spans="1:12" s="110" customFormat="1" ht="15" customHeight="1" x14ac:dyDescent="0.2">
      <c r="A45" s="120"/>
      <c r="B45" s="119"/>
      <c r="C45" s="258" t="s">
        <v>106</v>
      </c>
      <c r="E45" s="113">
        <v>58.792419568091667</v>
      </c>
      <c r="F45" s="115">
        <v>1334</v>
      </c>
      <c r="G45" s="114">
        <v>1370</v>
      </c>
      <c r="H45" s="114">
        <v>1393</v>
      </c>
      <c r="I45" s="114">
        <v>1316</v>
      </c>
      <c r="J45" s="140">
        <v>1333</v>
      </c>
      <c r="K45" s="114">
        <v>1</v>
      </c>
      <c r="L45" s="116">
        <v>7.5018754688672168E-2</v>
      </c>
    </row>
    <row r="46" spans="1:12" s="110" customFormat="1" ht="15" customHeight="1" x14ac:dyDescent="0.2">
      <c r="A46" s="123"/>
      <c r="B46" s="124"/>
      <c r="C46" s="260" t="s">
        <v>107</v>
      </c>
      <c r="D46" s="261"/>
      <c r="E46" s="125">
        <v>41.207580431908333</v>
      </c>
      <c r="F46" s="143">
        <v>935</v>
      </c>
      <c r="G46" s="144">
        <v>943</v>
      </c>
      <c r="H46" s="144">
        <v>952</v>
      </c>
      <c r="I46" s="144">
        <v>937</v>
      </c>
      <c r="J46" s="145">
        <v>957</v>
      </c>
      <c r="K46" s="144">
        <v>-22</v>
      </c>
      <c r="L46" s="146">
        <v>-2.2988505747126435</v>
      </c>
    </row>
    <row r="47" spans="1:12" s="110" customFormat="1" ht="39" customHeight="1" x14ac:dyDescent="0.2">
      <c r="A47" s="604" t="s">
        <v>518</v>
      </c>
      <c r="B47" s="607"/>
      <c r="C47" s="607"/>
      <c r="D47" s="608"/>
      <c r="E47" s="113">
        <v>0.29139408875921935</v>
      </c>
      <c r="F47" s="115">
        <v>804</v>
      </c>
      <c r="G47" s="114">
        <v>816</v>
      </c>
      <c r="H47" s="114">
        <v>706</v>
      </c>
      <c r="I47" s="114">
        <v>703</v>
      </c>
      <c r="J47" s="140">
        <v>760</v>
      </c>
      <c r="K47" s="114">
        <v>44</v>
      </c>
      <c r="L47" s="116">
        <v>5.7894736842105265</v>
      </c>
    </row>
    <row r="48" spans="1:12" s="110" customFormat="1" ht="15" customHeight="1" x14ac:dyDescent="0.2">
      <c r="A48" s="120"/>
      <c r="B48" s="119"/>
      <c r="C48" s="258" t="s">
        <v>106</v>
      </c>
      <c r="E48" s="113">
        <v>36.815920398009951</v>
      </c>
      <c r="F48" s="115">
        <v>296</v>
      </c>
      <c r="G48" s="114">
        <v>301</v>
      </c>
      <c r="H48" s="114">
        <v>262</v>
      </c>
      <c r="I48" s="114">
        <v>265</v>
      </c>
      <c r="J48" s="140">
        <v>279</v>
      </c>
      <c r="K48" s="114">
        <v>17</v>
      </c>
      <c r="L48" s="116">
        <v>6.0931899641577063</v>
      </c>
    </row>
    <row r="49" spans="1:12" s="110" customFormat="1" ht="15" customHeight="1" x14ac:dyDescent="0.2">
      <c r="A49" s="123"/>
      <c r="B49" s="124"/>
      <c r="C49" s="260" t="s">
        <v>107</v>
      </c>
      <c r="D49" s="261"/>
      <c r="E49" s="125">
        <v>63.184079601990049</v>
      </c>
      <c r="F49" s="143">
        <v>508</v>
      </c>
      <c r="G49" s="144">
        <v>515</v>
      </c>
      <c r="H49" s="144">
        <v>444</v>
      </c>
      <c r="I49" s="144">
        <v>438</v>
      </c>
      <c r="J49" s="145">
        <v>481</v>
      </c>
      <c r="K49" s="144">
        <v>27</v>
      </c>
      <c r="L49" s="146">
        <v>5.613305613305613</v>
      </c>
    </row>
    <row r="50" spans="1:12" s="110" customFormat="1" ht="24.95" customHeight="1" x14ac:dyDescent="0.2">
      <c r="A50" s="609" t="s">
        <v>192</v>
      </c>
      <c r="B50" s="610"/>
      <c r="C50" s="610"/>
      <c r="D50" s="611"/>
      <c r="E50" s="262">
        <v>8.4562274613558515</v>
      </c>
      <c r="F50" s="263">
        <v>23332</v>
      </c>
      <c r="G50" s="264">
        <v>24083</v>
      </c>
      <c r="H50" s="264">
        <v>24078</v>
      </c>
      <c r="I50" s="264">
        <v>22026</v>
      </c>
      <c r="J50" s="265">
        <v>22093</v>
      </c>
      <c r="K50" s="263">
        <v>1239</v>
      </c>
      <c r="L50" s="266">
        <v>5.6081111664328072</v>
      </c>
    </row>
    <row r="51" spans="1:12" s="110" customFormat="1" ht="15" customHeight="1" x14ac:dyDescent="0.2">
      <c r="A51" s="120"/>
      <c r="B51" s="119"/>
      <c r="C51" s="258" t="s">
        <v>106</v>
      </c>
      <c r="E51" s="113">
        <v>58.661923538487912</v>
      </c>
      <c r="F51" s="115">
        <v>13687</v>
      </c>
      <c r="G51" s="114">
        <v>14047</v>
      </c>
      <c r="H51" s="114">
        <v>14107</v>
      </c>
      <c r="I51" s="114">
        <v>13033</v>
      </c>
      <c r="J51" s="140">
        <v>12907</v>
      </c>
      <c r="K51" s="114">
        <v>780</v>
      </c>
      <c r="L51" s="116">
        <v>6.0432323545362978</v>
      </c>
    </row>
    <row r="52" spans="1:12" s="110" customFormat="1" ht="15" customHeight="1" x14ac:dyDescent="0.2">
      <c r="A52" s="120"/>
      <c r="B52" s="119"/>
      <c r="C52" s="258" t="s">
        <v>107</v>
      </c>
      <c r="E52" s="113">
        <v>41.338076461512088</v>
      </c>
      <c r="F52" s="115">
        <v>9645</v>
      </c>
      <c r="G52" s="114">
        <v>10036</v>
      </c>
      <c r="H52" s="114">
        <v>9971</v>
      </c>
      <c r="I52" s="114">
        <v>8993</v>
      </c>
      <c r="J52" s="140">
        <v>9186</v>
      </c>
      <c r="K52" s="114">
        <v>459</v>
      </c>
      <c r="L52" s="116">
        <v>4.9967341606792948</v>
      </c>
    </row>
    <row r="53" spans="1:12" s="110" customFormat="1" ht="15" customHeight="1" x14ac:dyDescent="0.2">
      <c r="A53" s="120"/>
      <c r="B53" s="119"/>
      <c r="C53" s="258" t="s">
        <v>187</v>
      </c>
      <c r="D53" s="110" t="s">
        <v>193</v>
      </c>
      <c r="E53" s="113">
        <v>29.748842791016628</v>
      </c>
      <c r="F53" s="115">
        <v>6941</v>
      </c>
      <c r="G53" s="114">
        <v>7816</v>
      </c>
      <c r="H53" s="114">
        <v>7971</v>
      </c>
      <c r="I53" s="114">
        <v>6204</v>
      </c>
      <c r="J53" s="140">
        <v>6770</v>
      </c>
      <c r="K53" s="114">
        <v>171</v>
      </c>
      <c r="L53" s="116">
        <v>2.5258493353028064</v>
      </c>
    </row>
    <row r="54" spans="1:12" s="110" customFormat="1" ht="15" customHeight="1" x14ac:dyDescent="0.2">
      <c r="A54" s="120"/>
      <c r="B54" s="119"/>
      <c r="D54" s="267" t="s">
        <v>194</v>
      </c>
      <c r="E54" s="113">
        <v>53.392882869903474</v>
      </c>
      <c r="F54" s="115">
        <v>3706</v>
      </c>
      <c r="G54" s="114">
        <v>4191</v>
      </c>
      <c r="H54" s="114">
        <v>4262</v>
      </c>
      <c r="I54" s="114">
        <v>3364</v>
      </c>
      <c r="J54" s="140">
        <v>3618</v>
      </c>
      <c r="K54" s="114">
        <v>88</v>
      </c>
      <c r="L54" s="116">
        <v>2.4322830292979547</v>
      </c>
    </row>
    <row r="55" spans="1:12" s="110" customFormat="1" ht="15" customHeight="1" x14ac:dyDescent="0.2">
      <c r="A55" s="120"/>
      <c r="B55" s="119"/>
      <c r="D55" s="267" t="s">
        <v>195</v>
      </c>
      <c r="E55" s="113">
        <v>46.607117130096526</v>
      </c>
      <c r="F55" s="115">
        <v>3235</v>
      </c>
      <c r="G55" s="114">
        <v>3625</v>
      </c>
      <c r="H55" s="114">
        <v>3709</v>
      </c>
      <c r="I55" s="114">
        <v>2840</v>
      </c>
      <c r="J55" s="140">
        <v>3152</v>
      </c>
      <c r="K55" s="114">
        <v>83</v>
      </c>
      <c r="L55" s="116">
        <v>2.6332487309644672</v>
      </c>
    </row>
    <row r="56" spans="1:12" s="110" customFormat="1" ht="15" customHeight="1" x14ac:dyDescent="0.2">
      <c r="A56" s="120"/>
      <c r="B56" s="119" t="s">
        <v>196</v>
      </c>
      <c r="C56" s="258"/>
      <c r="E56" s="113">
        <v>59.212076182882413</v>
      </c>
      <c r="F56" s="115">
        <v>163375</v>
      </c>
      <c r="G56" s="114">
        <v>163401</v>
      </c>
      <c r="H56" s="114">
        <v>163821</v>
      </c>
      <c r="I56" s="114">
        <v>162655</v>
      </c>
      <c r="J56" s="140">
        <v>162383</v>
      </c>
      <c r="K56" s="114">
        <v>992</v>
      </c>
      <c r="L56" s="116">
        <v>0.61090138746051004</v>
      </c>
    </row>
    <row r="57" spans="1:12" s="110" customFormat="1" ht="15" customHeight="1" x14ac:dyDescent="0.2">
      <c r="A57" s="120"/>
      <c r="B57" s="119"/>
      <c r="C57" s="258" t="s">
        <v>106</v>
      </c>
      <c r="E57" s="113">
        <v>51.3469013006886</v>
      </c>
      <c r="F57" s="115">
        <v>83888</v>
      </c>
      <c r="G57" s="114">
        <v>83723</v>
      </c>
      <c r="H57" s="114">
        <v>83904</v>
      </c>
      <c r="I57" s="114">
        <v>83547</v>
      </c>
      <c r="J57" s="140">
        <v>83237</v>
      </c>
      <c r="K57" s="114">
        <v>651</v>
      </c>
      <c r="L57" s="116">
        <v>0.78210411235388111</v>
      </c>
    </row>
    <row r="58" spans="1:12" s="110" customFormat="1" ht="15" customHeight="1" x14ac:dyDescent="0.2">
      <c r="A58" s="120"/>
      <c r="B58" s="119"/>
      <c r="C58" s="258" t="s">
        <v>107</v>
      </c>
      <c r="E58" s="113">
        <v>48.6530986993114</v>
      </c>
      <c r="F58" s="115">
        <v>79487</v>
      </c>
      <c r="G58" s="114">
        <v>79678</v>
      </c>
      <c r="H58" s="114">
        <v>79917</v>
      </c>
      <c r="I58" s="114">
        <v>79108</v>
      </c>
      <c r="J58" s="140">
        <v>79146</v>
      </c>
      <c r="K58" s="114">
        <v>341</v>
      </c>
      <c r="L58" s="116">
        <v>0.43084931645313723</v>
      </c>
    </row>
    <row r="59" spans="1:12" s="110" customFormat="1" ht="15" customHeight="1" x14ac:dyDescent="0.2">
      <c r="A59" s="120"/>
      <c r="B59" s="119"/>
      <c r="C59" s="258" t="s">
        <v>105</v>
      </c>
      <c r="D59" s="110" t="s">
        <v>197</v>
      </c>
      <c r="E59" s="113">
        <v>92.249732211170624</v>
      </c>
      <c r="F59" s="115">
        <v>150713</v>
      </c>
      <c r="G59" s="114">
        <v>150727</v>
      </c>
      <c r="H59" s="114">
        <v>151204</v>
      </c>
      <c r="I59" s="114">
        <v>150188</v>
      </c>
      <c r="J59" s="140">
        <v>149996</v>
      </c>
      <c r="K59" s="114">
        <v>717</v>
      </c>
      <c r="L59" s="116">
        <v>0.47801274700658686</v>
      </c>
    </row>
    <row r="60" spans="1:12" s="110" customFormat="1" ht="15" customHeight="1" x14ac:dyDescent="0.2">
      <c r="A60" s="120"/>
      <c r="B60" s="119"/>
      <c r="C60" s="258"/>
      <c r="D60" s="267" t="s">
        <v>198</v>
      </c>
      <c r="E60" s="113">
        <v>50.951145554796199</v>
      </c>
      <c r="F60" s="115">
        <v>76790</v>
      </c>
      <c r="G60" s="114">
        <v>76638</v>
      </c>
      <c r="H60" s="114">
        <v>76876</v>
      </c>
      <c r="I60" s="114">
        <v>76608</v>
      </c>
      <c r="J60" s="140">
        <v>76335</v>
      </c>
      <c r="K60" s="114">
        <v>455</v>
      </c>
      <c r="L60" s="116">
        <v>0.59605685465382852</v>
      </c>
    </row>
    <row r="61" spans="1:12" s="110" customFormat="1" ht="15" customHeight="1" x14ac:dyDescent="0.2">
      <c r="A61" s="120"/>
      <c r="B61" s="119"/>
      <c r="C61" s="258"/>
      <c r="D61" s="267" t="s">
        <v>199</v>
      </c>
      <c r="E61" s="113">
        <v>49.048854445203801</v>
      </c>
      <c r="F61" s="115">
        <v>73923</v>
      </c>
      <c r="G61" s="114">
        <v>74089</v>
      </c>
      <c r="H61" s="114">
        <v>74328</v>
      </c>
      <c r="I61" s="114">
        <v>73580</v>
      </c>
      <c r="J61" s="140">
        <v>73661</v>
      </c>
      <c r="K61" s="114">
        <v>262</v>
      </c>
      <c r="L61" s="116">
        <v>0.35568346886412078</v>
      </c>
    </row>
    <row r="62" spans="1:12" s="110" customFormat="1" ht="15" customHeight="1" x14ac:dyDescent="0.2">
      <c r="A62" s="120"/>
      <c r="B62" s="119"/>
      <c r="C62" s="258"/>
      <c r="D62" s="258" t="s">
        <v>200</v>
      </c>
      <c r="E62" s="113">
        <v>7.7502677888293805</v>
      </c>
      <c r="F62" s="115">
        <v>12662</v>
      </c>
      <c r="G62" s="114">
        <v>12674</v>
      </c>
      <c r="H62" s="114">
        <v>12617</v>
      </c>
      <c r="I62" s="114">
        <v>12467</v>
      </c>
      <c r="J62" s="140">
        <v>12387</v>
      </c>
      <c r="K62" s="114">
        <v>275</v>
      </c>
      <c r="L62" s="116">
        <v>2.2200694276257367</v>
      </c>
    </row>
    <row r="63" spans="1:12" s="110" customFormat="1" ht="15" customHeight="1" x14ac:dyDescent="0.2">
      <c r="A63" s="120"/>
      <c r="B63" s="119"/>
      <c r="C63" s="258"/>
      <c r="D63" s="267" t="s">
        <v>198</v>
      </c>
      <c r="E63" s="113">
        <v>56.057494866529773</v>
      </c>
      <c r="F63" s="115">
        <v>7098</v>
      </c>
      <c r="G63" s="114">
        <v>7085</v>
      </c>
      <c r="H63" s="114">
        <v>7028</v>
      </c>
      <c r="I63" s="114">
        <v>6939</v>
      </c>
      <c r="J63" s="140">
        <v>6902</v>
      </c>
      <c r="K63" s="114">
        <v>196</v>
      </c>
      <c r="L63" s="116">
        <v>2.8397565922920891</v>
      </c>
    </row>
    <row r="64" spans="1:12" s="110" customFormat="1" ht="15" customHeight="1" x14ac:dyDescent="0.2">
      <c r="A64" s="120"/>
      <c r="B64" s="119"/>
      <c r="C64" s="258"/>
      <c r="D64" s="267" t="s">
        <v>199</v>
      </c>
      <c r="E64" s="113">
        <v>43.942505133470227</v>
      </c>
      <c r="F64" s="115">
        <v>5564</v>
      </c>
      <c r="G64" s="114">
        <v>5589</v>
      </c>
      <c r="H64" s="114">
        <v>5589</v>
      </c>
      <c r="I64" s="114">
        <v>5528</v>
      </c>
      <c r="J64" s="140">
        <v>5485</v>
      </c>
      <c r="K64" s="114">
        <v>79</v>
      </c>
      <c r="L64" s="116">
        <v>1.4402917046490429</v>
      </c>
    </row>
    <row r="65" spans="1:12" s="110" customFormat="1" ht="15" customHeight="1" x14ac:dyDescent="0.2">
      <c r="A65" s="120"/>
      <c r="B65" s="119" t="s">
        <v>201</v>
      </c>
      <c r="C65" s="258"/>
      <c r="E65" s="113">
        <v>24.2610949024156</v>
      </c>
      <c r="F65" s="115">
        <v>66940</v>
      </c>
      <c r="G65" s="114">
        <v>67051</v>
      </c>
      <c r="H65" s="114">
        <v>66114</v>
      </c>
      <c r="I65" s="114">
        <v>65396</v>
      </c>
      <c r="J65" s="140">
        <v>64486</v>
      </c>
      <c r="K65" s="114">
        <v>2454</v>
      </c>
      <c r="L65" s="116">
        <v>3.805477157832708</v>
      </c>
    </row>
    <row r="66" spans="1:12" s="110" customFormat="1" ht="15" customHeight="1" x14ac:dyDescent="0.2">
      <c r="A66" s="120"/>
      <c r="B66" s="119"/>
      <c r="C66" s="258" t="s">
        <v>106</v>
      </c>
      <c r="E66" s="113">
        <v>46.880788766059155</v>
      </c>
      <c r="F66" s="115">
        <v>31382</v>
      </c>
      <c r="G66" s="114">
        <v>31435</v>
      </c>
      <c r="H66" s="114">
        <v>30879</v>
      </c>
      <c r="I66" s="114">
        <v>30564</v>
      </c>
      <c r="J66" s="140">
        <v>30095</v>
      </c>
      <c r="K66" s="114">
        <v>1287</v>
      </c>
      <c r="L66" s="116">
        <v>4.2764578833693303</v>
      </c>
    </row>
    <row r="67" spans="1:12" s="110" customFormat="1" ht="15" customHeight="1" x14ac:dyDescent="0.2">
      <c r="A67" s="120"/>
      <c r="B67" s="119"/>
      <c r="C67" s="258" t="s">
        <v>107</v>
      </c>
      <c r="E67" s="113">
        <v>53.119211233940845</v>
      </c>
      <c r="F67" s="115">
        <v>35558</v>
      </c>
      <c r="G67" s="114">
        <v>35616</v>
      </c>
      <c r="H67" s="114">
        <v>35235</v>
      </c>
      <c r="I67" s="114">
        <v>34832</v>
      </c>
      <c r="J67" s="140">
        <v>34391</v>
      </c>
      <c r="K67" s="114">
        <v>1167</v>
      </c>
      <c r="L67" s="116">
        <v>3.3933296501991799</v>
      </c>
    </row>
    <row r="68" spans="1:12" s="110" customFormat="1" ht="15" customHeight="1" x14ac:dyDescent="0.2">
      <c r="A68" s="120"/>
      <c r="B68" s="119"/>
      <c r="C68" s="258" t="s">
        <v>105</v>
      </c>
      <c r="D68" s="110" t="s">
        <v>202</v>
      </c>
      <c r="E68" s="113">
        <v>17.959366596952496</v>
      </c>
      <c r="F68" s="115">
        <v>12022</v>
      </c>
      <c r="G68" s="114">
        <v>11915</v>
      </c>
      <c r="H68" s="114">
        <v>11427</v>
      </c>
      <c r="I68" s="114">
        <v>11010</v>
      </c>
      <c r="J68" s="140">
        <v>10425</v>
      </c>
      <c r="K68" s="114">
        <v>1597</v>
      </c>
      <c r="L68" s="116">
        <v>15.318944844124701</v>
      </c>
    </row>
    <row r="69" spans="1:12" s="110" customFormat="1" ht="15" customHeight="1" x14ac:dyDescent="0.2">
      <c r="A69" s="120"/>
      <c r="B69" s="119"/>
      <c r="C69" s="258"/>
      <c r="D69" s="267" t="s">
        <v>198</v>
      </c>
      <c r="E69" s="113">
        <v>47.055398436200299</v>
      </c>
      <c r="F69" s="115">
        <v>5657</v>
      </c>
      <c r="G69" s="114">
        <v>5591</v>
      </c>
      <c r="H69" s="114">
        <v>5347</v>
      </c>
      <c r="I69" s="114">
        <v>5176</v>
      </c>
      <c r="J69" s="140">
        <v>4878</v>
      </c>
      <c r="K69" s="114">
        <v>779</v>
      </c>
      <c r="L69" s="116">
        <v>15.969659696596967</v>
      </c>
    </row>
    <row r="70" spans="1:12" s="110" customFormat="1" ht="15" customHeight="1" x14ac:dyDescent="0.2">
      <c r="A70" s="120"/>
      <c r="B70" s="119"/>
      <c r="C70" s="258"/>
      <c r="D70" s="267" t="s">
        <v>199</v>
      </c>
      <c r="E70" s="113">
        <v>52.944601563799701</v>
      </c>
      <c r="F70" s="115">
        <v>6365</v>
      </c>
      <c r="G70" s="114">
        <v>6324</v>
      </c>
      <c r="H70" s="114">
        <v>6080</v>
      </c>
      <c r="I70" s="114">
        <v>5834</v>
      </c>
      <c r="J70" s="140">
        <v>5547</v>
      </c>
      <c r="K70" s="114">
        <v>818</v>
      </c>
      <c r="L70" s="116">
        <v>14.746709933297279</v>
      </c>
    </row>
    <row r="71" spans="1:12" s="110" customFormat="1" ht="15" customHeight="1" x14ac:dyDescent="0.2">
      <c r="A71" s="120"/>
      <c r="B71" s="119"/>
      <c r="C71" s="258"/>
      <c r="D71" s="110" t="s">
        <v>203</v>
      </c>
      <c r="E71" s="113">
        <v>75.460113534508508</v>
      </c>
      <c r="F71" s="115">
        <v>50513</v>
      </c>
      <c r="G71" s="114">
        <v>50789</v>
      </c>
      <c r="H71" s="114">
        <v>50415</v>
      </c>
      <c r="I71" s="114">
        <v>50277</v>
      </c>
      <c r="J71" s="140">
        <v>50050</v>
      </c>
      <c r="K71" s="114">
        <v>463</v>
      </c>
      <c r="L71" s="116">
        <v>0.92507492507492506</v>
      </c>
    </row>
    <row r="72" spans="1:12" s="110" customFormat="1" ht="15" customHeight="1" x14ac:dyDescent="0.2">
      <c r="A72" s="120"/>
      <c r="B72" s="119"/>
      <c r="C72" s="258"/>
      <c r="D72" s="267" t="s">
        <v>198</v>
      </c>
      <c r="E72" s="113">
        <v>46.265317838972145</v>
      </c>
      <c r="F72" s="115">
        <v>23370</v>
      </c>
      <c r="G72" s="114">
        <v>23510</v>
      </c>
      <c r="H72" s="114">
        <v>23229</v>
      </c>
      <c r="I72" s="114">
        <v>23177</v>
      </c>
      <c r="J72" s="140">
        <v>23070</v>
      </c>
      <c r="K72" s="114">
        <v>300</v>
      </c>
      <c r="L72" s="116">
        <v>1.3003901170351104</v>
      </c>
    </row>
    <row r="73" spans="1:12" s="110" customFormat="1" ht="15" customHeight="1" x14ac:dyDescent="0.2">
      <c r="A73" s="120"/>
      <c r="B73" s="119"/>
      <c r="C73" s="258"/>
      <c r="D73" s="267" t="s">
        <v>199</v>
      </c>
      <c r="E73" s="113">
        <v>53.734682161027855</v>
      </c>
      <c r="F73" s="115">
        <v>27143</v>
      </c>
      <c r="G73" s="114">
        <v>27279</v>
      </c>
      <c r="H73" s="114">
        <v>27186</v>
      </c>
      <c r="I73" s="114">
        <v>27100</v>
      </c>
      <c r="J73" s="140">
        <v>26980</v>
      </c>
      <c r="K73" s="114">
        <v>163</v>
      </c>
      <c r="L73" s="116">
        <v>0.6041512231282431</v>
      </c>
    </row>
    <row r="74" spans="1:12" s="110" customFormat="1" ht="15" customHeight="1" x14ac:dyDescent="0.2">
      <c r="A74" s="120"/>
      <c r="B74" s="119"/>
      <c r="C74" s="258"/>
      <c r="D74" s="110" t="s">
        <v>204</v>
      </c>
      <c r="E74" s="113">
        <v>6.5805198685389898</v>
      </c>
      <c r="F74" s="115">
        <v>4405</v>
      </c>
      <c r="G74" s="114">
        <v>4347</v>
      </c>
      <c r="H74" s="114">
        <v>4272</v>
      </c>
      <c r="I74" s="114">
        <v>4109</v>
      </c>
      <c r="J74" s="140">
        <v>4011</v>
      </c>
      <c r="K74" s="114">
        <v>394</v>
      </c>
      <c r="L74" s="116">
        <v>9.8229867863375713</v>
      </c>
    </row>
    <row r="75" spans="1:12" s="110" customFormat="1" ht="15" customHeight="1" x14ac:dyDescent="0.2">
      <c r="A75" s="120"/>
      <c r="B75" s="119"/>
      <c r="C75" s="258"/>
      <c r="D75" s="267" t="s">
        <v>198</v>
      </c>
      <c r="E75" s="113">
        <v>53.461975028376841</v>
      </c>
      <c r="F75" s="115">
        <v>2355</v>
      </c>
      <c r="G75" s="114">
        <v>2334</v>
      </c>
      <c r="H75" s="114">
        <v>2303</v>
      </c>
      <c r="I75" s="114">
        <v>2211</v>
      </c>
      <c r="J75" s="140">
        <v>2147</v>
      </c>
      <c r="K75" s="114">
        <v>208</v>
      </c>
      <c r="L75" s="116">
        <v>9.6879366557987883</v>
      </c>
    </row>
    <row r="76" spans="1:12" s="110" customFormat="1" ht="15" customHeight="1" x14ac:dyDescent="0.2">
      <c r="A76" s="120"/>
      <c r="B76" s="119"/>
      <c r="C76" s="258"/>
      <c r="D76" s="267" t="s">
        <v>199</v>
      </c>
      <c r="E76" s="113">
        <v>46.538024971623159</v>
      </c>
      <c r="F76" s="115">
        <v>2050</v>
      </c>
      <c r="G76" s="114">
        <v>2013</v>
      </c>
      <c r="H76" s="114">
        <v>1969</v>
      </c>
      <c r="I76" s="114">
        <v>1898</v>
      </c>
      <c r="J76" s="140">
        <v>1864</v>
      </c>
      <c r="K76" s="114">
        <v>186</v>
      </c>
      <c r="L76" s="116">
        <v>9.9785407725321882</v>
      </c>
    </row>
    <row r="77" spans="1:12" s="110" customFormat="1" ht="15" customHeight="1" x14ac:dyDescent="0.2">
      <c r="A77" s="534"/>
      <c r="B77" s="119" t="s">
        <v>205</v>
      </c>
      <c r="C77" s="268"/>
      <c r="D77" s="182"/>
      <c r="E77" s="113">
        <v>8.0706014533461392</v>
      </c>
      <c r="F77" s="115">
        <v>22268</v>
      </c>
      <c r="G77" s="114">
        <v>22610</v>
      </c>
      <c r="H77" s="114">
        <v>22994</v>
      </c>
      <c r="I77" s="114">
        <v>22796</v>
      </c>
      <c r="J77" s="140">
        <v>23065</v>
      </c>
      <c r="K77" s="114">
        <v>-797</v>
      </c>
      <c r="L77" s="116">
        <v>-3.4554519835248212</v>
      </c>
    </row>
    <row r="78" spans="1:12" s="110" customFormat="1" ht="15" customHeight="1" x14ac:dyDescent="0.2">
      <c r="A78" s="120"/>
      <c r="B78" s="119"/>
      <c r="C78" s="268" t="s">
        <v>106</v>
      </c>
      <c r="D78" s="182"/>
      <c r="E78" s="113">
        <v>52.833662654930841</v>
      </c>
      <c r="F78" s="115">
        <v>11765</v>
      </c>
      <c r="G78" s="114">
        <v>11861</v>
      </c>
      <c r="H78" s="114">
        <v>12081</v>
      </c>
      <c r="I78" s="114">
        <v>12013</v>
      </c>
      <c r="J78" s="140">
        <v>12072</v>
      </c>
      <c r="K78" s="114">
        <v>-307</v>
      </c>
      <c r="L78" s="116">
        <v>-2.5430748840291586</v>
      </c>
    </row>
    <row r="79" spans="1:12" s="110" customFormat="1" ht="15" customHeight="1" x14ac:dyDescent="0.2">
      <c r="A79" s="123"/>
      <c r="B79" s="124"/>
      <c r="C79" s="260" t="s">
        <v>107</v>
      </c>
      <c r="D79" s="261"/>
      <c r="E79" s="125">
        <v>47.166337345069159</v>
      </c>
      <c r="F79" s="143">
        <v>10503</v>
      </c>
      <c r="G79" s="144">
        <v>10749</v>
      </c>
      <c r="H79" s="144">
        <v>10913</v>
      </c>
      <c r="I79" s="144">
        <v>10783</v>
      </c>
      <c r="J79" s="145">
        <v>10993</v>
      </c>
      <c r="K79" s="144">
        <v>-490</v>
      </c>
      <c r="L79" s="146">
        <v>-4.4573819703447652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275915</v>
      </c>
      <c r="E11" s="114">
        <v>277145</v>
      </c>
      <c r="F11" s="114">
        <v>277007</v>
      </c>
      <c r="G11" s="114">
        <v>272873</v>
      </c>
      <c r="H11" s="140">
        <v>272027</v>
      </c>
      <c r="I11" s="115">
        <v>3888</v>
      </c>
      <c r="J11" s="116">
        <v>1.4292698886507589</v>
      </c>
    </row>
    <row r="12" spans="1:15" s="110" customFormat="1" ht="24.95" customHeight="1" x14ac:dyDescent="0.2">
      <c r="A12" s="193" t="s">
        <v>132</v>
      </c>
      <c r="B12" s="194" t="s">
        <v>133</v>
      </c>
      <c r="C12" s="113">
        <v>9.6044071543772536E-2</v>
      </c>
      <c r="D12" s="115">
        <v>265</v>
      </c>
      <c r="E12" s="114">
        <v>245</v>
      </c>
      <c r="F12" s="114">
        <v>276</v>
      </c>
      <c r="G12" s="114">
        <v>253</v>
      </c>
      <c r="H12" s="140">
        <v>242</v>
      </c>
      <c r="I12" s="115">
        <v>23</v>
      </c>
      <c r="J12" s="116">
        <v>9.5041322314049594</v>
      </c>
    </row>
    <row r="13" spans="1:15" s="110" customFormat="1" ht="24.95" customHeight="1" x14ac:dyDescent="0.2">
      <c r="A13" s="193" t="s">
        <v>134</v>
      </c>
      <c r="B13" s="199" t="s">
        <v>214</v>
      </c>
      <c r="C13" s="113">
        <v>1.6631933747712158</v>
      </c>
      <c r="D13" s="115">
        <v>4589</v>
      </c>
      <c r="E13" s="114">
        <v>4518</v>
      </c>
      <c r="F13" s="114">
        <v>4506</v>
      </c>
      <c r="G13" s="114">
        <v>4430</v>
      </c>
      <c r="H13" s="140">
        <v>4406</v>
      </c>
      <c r="I13" s="115">
        <v>183</v>
      </c>
      <c r="J13" s="116">
        <v>4.1534271448025422</v>
      </c>
    </row>
    <row r="14" spans="1:15" s="287" customFormat="1" ht="24" customHeight="1" x14ac:dyDescent="0.2">
      <c r="A14" s="193" t="s">
        <v>215</v>
      </c>
      <c r="B14" s="199" t="s">
        <v>137</v>
      </c>
      <c r="C14" s="113">
        <v>9.2988782777304611</v>
      </c>
      <c r="D14" s="115">
        <v>25657</v>
      </c>
      <c r="E14" s="114">
        <v>25774</v>
      </c>
      <c r="F14" s="114">
        <v>25755</v>
      </c>
      <c r="G14" s="114">
        <v>25761</v>
      </c>
      <c r="H14" s="140">
        <v>25984</v>
      </c>
      <c r="I14" s="115">
        <v>-327</v>
      </c>
      <c r="J14" s="116">
        <v>-1.2584667487684729</v>
      </c>
      <c r="K14" s="110"/>
      <c r="L14" s="110"/>
      <c r="M14" s="110"/>
      <c r="N14" s="110"/>
      <c r="O14" s="110"/>
    </row>
    <row r="15" spans="1:15" s="110" customFormat="1" ht="24.75" customHeight="1" x14ac:dyDescent="0.2">
      <c r="A15" s="193" t="s">
        <v>216</v>
      </c>
      <c r="B15" s="199" t="s">
        <v>217</v>
      </c>
      <c r="C15" s="113">
        <v>1.0318395157929072</v>
      </c>
      <c r="D15" s="115">
        <v>2847</v>
      </c>
      <c r="E15" s="114">
        <v>2862</v>
      </c>
      <c r="F15" s="114">
        <v>2841</v>
      </c>
      <c r="G15" s="114">
        <v>2832</v>
      </c>
      <c r="H15" s="140">
        <v>2924</v>
      </c>
      <c r="I15" s="115">
        <v>-77</v>
      </c>
      <c r="J15" s="116">
        <v>-2.6333789329685362</v>
      </c>
    </row>
    <row r="16" spans="1:15" s="287" customFormat="1" ht="24.95" customHeight="1" x14ac:dyDescent="0.2">
      <c r="A16" s="193" t="s">
        <v>218</v>
      </c>
      <c r="B16" s="199" t="s">
        <v>141</v>
      </c>
      <c r="C16" s="113">
        <v>7.7639852853233782</v>
      </c>
      <c r="D16" s="115">
        <v>21422</v>
      </c>
      <c r="E16" s="114">
        <v>21538</v>
      </c>
      <c r="F16" s="114">
        <v>21508</v>
      </c>
      <c r="G16" s="114">
        <v>21545</v>
      </c>
      <c r="H16" s="140">
        <v>21694</v>
      </c>
      <c r="I16" s="115">
        <v>-272</v>
      </c>
      <c r="J16" s="116">
        <v>-1.2538028948096247</v>
      </c>
      <c r="K16" s="110"/>
      <c r="L16" s="110"/>
      <c r="M16" s="110"/>
      <c r="N16" s="110"/>
      <c r="O16" s="110"/>
    </row>
    <row r="17" spans="1:15" s="110" customFormat="1" ht="24.95" customHeight="1" x14ac:dyDescent="0.2">
      <c r="A17" s="193" t="s">
        <v>219</v>
      </c>
      <c r="B17" s="199" t="s">
        <v>220</v>
      </c>
      <c r="C17" s="113">
        <v>0.50305347661417465</v>
      </c>
      <c r="D17" s="115">
        <v>1388</v>
      </c>
      <c r="E17" s="114">
        <v>1374</v>
      </c>
      <c r="F17" s="114">
        <v>1406</v>
      </c>
      <c r="G17" s="114">
        <v>1384</v>
      </c>
      <c r="H17" s="140">
        <v>1366</v>
      </c>
      <c r="I17" s="115">
        <v>22</v>
      </c>
      <c r="J17" s="116">
        <v>1.6105417276720351</v>
      </c>
    </row>
    <row r="18" spans="1:15" s="287" customFormat="1" ht="24.95" customHeight="1" x14ac:dyDescent="0.2">
      <c r="A18" s="201" t="s">
        <v>144</v>
      </c>
      <c r="B18" s="202" t="s">
        <v>145</v>
      </c>
      <c r="C18" s="113">
        <v>4.4593443633002918</v>
      </c>
      <c r="D18" s="115">
        <v>12304</v>
      </c>
      <c r="E18" s="114">
        <v>12205</v>
      </c>
      <c r="F18" s="114">
        <v>12413</v>
      </c>
      <c r="G18" s="114">
        <v>12055</v>
      </c>
      <c r="H18" s="140">
        <v>12007</v>
      </c>
      <c r="I18" s="115">
        <v>297</v>
      </c>
      <c r="J18" s="116">
        <v>2.4735570916965104</v>
      </c>
      <c r="K18" s="110"/>
      <c r="L18" s="110"/>
      <c r="M18" s="110"/>
      <c r="N18" s="110"/>
      <c r="O18" s="110"/>
    </row>
    <row r="19" spans="1:15" s="110" customFormat="1" ht="24.95" customHeight="1" x14ac:dyDescent="0.2">
      <c r="A19" s="193" t="s">
        <v>146</v>
      </c>
      <c r="B19" s="199" t="s">
        <v>147</v>
      </c>
      <c r="C19" s="113">
        <v>11.311454614645815</v>
      </c>
      <c r="D19" s="115">
        <v>31210</v>
      </c>
      <c r="E19" s="114">
        <v>31967</v>
      </c>
      <c r="F19" s="114">
        <v>31608</v>
      </c>
      <c r="G19" s="114">
        <v>31189</v>
      </c>
      <c r="H19" s="140">
        <v>31254</v>
      </c>
      <c r="I19" s="115">
        <v>-44</v>
      </c>
      <c r="J19" s="116">
        <v>-0.14078197990657196</v>
      </c>
    </row>
    <row r="20" spans="1:15" s="287" customFormat="1" ht="24.95" customHeight="1" x14ac:dyDescent="0.2">
      <c r="A20" s="193" t="s">
        <v>148</v>
      </c>
      <c r="B20" s="199" t="s">
        <v>149</v>
      </c>
      <c r="C20" s="113">
        <v>6.2106083395248532</v>
      </c>
      <c r="D20" s="115">
        <v>17136</v>
      </c>
      <c r="E20" s="114">
        <v>17052</v>
      </c>
      <c r="F20" s="114">
        <v>17078</v>
      </c>
      <c r="G20" s="114">
        <v>16793</v>
      </c>
      <c r="H20" s="140">
        <v>16866</v>
      </c>
      <c r="I20" s="115">
        <v>270</v>
      </c>
      <c r="J20" s="116">
        <v>1.6008537886873</v>
      </c>
      <c r="K20" s="110"/>
      <c r="L20" s="110"/>
      <c r="M20" s="110"/>
      <c r="N20" s="110"/>
      <c r="O20" s="110"/>
    </row>
    <row r="21" spans="1:15" s="110" customFormat="1" ht="24.95" customHeight="1" x14ac:dyDescent="0.2">
      <c r="A21" s="201" t="s">
        <v>150</v>
      </c>
      <c r="B21" s="202" t="s">
        <v>151</v>
      </c>
      <c r="C21" s="113">
        <v>4.0621205806135947</v>
      </c>
      <c r="D21" s="115">
        <v>11208</v>
      </c>
      <c r="E21" s="114">
        <v>11497</v>
      </c>
      <c r="F21" s="114">
        <v>11622</v>
      </c>
      <c r="G21" s="114">
        <v>11019</v>
      </c>
      <c r="H21" s="140">
        <v>10783</v>
      </c>
      <c r="I21" s="115">
        <v>425</v>
      </c>
      <c r="J21" s="116">
        <v>3.9413892237781694</v>
      </c>
    </row>
    <row r="22" spans="1:15" s="110" customFormat="1" ht="24.95" customHeight="1" x14ac:dyDescent="0.2">
      <c r="A22" s="201" t="s">
        <v>152</v>
      </c>
      <c r="B22" s="199" t="s">
        <v>153</v>
      </c>
      <c r="C22" s="113">
        <v>6.477357157095482</v>
      </c>
      <c r="D22" s="115">
        <v>17872</v>
      </c>
      <c r="E22" s="114">
        <v>17645</v>
      </c>
      <c r="F22" s="114">
        <v>17641</v>
      </c>
      <c r="G22" s="114">
        <v>17437</v>
      </c>
      <c r="H22" s="140">
        <v>17205</v>
      </c>
      <c r="I22" s="115">
        <v>667</v>
      </c>
      <c r="J22" s="116">
        <v>3.8767800058122637</v>
      </c>
    </row>
    <row r="23" spans="1:15" s="110" customFormat="1" ht="24.95" customHeight="1" x14ac:dyDescent="0.2">
      <c r="A23" s="193" t="s">
        <v>154</v>
      </c>
      <c r="B23" s="199" t="s">
        <v>155</v>
      </c>
      <c r="C23" s="113">
        <v>2.7066306652411067</v>
      </c>
      <c r="D23" s="115">
        <v>7468</v>
      </c>
      <c r="E23" s="114">
        <v>7519</v>
      </c>
      <c r="F23" s="114">
        <v>7502</v>
      </c>
      <c r="G23" s="114">
        <v>7288</v>
      </c>
      <c r="H23" s="140">
        <v>7304</v>
      </c>
      <c r="I23" s="115">
        <v>164</v>
      </c>
      <c r="J23" s="116">
        <v>2.2453450164293538</v>
      </c>
    </row>
    <row r="24" spans="1:15" s="110" customFormat="1" ht="24.95" customHeight="1" x14ac:dyDescent="0.2">
      <c r="A24" s="193" t="s">
        <v>156</v>
      </c>
      <c r="B24" s="199" t="s">
        <v>221</v>
      </c>
      <c r="C24" s="113">
        <v>10.405740898465107</v>
      </c>
      <c r="D24" s="115">
        <v>28711</v>
      </c>
      <c r="E24" s="114">
        <v>28732</v>
      </c>
      <c r="F24" s="114">
        <v>28461</v>
      </c>
      <c r="G24" s="114">
        <v>28075</v>
      </c>
      <c r="H24" s="140">
        <v>27876</v>
      </c>
      <c r="I24" s="115">
        <v>835</v>
      </c>
      <c r="J24" s="116">
        <v>2.9954082364758214</v>
      </c>
    </row>
    <row r="25" spans="1:15" s="110" customFormat="1" ht="24.95" customHeight="1" x14ac:dyDescent="0.2">
      <c r="A25" s="193" t="s">
        <v>222</v>
      </c>
      <c r="B25" s="204" t="s">
        <v>159</v>
      </c>
      <c r="C25" s="113">
        <v>8.8951307467879595</v>
      </c>
      <c r="D25" s="115">
        <v>24543</v>
      </c>
      <c r="E25" s="114">
        <v>24428</v>
      </c>
      <c r="F25" s="114">
        <v>24807</v>
      </c>
      <c r="G25" s="114">
        <v>24704</v>
      </c>
      <c r="H25" s="140">
        <v>24779</v>
      </c>
      <c r="I25" s="115">
        <v>-236</v>
      </c>
      <c r="J25" s="116">
        <v>-0.95241938738447884</v>
      </c>
    </row>
    <row r="26" spans="1:15" s="110" customFormat="1" ht="24.95" customHeight="1" x14ac:dyDescent="0.2">
      <c r="A26" s="201">
        <v>782.78300000000002</v>
      </c>
      <c r="B26" s="203" t="s">
        <v>160</v>
      </c>
      <c r="C26" s="113">
        <v>4.4332493702770783</v>
      </c>
      <c r="D26" s="115">
        <v>12232</v>
      </c>
      <c r="E26" s="114">
        <v>12372</v>
      </c>
      <c r="F26" s="114">
        <v>12824</v>
      </c>
      <c r="G26" s="114">
        <v>12971</v>
      </c>
      <c r="H26" s="140">
        <v>12783</v>
      </c>
      <c r="I26" s="115">
        <v>-551</v>
      </c>
      <c r="J26" s="116">
        <v>-4.3104122662911681</v>
      </c>
    </row>
    <row r="27" spans="1:15" s="110" customFormat="1" ht="24.95" customHeight="1" x14ac:dyDescent="0.2">
      <c r="A27" s="193" t="s">
        <v>161</v>
      </c>
      <c r="B27" s="199" t="s">
        <v>223</v>
      </c>
      <c r="C27" s="113">
        <v>4.5071851838428501</v>
      </c>
      <c r="D27" s="115">
        <v>12436</v>
      </c>
      <c r="E27" s="114">
        <v>12635</v>
      </c>
      <c r="F27" s="114">
        <v>12629</v>
      </c>
      <c r="G27" s="114">
        <v>12553</v>
      </c>
      <c r="H27" s="140">
        <v>12451</v>
      </c>
      <c r="I27" s="115">
        <v>-15</v>
      </c>
      <c r="J27" s="116">
        <v>-0.12047225122480122</v>
      </c>
    </row>
    <row r="28" spans="1:15" s="110" customFormat="1" ht="24.95" customHeight="1" x14ac:dyDescent="0.2">
      <c r="A28" s="193" t="s">
        <v>163</v>
      </c>
      <c r="B28" s="199" t="s">
        <v>164</v>
      </c>
      <c r="C28" s="113">
        <v>6.8220285232770959</v>
      </c>
      <c r="D28" s="115">
        <v>18823</v>
      </c>
      <c r="E28" s="114">
        <v>18970</v>
      </c>
      <c r="F28" s="114">
        <v>18573</v>
      </c>
      <c r="G28" s="114">
        <v>18342</v>
      </c>
      <c r="H28" s="140">
        <v>18404</v>
      </c>
      <c r="I28" s="115">
        <v>419</v>
      </c>
      <c r="J28" s="116">
        <v>2.2766789828298197</v>
      </c>
    </row>
    <row r="29" spans="1:15" s="110" customFormat="1" ht="24.95" customHeight="1" x14ac:dyDescent="0.2">
      <c r="A29" s="193">
        <v>86</v>
      </c>
      <c r="B29" s="199" t="s">
        <v>165</v>
      </c>
      <c r="C29" s="113">
        <v>8.0002899443669246</v>
      </c>
      <c r="D29" s="115">
        <v>22074</v>
      </c>
      <c r="E29" s="114">
        <v>22083</v>
      </c>
      <c r="F29" s="114">
        <v>21909</v>
      </c>
      <c r="G29" s="114">
        <v>21262</v>
      </c>
      <c r="H29" s="140">
        <v>21067</v>
      </c>
      <c r="I29" s="115">
        <v>1007</v>
      </c>
      <c r="J29" s="116">
        <v>4.779987658423126</v>
      </c>
    </row>
    <row r="30" spans="1:15" s="110" customFormat="1" ht="24.95" customHeight="1" x14ac:dyDescent="0.2">
      <c r="A30" s="193">
        <v>87.88</v>
      </c>
      <c r="B30" s="204" t="s">
        <v>166</v>
      </c>
      <c r="C30" s="113">
        <v>6.5922476124893539</v>
      </c>
      <c r="D30" s="115">
        <v>18189</v>
      </c>
      <c r="E30" s="114">
        <v>18271</v>
      </c>
      <c r="F30" s="114">
        <v>18159</v>
      </c>
      <c r="G30" s="114">
        <v>17697</v>
      </c>
      <c r="H30" s="140">
        <v>17665</v>
      </c>
      <c r="I30" s="115">
        <v>524</v>
      </c>
      <c r="J30" s="116">
        <v>2.9663175771299177</v>
      </c>
    </row>
    <row r="31" spans="1:15" s="110" customFormat="1" ht="24.95" customHeight="1" x14ac:dyDescent="0.2">
      <c r="A31" s="193" t="s">
        <v>167</v>
      </c>
      <c r="B31" s="199" t="s">
        <v>168</v>
      </c>
      <c r="C31" s="113">
        <v>4.0584962760270376</v>
      </c>
      <c r="D31" s="115">
        <v>11198</v>
      </c>
      <c r="E31" s="114">
        <v>11232</v>
      </c>
      <c r="F31" s="114">
        <v>11244</v>
      </c>
      <c r="G31" s="114">
        <v>11044</v>
      </c>
      <c r="H31" s="140">
        <v>10951</v>
      </c>
      <c r="I31" s="115">
        <v>247</v>
      </c>
      <c r="J31" s="116">
        <v>2.2555017806593005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9.6044071543772536E-2</v>
      </c>
      <c r="D34" s="115">
        <v>265</v>
      </c>
      <c r="E34" s="114">
        <v>245</v>
      </c>
      <c r="F34" s="114">
        <v>276</v>
      </c>
      <c r="G34" s="114">
        <v>253</v>
      </c>
      <c r="H34" s="140">
        <v>242</v>
      </c>
      <c r="I34" s="115">
        <v>23</v>
      </c>
      <c r="J34" s="116">
        <v>9.5041322314049594</v>
      </c>
    </row>
    <row r="35" spans="1:10" s="110" customFormat="1" ht="24.95" customHeight="1" x14ac:dyDescent="0.2">
      <c r="A35" s="292" t="s">
        <v>171</v>
      </c>
      <c r="B35" s="293" t="s">
        <v>172</v>
      </c>
      <c r="C35" s="113">
        <v>15.421416015801968</v>
      </c>
      <c r="D35" s="115">
        <v>42550</v>
      </c>
      <c r="E35" s="114">
        <v>42497</v>
      </c>
      <c r="F35" s="114">
        <v>42674</v>
      </c>
      <c r="G35" s="114">
        <v>42246</v>
      </c>
      <c r="H35" s="140">
        <v>42397</v>
      </c>
      <c r="I35" s="115">
        <v>153</v>
      </c>
      <c r="J35" s="116">
        <v>0.36087459018326767</v>
      </c>
    </row>
    <row r="36" spans="1:10" s="110" customFormat="1" ht="24.95" customHeight="1" x14ac:dyDescent="0.2">
      <c r="A36" s="294" t="s">
        <v>173</v>
      </c>
      <c r="B36" s="295" t="s">
        <v>174</v>
      </c>
      <c r="C36" s="125">
        <v>84.482539912654261</v>
      </c>
      <c r="D36" s="143">
        <v>233100</v>
      </c>
      <c r="E36" s="144">
        <v>234403</v>
      </c>
      <c r="F36" s="144">
        <v>234057</v>
      </c>
      <c r="G36" s="144">
        <v>230374</v>
      </c>
      <c r="H36" s="145">
        <v>229388</v>
      </c>
      <c r="I36" s="143">
        <v>3712</v>
      </c>
      <c r="J36" s="146">
        <v>1.6182189129335449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2020-09-25T13:10:39Z</dcterms:created>
  <dcterms:modified xsi:type="dcterms:W3CDTF">2020-09-28T08:13:26Z</dcterms:modified>
</cp:coreProperties>
</file>