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H75" i="24"/>
  <c r="K75" i="24" s="1"/>
  <c r="G75" i="24"/>
  <c r="F75" i="24"/>
  <c r="E75" i="24"/>
  <c r="L74" i="24"/>
  <c r="J74" i="24"/>
  <c r="H74" i="24"/>
  <c r="K74" i="24" s="1"/>
  <c r="G74" i="24"/>
  <c r="F74" i="24"/>
  <c r="E74" i="24"/>
  <c r="L73" i="24"/>
  <c r="J73" i="24"/>
  <c r="H73" i="24"/>
  <c r="G73" i="24"/>
  <c r="F73" i="24"/>
  <c r="E73" i="24"/>
  <c r="L72" i="24"/>
  <c r="H72" i="24"/>
  <c r="G72" i="24"/>
  <c r="F72" i="24"/>
  <c r="E72" i="24"/>
  <c r="L71" i="24"/>
  <c r="H71" i="24"/>
  <c r="G71" i="24"/>
  <c r="F71" i="24"/>
  <c r="E71" i="24"/>
  <c r="L70" i="24"/>
  <c r="H70" i="24"/>
  <c r="G70" i="24"/>
  <c r="F70" i="24"/>
  <c r="E70" i="24"/>
  <c r="L69" i="24"/>
  <c r="J69" i="24"/>
  <c r="H69" i="24"/>
  <c r="G69" i="24"/>
  <c r="F69" i="24"/>
  <c r="E69" i="24"/>
  <c r="L68" i="24"/>
  <c r="H68" i="24"/>
  <c r="G68" i="24"/>
  <c r="F68" i="24"/>
  <c r="E68" i="24"/>
  <c r="L67" i="24"/>
  <c r="H67" i="24"/>
  <c r="G67" i="24"/>
  <c r="F67" i="24"/>
  <c r="E67" i="24"/>
  <c r="L66" i="24"/>
  <c r="H66" i="24"/>
  <c r="G66" i="24"/>
  <c r="F66" i="24"/>
  <c r="E66" i="24"/>
  <c r="L65" i="24"/>
  <c r="J65" i="24"/>
  <c r="H65" i="24"/>
  <c r="G65" i="24"/>
  <c r="F65" i="24"/>
  <c r="E65" i="24"/>
  <c r="L64" i="24"/>
  <c r="H64" i="24"/>
  <c r="G64" i="24"/>
  <c r="F64" i="24"/>
  <c r="E64" i="24"/>
  <c r="L63" i="24"/>
  <c r="H63" i="24"/>
  <c r="G63" i="24"/>
  <c r="F63" i="24"/>
  <c r="E63" i="24"/>
  <c r="L62" i="24"/>
  <c r="H62" i="24"/>
  <c r="G62" i="24"/>
  <c r="F62" i="24"/>
  <c r="E62" i="24"/>
  <c r="L61" i="24"/>
  <c r="J61" i="24"/>
  <c r="H61" i="24"/>
  <c r="G61" i="24"/>
  <c r="F61" i="24"/>
  <c r="E61" i="24"/>
  <c r="L60" i="24"/>
  <c r="H60" i="24"/>
  <c r="G60" i="24"/>
  <c r="F60" i="24"/>
  <c r="E60" i="24"/>
  <c r="L59" i="24"/>
  <c r="H59" i="24"/>
  <c r="G59" i="24"/>
  <c r="F59" i="24"/>
  <c r="E59" i="24"/>
  <c r="L58" i="24"/>
  <c r="H58" i="24"/>
  <c r="G58" i="24"/>
  <c r="F58" i="24"/>
  <c r="E58" i="24"/>
  <c r="L57" i="24"/>
  <c r="J57" i="24"/>
  <c r="H57" i="24"/>
  <c r="G57" i="24"/>
  <c r="F57" i="24"/>
  <c r="E57" i="24"/>
  <c r="L56" i="24"/>
  <c r="H56" i="24"/>
  <c r="G56" i="24"/>
  <c r="F56" i="24"/>
  <c r="E56" i="24"/>
  <c r="L55" i="24"/>
  <c r="H55" i="24"/>
  <c r="G55" i="24"/>
  <c r="F55" i="24"/>
  <c r="E55" i="24"/>
  <c r="L54" i="24"/>
  <c r="H54" i="24"/>
  <c r="G54" i="24"/>
  <c r="F54" i="24"/>
  <c r="E54" i="24"/>
  <c r="L53" i="24"/>
  <c r="J53" i="24"/>
  <c r="H53" i="24"/>
  <c r="G53" i="24"/>
  <c r="F53" i="24"/>
  <c r="E53" i="24"/>
  <c r="L52" i="24"/>
  <c r="H52" i="24"/>
  <c r="G52" i="24"/>
  <c r="F52" i="24"/>
  <c r="E52" i="24"/>
  <c r="L51" i="24"/>
  <c r="H51" i="24"/>
  <c r="G51" i="24"/>
  <c r="F51" i="24"/>
  <c r="E51" i="24"/>
  <c r="M44" i="24"/>
  <c r="K44" i="24"/>
  <c r="I44" i="24"/>
  <c r="G44" i="24"/>
  <c r="E44" i="24"/>
  <c r="C44" i="24"/>
  <c r="L44" i="24" s="1"/>
  <c r="B44" i="24"/>
  <c r="D44" i="24" s="1"/>
  <c r="K43" i="24"/>
  <c r="H43" i="24"/>
  <c r="F43" i="24"/>
  <c r="C43" i="24"/>
  <c r="M43" i="24" s="1"/>
  <c r="B43" i="24"/>
  <c r="D43" i="24" s="1"/>
  <c r="M42" i="24"/>
  <c r="I42" i="24"/>
  <c r="G42" i="24"/>
  <c r="E42" i="24"/>
  <c r="C42" i="24"/>
  <c r="L42" i="24" s="1"/>
  <c r="B42" i="24"/>
  <c r="D42" i="24" s="1"/>
  <c r="M41" i="24"/>
  <c r="K41" i="24"/>
  <c r="I41" i="24"/>
  <c r="H41" i="24"/>
  <c r="F41" i="24"/>
  <c r="E41" i="24"/>
  <c r="C41" i="24"/>
  <c r="B41" i="24"/>
  <c r="D41" i="24" s="1"/>
  <c r="M40" i="24"/>
  <c r="I40" i="24"/>
  <c r="G40" i="24"/>
  <c r="E40" i="24"/>
  <c r="C40" i="24"/>
  <c r="L40" i="24" s="1"/>
  <c r="B40" i="24"/>
  <c r="D40" i="24" s="1"/>
  <c r="M36" i="24"/>
  <c r="L36" i="24"/>
  <c r="K36" i="24"/>
  <c r="J36" i="24"/>
  <c r="I36" i="24"/>
  <c r="H36" i="24"/>
  <c r="G36" i="24"/>
  <c r="F36" i="24"/>
  <c r="E36" i="24"/>
  <c r="D36" i="24"/>
  <c r="C6" i="24"/>
  <c r="K57" i="15"/>
  <c r="L57" i="15" s="1"/>
  <c r="C38" i="24"/>
  <c r="G38" i="24" s="1"/>
  <c r="C37" i="24"/>
  <c r="C35" i="24"/>
  <c r="C34" i="24"/>
  <c r="C33" i="24"/>
  <c r="C32" i="24"/>
  <c r="C31" i="24"/>
  <c r="C30" i="24"/>
  <c r="C29" i="24"/>
  <c r="C28" i="24"/>
  <c r="E28" i="24" s="1"/>
  <c r="C27" i="24"/>
  <c r="C26" i="24"/>
  <c r="C25" i="24"/>
  <c r="C24" i="24"/>
  <c r="C23" i="24"/>
  <c r="C22" i="24"/>
  <c r="M22" i="24" s="1"/>
  <c r="C21" i="24"/>
  <c r="L21" i="24" s="1"/>
  <c r="C20" i="24"/>
  <c r="C19" i="24"/>
  <c r="C18" i="24"/>
  <c r="I18" i="24" s="1"/>
  <c r="C17" i="24"/>
  <c r="I17" i="24" s="1"/>
  <c r="C16" i="24"/>
  <c r="C15" i="24"/>
  <c r="C14" i="24"/>
  <c r="C9" i="24"/>
  <c r="C8" i="24"/>
  <c r="C7" i="24"/>
  <c r="B38" i="24"/>
  <c r="B37" i="24"/>
  <c r="B35" i="24"/>
  <c r="B34" i="24"/>
  <c r="B33" i="24"/>
  <c r="B32" i="24"/>
  <c r="B31" i="24"/>
  <c r="B30" i="24"/>
  <c r="K30" i="24" s="1"/>
  <c r="B29" i="24"/>
  <c r="B28" i="24"/>
  <c r="B27" i="24"/>
  <c r="B26" i="24"/>
  <c r="B25" i="24"/>
  <c r="B24" i="24"/>
  <c r="B23" i="24"/>
  <c r="B22" i="24"/>
  <c r="B21" i="24"/>
  <c r="B20" i="24"/>
  <c r="B19" i="24"/>
  <c r="B18" i="24"/>
  <c r="B17" i="24"/>
  <c r="B16" i="24"/>
  <c r="B15" i="24"/>
  <c r="B9" i="24"/>
  <c r="B8" i="24"/>
  <c r="B7" i="24"/>
  <c r="D7" i="24" s="1"/>
  <c r="F9" i="24" l="1"/>
  <c r="J9" i="24"/>
  <c r="H9" i="24"/>
  <c r="K9" i="24"/>
  <c r="D9" i="24"/>
  <c r="F27" i="24"/>
  <c r="J27" i="24"/>
  <c r="H27" i="24"/>
  <c r="K27" i="24"/>
  <c r="D27" i="24"/>
  <c r="L26" i="24"/>
  <c r="M26" i="24"/>
  <c r="I26" i="24"/>
  <c r="G26" i="24"/>
  <c r="E26" i="24"/>
  <c r="J18" i="24"/>
  <c r="F18" i="24"/>
  <c r="D18" i="24"/>
  <c r="K18" i="24"/>
  <c r="H18" i="24"/>
  <c r="J28" i="24"/>
  <c r="F28" i="24"/>
  <c r="D28" i="24"/>
  <c r="K28" i="24"/>
  <c r="H28" i="24"/>
  <c r="F19" i="24"/>
  <c r="J19" i="24"/>
  <c r="H19" i="24"/>
  <c r="D19" i="24"/>
  <c r="K19" i="24"/>
  <c r="J34" i="24"/>
  <c r="F34" i="24"/>
  <c r="D34" i="24"/>
  <c r="H34" i="24"/>
  <c r="K34" i="24"/>
  <c r="J8" i="24"/>
  <c r="F8" i="24"/>
  <c r="D8" i="24"/>
  <c r="K8" i="24"/>
  <c r="H8" i="24"/>
  <c r="J20" i="24"/>
  <c r="F20" i="24"/>
  <c r="D20" i="24"/>
  <c r="H20" i="24"/>
  <c r="K20" i="24"/>
  <c r="F35" i="24"/>
  <c r="J35" i="24"/>
  <c r="H35" i="24"/>
  <c r="K35" i="24"/>
  <c r="D35" i="24"/>
  <c r="L25" i="24"/>
  <c r="I25" i="24"/>
  <c r="G25" i="24"/>
  <c r="E25" i="24"/>
  <c r="M25" i="24"/>
  <c r="I32" i="24"/>
  <c r="L32" i="24"/>
  <c r="M32" i="24"/>
  <c r="G32" i="24"/>
  <c r="E32" i="24"/>
  <c r="J26" i="24"/>
  <c r="F26" i="24"/>
  <c r="D26" i="24"/>
  <c r="K26" i="24"/>
  <c r="H26" i="24"/>
  <c r="H37" i="24"/>
  <c r="F37" i="24"/>
  <c r="D37" i="24"/>
  <c r="J37" i="24"/>
  <c r="K37" i="24"/>
  <c r="F15" i="24"/>
  <c r="J15" i="24"/>
  <c r="H15" i="24"/>
  <c r="D15" i="24"/>
  <c r="K15" i="24"/>
  <c r="G37" i="24"/>
  <c r="L37" i="24"/>
  <c r="M37" i="24"/>
  <c r="I37" i="24"/>
  <c r="E37" i="24"/>
  <c r="M29" i="24"/>
  <c r="E29" i="24"/>
  <c r="L29" i="24"/>
  <c r="I29" i="24"/>
  <c r="L6" i="24"/>
  <c r="M6" i="24"/>
  <c r="I6" i="24"/>
  <c r="G6" i="24"/>
  <c r="E6" i="24"/>
  <c r="M9" i="24"/>
  <c r="L9" i="24"/>
  <c r="I9" i="24"/>
  <c r="G9" i="24"/>
  <c r="I30" i="24"/>
  <c r="L30" i="24"/>
  <c r="G30" i="24"/>
  <c r="E30" i="24"/>
  <c r="M30" i="24"/>
  <c r="M33" i="24"/>
  <c r="E33" i="24"/>
  <c r="L33" i="24"/>
  <c r="I33" i="24"/>
  <c r="G19" i="24"/>
  <c r="E19" i="24"/>
  <c r="M19" i="24"/>
  <c r="L19" i="24"/>
  <c r="I19" i="24"/>
  <c r="F21" i="24"/>
  <c r="J21" i="24"/>
  <c r="H21" i="24"/>
  <c r="D21" i="24"/>
  <c r="K21" i="24"/>
  <c r="F29" i="24"/>
  <c r="J29" i="24"/>
  <c r="H29" i="24"/>
  <c r="K29" i="24"/>
  <c r="D29" i="24"/>
  <c r="D38" i="24"/>
  <c r="K38" i="24"/>
  <c r="J38" i="24"/>
  <c r="H38" i="24"/>
  <c r="F38" i="24"/>
  <c r="L8" i="24"/>
  <c r="M8" i="24"/>
  <c r="I8" i="24"/>
  <c r="G8" i="24"/>
  <c r="L20" i="24"/>
  <c r="G20" i="24"/>
  <c r="E20" i="24"/>
  <c r="M20" i="24"/>
  <c r="I20" i="24"/>
  <c r="L38" i="24"/>
  <c r="M38" i="24"/>
  <c r="I38" i="24"/>
  <c r="E38" i="24"/>
  <c r="E8" i="24"/>
  <c r="G29" i="24"/>
  <c r="J16" i="24"/>
  <c r="F16" i="24"/>
  <c r="D16" i="24"/>
  <c r="K16" i="24"/>
  <c r="J24" i="24"/>
  <c r="F24" i="24"/>
  <c r="D24" i="24"/>
  <c r="K24" i="24"/>
  <c r="H24" i="24"/>
  <c r="J32" i="24"/>
  <c r="F32" i="24"/>
  <c r="D32" i="24"/>
  <c r="K32" i="24"/>
  <c r="H32" i="24"/>
  <c r="M7" i="24"/>
  <c r="L7" i="24"/>
  <c r="I7" i="24"/>
  <c r="G7" i="24"/>
  <c r="E7" i="24"/>
  <c r="L14" i="24"/>
  <c r="M14" i="24"/>
  <c r="I14" i="24"/>
  <c r="E14" i="24"/>
  <c r="E17" i="24"/>
  <c r="M17" i="24"/>
  <c r="L17" i="24"/>
  <c r="G17" i="24"/>
  <c r="L24" i="24"/>
  <c r="I24" i="24"/>
  <c r="G24" i="24"/>
  <c r="E24" i="24"/>
  <c r="M24" i="24"/>
  <c r="M27" i="24"/>
  <c r="L27" i="24"/>
  <c r="I27" i="24"/>
  <c r="G27" i="24"/>
  <c r="E27" i="24"/>
  <c r="M31" i="24"/>
  <c r="E31" i="24"/>
  <c r="I31" i="24"/>
  <c r="G31" i="24"/>
  <c r="L31" i="24"/>
  <c r="E9" i="24"/>
  <c r="F23" i="24"/>
  <c r="J23" i="24"/>
  <c r="H23" i="24"/>
  <c r="K23" i="24"/>
  <c r="D23" i="24"/>
  <c r="I23" i="24"/>
  <c r="G23" i="24"/>
  <c r="E23" i="24"/>
  <c r="L23" i="24"/>
  <c r="I21" i="24"/>
  <c r="G21" i="24"/>
  <c r="E21" i="24"/>
  <c r="M21" i="24"/>
  <c r="I34" i="24"/>
  <c r="L34" i="24"/>
  <c r="G34" i="24"/>
  <c r="E34" i="24"/>
  <c r="M34" i="24"/>
  <c r="C45" i="24"/>
  <c r="C39" i="24"/>
  <c r="G14" i="24"/>
  <c r="F31" i="24"/>
  <c r="J31" i="24"/>
  <c r="H31" i="24"/>
  <c r="K31" i="24"/>
  <c r="D31" i="24"/>
  <c r="B14" i="24"/>
  <c r="B6" i="24"/>
  <c r="J22" i="24"/>
  <c r="F22" i="24"/>
  <c r="D22" i="24"/>
  <c r="H22" i="24"/>
  <c r="K22" i="24"/>
  <c r="J30" i="24"/>
  <c r="F30" i="24"/>
  <c r="D30" i="24"/>
  <c r="H30" i="24"/>
  <c r="B45" i="24"/>
  <c r="B39" i="24"/>
  <c r="M15" i="24"/>
  <c r="L15" i="24"/>
  <c r="I15" i="24"/>
  <c r="E15" i="24"/>
  <c r="L28" i="24"/>
  <c r="M28" i="24"/>
  <c r="I28" i="24"/>
  <c r="G28" i="24"/>
  <c r="G15" i="24"/>
  <c r="M23" i="24"/>
  <c r="G33" i="24"/>
  <c r="L16" i="24"/>
  <c r="E16" i="24"/>
  <c r="M16" i="24"/>
  <c r="I16" i="24"/>
  <c r="G16" i="24"/>
  <c r="F7" i="24"/>
  <c r="J7" i="24"/>
  <c r="H7" i="24"/>
  <c r="K7" i="24"/>
  <c r="F17" i="24"/>
  <c r="J17" i="24"/>
  <c r="H17" i="24"/>
  <c r="D17" i="24"/>
  <c r="K17" i="24"/>
  <c r="F25" i="24"/>
  <c r="J25" i="24"/>
  <c r="H25" i="24"/>
  <c r="K25" i="24"/>
  <c r="D25" i="24"/>
  <c r="F33" i="24"/>
  <c r="J33" i="24"/>
  <c r="H33" i="24"/>
  <c r="K33" i="24"/>
  <c r="D33" i="24"/>
  <c r="L18" i="24"/>
  <c r="G18" i="24"/>
  <c r="E18" i="24"/>
  <c r="M18" i="24"/>
  <c r="L22" i="24"/>
  <c r="I22" i="24"/>
  <c r="G22" i="24"/>
  <c r="E22" i="24"/>
  <c r="M35" i="24"/>
  <c r="E35" i="24"/>
  <c r="I35" i="24"/>
  <c r="G35" i="24"/>
  <c r="L35" i="24"/>
  <c r="H16" i="24"/>
  <c r="G41" i="24"/>
  <c r="L41" i="24"/>
  <c r="K53" i="24"/>
  <c r="I53" i="24"/>
  <c r="K57" i="24"/>
  <c r="I57" i="24"/>
  <c r="K61" i="24"/>
  <c r="I61" i="24"/>
  <c r="K65" i="24"/>
  <c r="I65" i="24"/>
  <c r="K69" i="24"/>
  <c r="I69" i="24"/>
  <c r="K73" i="24"/>
  <c r="K77" i="24" s="1"/>
  <c r="I73" i="24"/>
  <c r="I43" i="24"/>
  <c r="K52" i="24"/>
  <c r="I52" i="24"/>
  <c r="K56" i="24"/>
  <c r="I56" i="24"/>
  <c r="K60" i="24"/>
  <c r="I60" i="24"/>
  <c r="K64" i="24"/>
  <c r="I64" i="24"/>
  <c r="K68" i="24"/>
  <c r="I68" i="24"/>
  <c r="K72" i="24"/>
  <c r="I72" i="24"/>
  <c r="J52" i="24"/>
  <c r="J56" i="24"/>
  <c r="J60" i="24"/>
  <c r="J64" i="24"/>
  <c r="J68" i="24"/>
  <c r="J72" i="24"/>
  <c r="K51" i="24"/>
  <c r="I51" i="24"/>
  <c r="K55" i="24"/>
  <c r="I55" i="24"/>
  <c r="K59" i="24"/>
  <c r="I59" i="24"/>
  <c r="K63" i="24"/>
  <c r="I63" i="24"/>
  <c r="K67" i="24"/>
  <c r="I67" i="24"/>
  <c r="K71" i="24"/>
  <c r="I71" i="24"/>
  <c r="J51" i="24"/>
  <c r="J55" i="24"/>
  <c r="J59" i="24"/>
  <c r="J63" i="24"/>
  <c r="J67" i="24"/>
  <c r="J71" i="24"/>
  <c r="J77" i="24"/>
  <c r="G43" i="24"/>
  <c r="L43" i="24"/>
  <c r="K54" i="24"/>
  <c r="I54" i="24"/>
  <c r="K58" i="24"/>
  <c r="I58" i="24"/>
  <c r="K62" i="24"/>
  <c r="I62" i="24"/>
  <c r="K66" i="24"/>
  <c r="I66" i="24"/>
  <c r="K70" i="24"/>
  <c r="I70" i="24"/>
  <c r="E43" i="24"/>
  <c r="J54" i="24"/>
  <c r="J58" i="24"/>
  <c r="J62" i="24"/>
  <c r="J66" i="24"/>
  <c r="J70" i="24"/>
  <c r="F40" i="24"/>
  <c r="J41" i="24"/>
  <c r="F42" i="24"/>
  <c r="J43" i="24"/>
  <c r="F44" i="24"/>
  <c r="I74" i="24"/>
  <c r="I75" i="24"/>
  <c r="H40" i="24"/>
  <c r="H42" i="24"/>
  <c r="H44" i="24"/>
  <c r="J40" i="24"/>
  <c r="J42" i="24"/>
  <c r="J44" i="24"/>
  <c r="K40" i="24"/>
  <c r="K42" i="24"/>
  <c r="K79" i="24" l="1"/>
  <c r="K78" i="24"/>
  <c r="G39" i="24"/>
  <c r="L39" i="24"/>
  <c r="I39" i="24"/>
  <c r="E39" i="24"/>
  <c r="M39" i="24"/>
  <c r="J14" i="24"/>
  <c r="F14" i="24"/>
  <c r="D14" i="24"/>
  <c r="K14" i="24"/>
  <c r="H14" i="24"/>
  <c r="G45" i="24"/>
  <c r="L45" i="24"/>
  <c r="I45" i="24"/>
  <c r="E45" i="24"/>
  <c r="M45" i="24"/>
  <c r="H39" i="24"/>
  <c r="F39" i="24"/>
  <c r="D39" i="24"/>
  <c r="J39" i="24"/>
  <c r="K39" i="24"/>
  <c r="J6" i="24"/>
  <c r="F6" i="24"/>
  <c r="D6" i="24"/>
  <c r="K6" i="24"/>
  <c r="H6" i="24"/>
  <c r="I77" i="24"/>
  <c r="H45" i="24"/>
  <c r="F45" i="24"/>
  <c r="D45" i="24"/>
  <c r="J45" i="24"/>
  <c r="K45" i="24"/>
  <c r="J79" i="24"/>
  <c r="J78" i="24"/>
  <c r="I78" i="24" l="1"/>
  <c r="I79" i="24"/>
  <c r="I83" i="24" l="1"/>
  <c r="I82" i="24"/>
  <c r="I81" i="24"/>
</calcChain>
</file>

<file path=xl/sharedStrings.xml><?xml version="1.0" encoding="utf-8"?>
<sst xmlns="http://schemas.openxmlformats.org/spreadsheetml/2006/main" count="1687" uniqueCount="521">
  <si>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</si>
  <si>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</si>
  <si>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</si>
  <si>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</si>
  <si>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</si>
  <si>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</si>
  <si>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</si>
  <si>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</si>
  <si>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</si>
  <si>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</si>
  <si>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</si>
  <si>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</si>
  <si>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</si>
  <si>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Leipzig (14729)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</si>
  <si>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</si>
  <si>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</si>
  <si>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</si>
  <si>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</si>
  <si>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</si>
  <si>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</si>
  <si>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</si>
  <si>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</si>
  <si>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</si>
  <si>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</si>
  <si>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</si>
  <si>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</si>
  <si>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</si>
  <si>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</si>
  <si>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</si>
  <si>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</si>
  <si>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</si>
  <si>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</si>
  <si>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</si>
  <si>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</si>
  <si>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</si>
  <si>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</si>
  <si>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</si>
  <si>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</si>
  <si>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</si>
  <si>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</si>
  <si>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</si>
  <si>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</si>
  <si>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</si>
  <si>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</si>
  <si>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</si>
  <si>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</si>
  <si>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</si>
  <si>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</si>
  <si>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</si>
  <si>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</si>
  <si>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</si>
  <si>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</si>
  <si>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</si>
  <si>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</si>
  <si>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</si>
  <si>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</si>
  <si>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</si>
  <si>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</si>
  <si>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</si>
  <si>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</si>
  <si>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</si>
  <si>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</si>
  <si>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</si>
  <si>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</si>
  <si>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</si>
  <si>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</si>
  <si>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</si>
  <si>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</si>
  <si>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</si>
  <si>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</si>
  <si>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</si>
  <si>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</si>
  <si>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</si>
  <si>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</si>
  <si>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</si>
  <si>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</si>
  <si>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</si>
  <si>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</si>
  <si>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</si>
  <si>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</si>
  <si>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</si>
  <si>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</si>
  <si>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</si>
  <si>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</si>
  <si>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</si>
  <si>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</si>
  <si>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</si>
  <si>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</si>
  <si>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</si>
  <si>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</si>
  <si>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</si>
  <si>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</si>
  <si>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Leipzig (14729);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</si>
  <si>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</si>
  <si>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</si>
  <si>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</si>
  <si>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</si>
  <si>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</si>
  <si>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</si>
  <si>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</si>
  <si>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</si>
  <si>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</si>
  <si>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</si>
  <si>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</si>
  <si>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</si>
  <si>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</si>
  <si>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</si>
  <si>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</si>
  <si>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</si>
  <si>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</si>
  <si>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</si>
  <si>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</si>
  <si>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</si>
  <si>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</si>
  <si>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</si>
  <si>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</si>
  <si>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</si>
  <si>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</si>
  <si>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</si>
  <si>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</si>
  <si>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</si>
  <si>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</si>
  <si>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</si>
  <si>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</si>
  <si>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</si>
  <si>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</si>
  <si>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</si>
  <si>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</si>
  <si>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</si>
  <si>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</si>
  <si>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</si>
  <si>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</si>
  <si>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</si>
  <si>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</si>
  <si>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</si>
  <si>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</si>
  <si>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</si>
  <si>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</si>
  <si>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</si>
  <si>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</si>
  <si>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</si>
  <si>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</si>
  <si>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</si>
  <si>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</si>
  <si>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</si>
  <si>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</si>
  <si>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</si>
  <si>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</si>
  <si>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</si>
  <si>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</si>
  <si>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</si>
  <si>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</si>
  <si>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</si>
  <si>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</si>
  <si>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</si>
  <si>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</si>
  <si>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</si>
  <si>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</si>
  <si>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</si>
  <si>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</si>
  <si>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</si>
  <si>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</si>
  <si>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</si>
  <si>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</si>
  <si>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</si>
  <si>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</si>
  <si>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</si>
  <si>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</si>
  <si>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</si>
  <si>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</si>
  <si>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</si>
  <si>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</si>
  <si>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</si>
  <si>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</si>
  <si>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</si>
  <si>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</si>
  <si>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</si>
  <si>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</si>
  <si>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</si>
  <si>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</si>
  <si>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</si>
  <si>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</si>
  <si>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</si>
  <si>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Leipzig (14729)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</si>
  <si>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</si>
  <si>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</si>
  <si>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</si>
  <si>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</si>
  <si>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</si>
  <si>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</si>
  <si>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</si>
  <si>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</si>
  <si>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</si>
  <si>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</si>
  <si>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</si>
  <si>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</si>
  <si>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</si>
  <si>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</si>
  <si>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</si>
  <si>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</si>
  <si>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</si>
  <si>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</si>
  <si>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</si>
  <si>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</si>
  <si>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</si>
  <si>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</si>
  <si>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</si>
  <si>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</si>
  <si>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</si>
  <si>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</si>
  <si>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</si>
  <si>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</si>
  <si>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</si>
  <si>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</si>
  <si>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</si>
  <si>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</si>
  <si>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</si>
  <si>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</si>
  <si>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</si>
  <si>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</si>
  <si>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</si>
  <si>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</si>
  <si>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</si>
  <si>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</si>
  <si>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</si>
  <si>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</si>
  <si>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</si>
  <si>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</si>
  <si>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</si>
  <si>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</si>
  <si>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</si>
  <si>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</si>
  <si>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</si>
  <si>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</si>
  <si>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</si>
  <si>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</si>
  <si>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</si>
  <si>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</si>
  <si>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</si>
  <si>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</si>
  <si>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</si>
  <si>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</si>
  <si>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</si>
  <si>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</si>
  <si>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</si>
  <si>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</si>
  <si>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</si>
  <si>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</si>
  <si>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</si>
  <si>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</si>
  <si>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</si>
  <si>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</si>
  <si>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</si>
  <si>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</si>
  <si>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</si>
  <si>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</si>
  <si>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</si>
  <si>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</si>
  <si>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</si>
  <si>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</si>
  <si>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</si>
  <si>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</si>
  <si>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</si>
  <si>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</si>
  <si>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</si>
  <si>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</si>
  <si>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</si>
  <si>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</si>
  <si>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</si>
  <si>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</si>
  <si>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</si>
  <si>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</si>
  <si>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</si>
  <si>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</si>
  <si>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</si>
  <si>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</si>
  <si>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</si>
  <si>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</si>
  <si>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</si>
  <si>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</si>
  <si>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</si>
  <si>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</si>
  <si>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</si>
  <si>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</si>
  <si>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</si>
  <si>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</si>
  <si>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</si>
  <si>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</si>
  <si>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</si>
  <si>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</si>
  <si>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</si>
  <si>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</si>
  <si>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</si>
  <si>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</si>
  <si>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</si>
  <si>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</si>
  <si>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</si>
  <si>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</si>
  <si>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</si>
  <si>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</si>
  <si>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</si>
  <si>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</si>
  <si>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</si>
  <si>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</si>
  <si>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</si>
  <si>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</si>
  <si>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</si>
  <si>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</si>
  <si>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</si>
  <si>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</si>
  <si>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</si>
  <si>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</si>
  <si>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</si>
  <si>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</si>
  <si>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</si>
  <si>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</si>
  <si>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</si>
  <si>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</si>
  <si>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</si>
  <si>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</si>
  <si>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</si>
  <si>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</si>
  <si>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</si>
  <si>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</si>
  <si>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</si>
  <si>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</si>
  <si>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</si>
  <si>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</si>
  <si>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</si>
  <si>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</si>
  <si>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</si>
  <si>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</si>
  <si>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</si>
  <si>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</si>
  <si>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</si>
  <si>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</si>
  <si>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</si>
  <si>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</si>
  <si>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</si>
  <si>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</si>
  <si>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</si>
  <si>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</si>
  <si>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</si>
  <si>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</si>
  <si>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</si>
  <si>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</si>
  <si>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</si>
  <si>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</si>
  <si>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</si>
  <si>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</si>
  <si>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</si>
  <si>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</si>
  <si>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</si>
  <si>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</si>
  <si>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</si>
  <si>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</si>
  <si>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</si>
  <si>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</si>
  <si>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</si>
  <si>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</si>
  <si>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</si>
  <si>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</si>
  <si>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</si>
  <si>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</si>
  <si>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</si>
  <si>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</si>
  <si>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</si>
  <si>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</si>
  <si>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</si>
  <si>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</si>
  <si>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</si>
  <si>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</si>
  <si>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</si>
  <si>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Leipzig (14729);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</si>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</sst>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{1E714DD8-6AD3-40BE-8671-6430470A4694}</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46DF-46B7-8780-CA6BC12FA6B8}"/>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{788100D4-5991-4976-B84F-3E3238BD51E4}</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46DF-46B7-8780-CA6BC12FA6B8}"/>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{371EB34B-C83E-4F8C-B9E3-0899482BD498}</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46DF-46B7-8780-CA6BC12FA6B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{C1152FAD-BC83-41A1-903B-F05F97557315}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6DF-46B7-8780-CA6BC12FA6B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0.88213548173265688</c:v>
                </c:pt>
                <c:pt idx="1">
                  <c:v>0.53902318103720548</c:v>
                </c:pt>
                <c:pt idx="2">
                  <c:v>0.95490282911153723</c:v>
                </c:pt>
                <c:pt idx="3">
                  <c:v>1.0875687030768</c:v>
                </c:pt>
              </c:numCache>
            </c:numRef>
          </c:val>
          <c:extLst>
            <c:ext xmlns:c16="http://schemas.microsoft.com/office/drawing/2014/chart" uri="{C3380CC4-5D6E-409C-BE32-E72D297353CC}">
              <c16:uniqueId val="{00000004-46DF-46B7-8780-CA6BC12FA6B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{D780384C-99FE-43CD-81CF-472555B7010F}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6DF-46B7-8780-CA6BC12FA6B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{E1DF3F73-84AF-40BA-B336-3F2422D8D0E4}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6DF-46B7-8780-CA6BC12FA6B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{F1175940-5CF3-4605-8996-76589BC0B70F}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6DF-46B7-8780-CA6BC12FA6B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{D97B0462-77B7-4961-AEC4-4FEA1F96EB93}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6DF-46B7-8780-CA6BC12FA6B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6DF-46B7-8780-CA6BC12FA6B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6DF-46B7-8780-CA6BC12FA6B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{4F2ED689-B532-4331-ADD3-852369CE8547}</c15:txfldGUID>
                      <c15:f>Daten_Diagramme!$E$6</c15:f>
                      <c15:dlblFieldTableCache>
                        <c:ptCount val="1"/>
                        <c:pt idx="0">
                          <c:v>-3.7</c:v>
                        </c:pt>
                      </c15:dlblFieldTableCache>
                    </c15:dlblFTEntry>
                  </c15:dlblFieldTable>
                  <c15:showDataLabelsRange val="0"/>
                </c:ext>
                <c:ext xmlns:c16="http://schemas.microsoft.com/office/drawing/2014/chart" uri="{C3380CC4-5D6E-409C-BE32-E72D297353CC}">
                  <c16:uniqueId val="{00000000-1E28-49E0-B886-8B20FB4C20F6}"/>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{5551F635-FF16-4DCD-83BE-346ACAAA7F28}</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1E28-49E0-B886-8B20FB4C20F6}"/>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{F9253544-3021-4217-871B-ED88FAA86CD9}</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1E28-49E0-B886-8B20FB4C20F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{023D0B43-6F87-4261-8468-642848959BE0}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E28-49E0-B886-8B20FB4C20F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-3.6783042394014962</c:v>
                </c:pt>
                <c:pt idx="1">
                  <c:v>-3.5996476124832824</c:v>
                </c:pt>
                <c:pt idx="2">
                  <c:v>-3.6279896103654186</c:v>
                </c:pt>
                <c:pt idx="3">
                  <c:v>-2.8655893304673015</c:v>
                </c:pt>
              </c:numCache>
            </c:numRef>
          </c:val>
          <c:extLst>
            <c:ext xmlns:c16="http://schemas.microsoft.com/office/drawing/2014/chart" uri="{C3380CC4-5D6E-409C-BE32-E72D297353CC}">
              <c16:uniqueId val="{00000004-1E28-49E0-B886-8B20FB4C20F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{67111CFF-CD83-473D-8C53-254C31484D22}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E28-49E0-B886-8B20FB4C20F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{178CE150-50A9-4EF1-8A00-1CA8A612F8DA}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E28-49E0-B886-8B20FB4C20F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{50053184-A239-4C68-9177-40BCFB370D38}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E28-49E0-B886-8B20FB4C20F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{CBC43B6A-F00E-4CA7-824F-E9528A7D9B5A}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E28-49E0-B886-8B20FB4C20F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E28-49E0-B886-8B20FB4C20F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E28-49E0-B886-8B20FB4C20F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{62A77BCC-3B96-4738-B60E-58B7E145F8A4}</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ED7D-45D0-B141-7A7FF1A0142C}"/>
                </c:ext>
              </c:extLst>
            </c:dLbl>
            <c:dLbl>
              <c:idx val="1"/>
              <c:tx>
                <c:strRef>
                  <c:f>Daten_Diagramme!$D$15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{AE767F61-28F1-4A7B-89C4-0563AC311701}</c15:txfldGUID>
                      <c15:f>Daten_Diagramme!$D$15</c15:f>
                      <c15:dlblFieldTableCache>
                        <c:ptCount val="1"/>
                        <c:pt idx="0">
                          <c:v>-3.6</c:v>
                        </c:pt>
                      </c15:dlblFieldTableCache>
                    </c15:dlblFTEntry>
                  </c15:dlblFieldTable>
                  <c15:showDataLabelsRange val="0"/>
                </c:ext>
                <c:ext xmlns:c16="http://schemas.microsoft.com/office/drawing/2014/chart" uri="{C3380CC4-5D6E-409C-BE32-E72D297353CC}">
                  <c16:uniqueId val="{00000001-ED7D-45D0-B141-7A7FF1A0142C}"/>
                </c:ext>
              </c:extLst>
            </c:dLbl>
            <c:dLbl>
              <c:idx val="2"/>
              <c:tx>
                <c:strRef>
                  <c:f>Daten_Diagramme!$D$16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{52FAAB06-FDA0-4B24-8CE0-CCBA6D336898}</c15:txfldGUID>
                      <c15:f>Daten_Diagramme!$D$16</c15:f>
                      <c15:dlblFieldTableCache>
                        <c:ptCount val="1"/>
                        <c:pt idx="0">
                          <c:v>1.1</c:v>
                        </c:pt>
                      </c15:dlblFieldTableCache>
                    </c15:dlblFTEntry>
                  </c15:dlblFieldTable>
                  <c15:showDataLabelsRange val="0"/>
                </c:ext>
                <c:ext xmlns:c16="http://schemas.microsoft.com/office/drawing/2014/chart" uri="{C3380CC4-5D6E-409C-BE32-E72D297353CC}">
                  <c16:uniqueId val="{00000002-ED7D-45D0-B141-7A7FF1A0142C}"/>
                </c:ext>
              </c:extLst>
            </c:dLbl>
            <c:dLbl>
              <c:idx val="3"/>
              <c:tx>
                <c:strRef>
                  <c:f>Daten_Diagramme!$D$17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{4D1BBF00-5C7D-4C6C-B90A-8ED85BC094F4}</c15:txfldGUID>
                      <c15:f>Daten_Diagramme!$D$17</c15:f>
                      <c15:dlblFieldTableCache>
                        <c:ptCount val="1"/>
                        <c:pt idx="0">
                          <c:v>1.8</c:v>
                        </c:pt>
                      </c15:dlblFieldTableCache>
                    </c15:dlblFTEntry>
                  </c15:dlblFieldTable>
                  <c15:showDataLabelsRange val="0"/>
                </c:ext>
                <c:ext xmlns:c16="http://schemas.microsoft.com/office/drawing/2014/chart" uri="{C3380CC4-5D6E-409C-BE32-E72D297353CC}">
                  <c16:uniqueId val="{00000003-ED7D-45D0-B141-7A7FF1A0142C}"/>
                </c:ext>
              </c:extLst>
            </c:dLbl>
            <c:dLbl>
              <c:idx val="4"/>
              <c:tx>
                <c:strRef>
                  <c:f>Daten_Diagramme!$D$18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{E662D629-F18C-463B-87D1-6DCA0031E543}</c15:txfldGUID>
                      <c15:f>Daten_Diagramme!$D$18</c15:f>
                      <c15:dlblFieldTableCache>
                        <c:ptCount val="1"/>
                        <c:pt idx="0">
                          <c:v>1.8</c:v>
                        </c:pt>
                      </c15:dlblFieldTableCache>
                    </c15:dlblFTEntry>
                  </c15:dlblFieldTable>
                  <c15:showDataLabelsRange val="0"/>
                </c:ext>
                <c:ext xmlns:c16="http://schemas.microsoft.com/office/drawing/2014/chart" uri="{C3380CC4-5D6E-409C-BE32-E72D297353CC}">
                  <c16:uniqueId val="{00000004-ED7D-45D0-B141-7A7FF1A0142C}"/>
                </c:ext>
              </c:extLst>
            </c:dLbl>
            <c:dLbl>
              <c:idx val="5"/>
              <c:tx>
                <c:strRef>
                  <c:f>Daten_Diagramme!$D$19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{A132A6FD-FAFC-49E4-A930-DF8BEDE3ABF9}</c15:txfldGUID>
                      <c15:f>Daten_Diagramme!$D$19</c15:f>
                      <c15:dlblFieldTableCache>
                        <c:ptCount val="1"/>
                        <c:pt idx="0">
                          <c:v>1.0</c:v>
                        </c:pt>
                      </c15:dlblFieldTableCache>
                    </c15:dlblFTEntry>
                  </c15:dlblFieldTable>
                  <c15:showDataLabelsRange val="0"/>
                </c:ext>
                <c:ext xmlns:c16="http://schemas.microsoft.com/office/drawing/2014/chart" uri="{C3380CC4-5D6E-409C-BE32-E72D297353CC}">
                  <c16:uniqueId val="{00000005-ED7D-45D0-B141-7A7FF1A0142C}"/>
                </c:ext>
              </c:extLst>
            </c:dLbl>
            <c:dLbl>
              <c:idx val="6"/>
              <c:tx>
                <c:strRef>
                  <c:f>Daten_Diagramme!$D$20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{A15E2B4E-43D4-451D-A858-A6D35B4D49F7}</c15:txfldGUID>
                      <c15:f>Daten_Diagramme!$D$20</c15:f>
                      <c15:dlblFieldTableCache>
                        <c:ptCount val="1"/>
                        <c:pt idx="0">
                          <c:v>3.2</c:v>
                        </c:pt>
                      </c15:dlblFieldTableCache>
                    </c15:dlblFTEntry>
                  </c15:dlblFieldTable>
                  <c15:showDataLabelsRange val="0"/>
                </c:ext>
                <c:ext xmlns:c16="http://schemas.microsoft.com/office/drawing/2014/chart" uri="{C3380CC4-5D6E-409C-BE32-E72D297353CC}">
                  <c16:uniqueId val="{00000006-ED7D-45D0-B141-7A7FF1A0142C}"/>
                </c:ext>
              </c:extLst>
            </c:dLbl>
            <c:dLbl>
              <c:idx val="7"/>
              <c:tx>
                <c:strRef>
                  <c:f>Daten_Diagramme!$D$21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{90CD4824-D5A4-4941-B27B-03873802C8F6}</c15:txfldGUID>
                      <c15:f>Daten_Diagramme!$D$21</c15:f>
                      <c15:dlblFieldTableCache>
                        <c:ptCount val="1"/>
                        <c:pt idx="0">
                          <c:v>-0.9</c:v>
                        </c:pt>
                      </c15:dlblFieldTableCache>
                    </c15:dlblFTEntry>
                  </c15:dlblFieldTable>
                  <c15:showDataLabelsRange val="0"/>
                </c:ext>
                <c:ext xmlns:c16="http://schemas.microsoft.com/office/drawing/2014/chart" uri="{C3380CC4-5D6E-409C-BE32-E72D297353CC}">
                  <c16:uniqueId val="{00000007-ED7D-45D0-B141-7A7FF1A0142C}"/>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{5A04B123-8BED-4166-8659-F741D4879A96}</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ED7D-45D0-B141-7A7FF1A0142C}"/>
                </c:ext>
              </c:extLst>
            </c:dLbl>
            <c:dLbl>
              <c:idx val="9"/>
              <c:tx>
                <c:strRef>
                  <c:f>Daten_Diagramme!$D$23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{2E54FFDF-60D9-476D-A7C7-2AE3DE42A203}</c15:txfldGUID>
                      <c15:f>Daten_Diagramme!$D$23</c15:f>
                      <c15:dlblFieldTableCache>
                        <c:ptCount val="1"/>
                        <c:pt idx="0">
                          <c:v>2.7</c:v>
                        </c:pt>
                      </c15:dlblFieldTableCache>
                    </c15:dlblFTEntry>
                  </c15:dlblFieldTable>
                  <c15:showDataLabelsRange val="0"/>
                </c:ext>
                <c:ext xmlns:c16="http://schemas.microsoft.com/office/drawing/2014/chart" uri="{C3380CC4-5D6E-409C-BE32-E72D297353CC}">
                  <c16:uniqueId val="{00000009-ED7D-45D0-B141-7A7FF1A0142C}"/>
                </c:ext>
              </c:extLst>
            </c:dLbl>
            <c:dLbl>
              <c:idx val="10"/>
              <c:tx>
                <c:strRef>
                  <c:f>Daten_Diagramme!$D$24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{00E62B75-39AC-48BC-886C-0612CFCEDFFB}</c15:txfldGUID>
                      <c15:f>Daten_Diagramme!$D$24</c15:f>
                      <c15:dlblFieldTableCache>
                        <c:ptCount val="1"/>
                        <c:pt idx="0">
                          <c:v>3.8</c:v>
                        </c:pt>
                      </c15:dlblFieldTableCache>
                    </c15:dlblFTEntry>
                  </c15:dlblFieldTable>
                  <c15:showDataLabelsRange val="0"/>
                </c:ext>
                <c:ext xmlns:c16="http://schemas.microsoft.com/office/drawing/2014/chart" uri="{C3380CC4-5D6E-409C-BE32-E72D297353CC}">
                  <c16:uniqueId val="{0000000A-ED7D-45D0-B141-7A7FF1A0142C}"/>
                </c:ext>
              </c:extLst>
            </c:dLbl>
            <c:dLbl>
              <c:idx val="11"/>
              <c:tx>
                <c:strRef>
                  <c:f>Daten_Diagramme!$D$25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{D237638A-58A1-47E4-9554-551D387F5A7B}</c15:txfldGUID>
                      <c15:f>Daten_Diagramme!$D$25</c15:f>
                      <c15:dlblFieldTableCache>
                        <c:ptCount val="1"/>
                        <c:pt idx="0">
                          <c:v>5.5</c:v>
                        </c:pt>
                      </c15:dlblFieldTableCache>
                    </c15:dlblFTEntry>
                  </c15:dlblFieldTable>
                  <c15:showDataLabelsRange val="0"/>
                </c:ext>
                <c:ext xmlns:c16="http://schemas.microsoft.com/office/drawing/2014/chart" uri="{C3380CC4-5D6E-409C-BE32-E72D297353CC}">
                  <c16:uniqueId val="{0000000B-ED7D-45D0-B141-7A7FF1A0142C}"/>
                </c:ext>
              </c:extLst>
            </c:dLbl>
            <c:dLbl>
              <c:idx val="12"/>
              <c:tx>
                <c:strRef>
                  <c:f>Daten_Diagramme!$D$26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{F5E59E75-5EB8-471A-8FED-930956875967}</c15:txfldGUID>
                      <c15:f>Daten_Diagramme!$D$26</c15:f>
                      <c15:dlblFieldTableCache>
                        <c:ptCount val="1"/>
                        <c:pt idx="0">
                          <c:v>2.4</c:v>
                        </c:pt>
                      </c15:dlblFieldTableCache>
                    </c15:dlblFTEntry>
                  </c15:dlblFieldTable>
                  <c15:showDataLabelsRange val="0"/>
                </c:ext>
                <c:ext xmlns:c16="http://schemas.microsoft.com/office/drawing/2014/chart" uri="{C3380CC4-5D6E-409C-BE32-E72D297353CC}">
                  <c16:uniqueId val="{0000000C-ED7D-45D0-B141-7A7FF1A0142C}"/>
                </c:ext>
              </c:extLst>
            </c:dLbl>
            <c:dLbl>
              <c:idx val="13"/>
              <c:tx>
                <c:strRef>
                  <c:f>Daten_Diagramme!$D$27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{9E4C3AE4-5E1A-4CD1-BFB9-5D877CAB51BA}</c15:txfldGUID>
                      <c15:f>Daten_Diagramme!$D$27</c15:f>
                      <c15:dlblFieldTableCache>
                        <c:ptCount val="1"/>
                        <c:pt idx="0">
                          <c:v>2.4</c:v>
                        </c:pt>
                      </c15:dlblFieldTableCache>
                    </c15:dlblFTEntry>
                  </c15:dlblFieldTable>
                  <c15:showDataLabelsRange val="0"/>
                </c:ext>
                <c:ext xmlns:c16="http://schemas.microsoft.com/office/drawing/2014/chart" uri="{C3380CC4-5D6E-409C-BE32-E72D297353CC}">
                  <c16:uniqueId val="{0000000D-ED7D-45D0-B141-7A7FF1A0142C}"/>
                </c:ext>
              </c:extLst>
            </c:dLbl>
            <c:dLbl>
              <c:idx val="14"/>
              <c:tx>
                <c:strRef>
                  <c:f>Daten_Diagramme!$D$28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{75CCBC18-66F3-4194-8210-85F7C0DE2AA9}</c15:txfldGUID>
                      <c15:f>Daten_Diagramme!$D$28</c15:f>
                      <c15:dlblFieldTableCache>
                        <c:ptCount val="1"/>
                        <c:pt idx="0">
                          <c:v>1.2</c:v>
                        </c:pt>
                      </c15:dlblFieldTableCache>
                    </c15:dlblFTEntry>
                  </c15:dlblFieldTable>
                  <c15:showDataLabelsRange val="0"/>
                </c:ext>
                <c:ext xmlns:c16="http://schemas.microsoft.com/office/drawing/2014/chart" uri="{C3380CC4-5D6E-409C-BE32-E72D297353CC}">
                  <c16:uniqueId val="{0000000E-ED7D-45D0-B141-7A7FF1A0142C}"/>
                </c:ext>
              </c:extLst>
            </c:dLbl>
            <c:dLbl>
              <c:idx val="15"/>
              <c:tx>
                <c:strRef>
                  <c:f>Daten_Diagramme!$D$29</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{6FB4D0DF-0D50-4B56-B784-E1A3CECF7A58}</c15:txfldGUID>
                      <c15:f>Daten_Diagramme!$D$29</c15:f>
                      <c15:dlblFieldTableCache>
                        <c:ptCount val="1"/>
                        <c:pt idx="0">
                          <c:v>-13.3</c:v>
                        </c:pt>
                      </c15:dlblFieldTableCache>
                    </c15:dlblFTEntry>
                  </c15:dlblFieldTable>
                  <c15:showDataLabelsRange val="0"/>
                </c:ext>
                <c:ext xmlns:c16="http://schemas.microsoft.com/office/drawing/2014/chart" uri="{C3380CC4-5D6E-409C-BE32-E72D297353CC}">
                  <c16:uniqueId val="{0000000F-ED7D-45D0-B141-7A7FF1A0142C}"/>
                </c:ext>
              </c:extLst>
            </c:dLbl>
            <c:dLbl>
              <c:idx val="16"/>
              <c:tx>
                <c:strRef>
                  <c:f>Daten_Diagramme!$D$30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{082DAC1B-95AB-4BD5-A781-B65F18F46A72}</c15:txfldGUID>
                      <c15:f>Daten_Diagramme!$D$30</c15:f>
                      <c15:dlblFieldTableCache>
                        <c:ptCount val="1"/>
                        <c:pt idx="0">
                          <c:v>2.9</c:v>
                        </c:pt>
                      </c15:dlblFieldTableCache>
                    </c15:dlblFTEntry>
                  </c15:dlblFieldTable>
                  <c15:showDataLabelsRange val="0"/>
                </c:ext>
                <c:ext xmlns:c16="http://schemas.microsoft.com/office/drawing/2014/chart" uri="{C3380CC4-5D6E-409C-BE32-E72D297353CC}">
                  <c16:uniqueId val="{00000010-ED7D-45D0-B141-7A7FF1A0142C}"/>
                </c:ext>
              </c:extLst>
            </c:dLbl>
            <c:dLbl>
              <c:idx val="17"/>
              <c:tx>
                <c:strRef>
                  <c:f>Daten_Diagramme!$D$31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{6A65C286-4D7C-4068-BFEF-490FD7F94E7A}</c15:txfldGUID>
                      <c15:f>Daten_Diagramme!$D$31</c15:f>
                      <c15:dlblFieldTableCache>
                        <c:ptCount val="1"/>
                        <c:pt idx="0">
                          <c:v>-3.1</c:v>
                        </c:pt>
                      </c15:dlblFieldTableCache>
                    </c15:dlblFTEntry>
                  </c15:dlblFieldTable>
                  <c15:showDataLabelsRange val="0"/>
                </c:ext>
                <c:ext xmlns:c16="http://schemas.microsoft.com/office/drawing/2014/chart" uri="{C3380CC4-5D6E-409C-BE32-E72D297353CC}">
                  <c16:uniqueId val="{00000011-ED7D-45D0-B141-7A7FF1A0142C}"/>
                </c:ext>
              </c:extLst>
            </c:dLbl>
            <c:dLbl>
              <c:idx val="18"/>
              <c:tx>
                <c:strRef>
                  <c:f>Daten_Diagramme!$D$32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{4A654866-3A0C-44B2-8B92-19147F077CD5}</c15:txfldGUID>
                      <c15:f>Daten_Diagramme!$D$32</c15:f>
                      <c15:dlblFieldTableCache>
                        <c:ptCount val="1"/>
                        <c:pt idx="0">
                          <c:v>0.6</c:v>
                        </c:pt>
                      </c15:dlblFieldTableCache>
                    </c15:dlblFTEntry>
                  </c15:dlblFieldTable>
                  <c15:showDataLabelsRange val="0"/>
                </c:ext>
                <c:ext xmlns:c16="http://schemas.microsoft.com/office/drawing/2014/chart" uri="{C3380CC4-5D6E-409C-BE32-E72D297353CC}">
                  <c16:uniqueId val="{00000012-ED7D-45D0-B141-7A7FF1A0142C}"/>
                </c:ext>
              </c:extLst>
            </c:dLbl>
            <c:dLbl>
              <c:idx val="19"/>
              <c:tx>
                <c:strRef>
                  <c:f>Daten_Diagramme!$D$33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{2EF29185-C238-4327-ACA9-04FDB707E354}</c15:txfldGUID>
                      <c15:f>Daten_Diagramme!$D$33</c15:f>
                      <c15:dlblFieldTableCache>
                        <c:ptCount val="1"/>
                        <c:pt idx="0">
                          <c:v>1.5</c:v>
                        </c:pt>
                      </c15:dlblFieldTableCache>
                    </c15:dlblFTEntry>
                  </c15:dlblFieldTable>
                  <c15:showDataLabelsRange val="0"/>
                </c:ext>
                <c:ext xmlns:c16="http://schemas.microsoft.com/office/drawing/2014/chart" uri="{C3380CC4-5D6E-409C-BE32-E72D297353CC}">
                  <c16:uniqueId val="{00000013-ED7D-45D0-B141-7A7FF1A0142C}"/>
                </c:ext>
              </c:extLst>
            </c:dLbl>
            <c:dLbl>
              <c:idx val="20"/>
              <c:tx>
                <c:strRef>
                  <c:f>Daten_Diagramme!$D$34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{37187167-DB53-47B0-9720-73E6B352FDDA}</c15:txfldGUID>
                      <c15:f>Daten_Diagramme!$D$34</c15:f>
                      <c15:dlblFieldTableCache>
                        <c:ptCount val="1"/>
                        <c:pt idx="0">
                          <c:v>0.3</c:v>
                        </c:pt>
                      </c15:dlblFieldTableCache>
                    </c15:dlblFTEntry>
                  </c15:dlblFieldTable>
                  <c15:showDataLabelsRange val="0"/>
                </c:ext>
                <c:ext xmlns:c16="http://schemas.microsoft.com/office/drawing/2014/chart" uri="{C3380CC4-5D6E-409C-BE32-E72D297353CC}">
                  <c16:uniqueId val="{00000014-ED7D-45D0-B141-7A7FF1A0142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{A7FCF239-BB5C-4108-B69C-845A8F1E197A}</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D7D-45D0-B141-7A7FF1A0142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{95D8D4E7-4DCB-4E9D-8D14-48DD01E62CFB}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D7D-45D0-B141-7A7FF1A0142C}"/>
                </c:ext>
              </c:extLst>
            </c:dLbl>
            <c:dLbl>
              <c:idx val="23"/>
              <c:tx>
                <c:strRef>
                  <c:f>Daten_Diagramme!$D$37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{3D19A4B2-BE70-41DE-9565-4D1118851485}</c15:txfldGUID>
                      <c15:f>Daten_Diagramme!$D$37</c15:f>
                      <c15:dlblFieldTableCache>
                        <c:ptCount val="1"/>
                        <c:pt idx="0">
                          <c:v>-3.6</c:v>
                        </c:pt>
                      </c15:dlblFieldTableCache>
                    </c15:dlblFTEntry>
                  </c15:dlblFieldTable>
                  <c15:showDataLabelsRange val="0"/>
                </c:ext>
                <c:ext xmlns:c16="http://schemas.microsoft.com/office/drawing/2014/chart" uri="{C3380CC4-5D6E-409C-BE32-E72D297353CC}">
                  <c16:uniqueId val="{00000017-ED7D-45D0-B141-7A7FF1A0142C}"/>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{2E6394A3-BC41-4937-B97E-5CDFAD894CA9}</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ED7D-45D0-B141-7A7FF1A0142C}"/>
                </c:ext>
              </c:extLst>
            </c:dLbl>
            <c:dLbl>
              <c:idx val="25"/>
              <c:tx>
                <c:strRef>
                  <c:f>Daten_Diagramme!$D$39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{8DF4510E-7A98-484C-BA45-5B367FB20109}</c15:txfldGUID>
                      <c15:f>Daten_Diagramme!$D$39</c15:f>
                      <c15:dlblFieldTableCache>
                        <c:ptCount val="1"/>
                        <c:pt idx="0">
                          <c:v>1.1</c:v>
                        </c:pt>
                      </c15:dlblFieldTableCache>
                    </c15:dlblFTEntry>
                  </c15:dlblFieldTable>
                  <c15:showDataLabelsRange val="0"/>
                </c:ext>
                <c:ext xmlns:c16="http://schemas.microsoft.com/office/drawing/2014/chart" uri="{C3380CC4-5D6E-409C-BE32-E72D297353CC}">
                  <c16:uniqueId val="{00000019-ED7D-45D0-B141-7A7FF1A0142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{E6BF2618-2696-4BFF-A479-B3A7AADD218D}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D7D-45D0-B141-7A7FF1A0142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{814FFB3D-3751-441E-9A52-3FB5DEAAEE2E}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D7D-45D0-B141-7A7FF1A0142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{4255F53D-0C4F-4920-91BE-C9ECBD5F3F35}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D7D-45D0-B141-7A7FF1A0142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{9F1D9B9B-87E3-45BE-9E4D-8B74763E4C76}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D7D-45D0-B141-7A7FF1A0142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{A62D974B-0C37-4057-AC5A-9781E30EF1A9}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D7D-45D0-B141-7A7FF1A0142C}"/>
                </c:ext>
              </c:extLst>
            </c:dLbl>
            <c:dLbl>
              <c:idx val="31"/>
              <c:tx>
                <c:strRef>
                  <c:f>Daten_Diagramme!$D$45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{93B133DD-DE41-4BD8-A48E-337EC955AE42}</c15:txfldGUID>
                      <c15:f>Daten_Diagramme!$D$45</c15:f>
                      <c15:dlblFieldTableCache>
                        <c:ptCount val="1"/>
                        <c:pt idx="0">
                          <c:v>1.1</c:v>
                        </c:pt>
                      </c15:dlblFieldTableCache>
                    </c15:dlblFTEntry>
                  </c15:dlblFieldTable>
                  <c15:showDataLabelsRange val="0"/>
                </c:ext>
                <c:ext xmlns:c16="http://schemas.microsoft.com/office/drawing/2014/chart" uri="{C3380CC4-5D6E-409C-BE32-E72D297353CC}">
                  <c16:uniqueId val="{0000001F-ED7D-45D0-B141-7A7FF1A014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0.88213548173265688</c:v>
                </c:pt>
                <c:pt idx="1">
                  <c:v>-3.6152356358941251</c:v>
                </c:pt>
                <c:pt idx="2">
                  <c:v>1.1036657469452109</c:v>
                </c:pt>
                <c:pt idx="3">
                  <c:v>1.760268231349539</c:v>
                </c:pt>
                <c:pt idx="4">
                  <c:v>1.7548387096774194</c:v>
                </c:pt>
                <c:pt idx="5">
                  <c:v>1.0042829714960861</c:v>
                </c:pt>
                <c:pt idx="6">
                  <c:v>3.1607629427792916</c:v>
                </c:pt>
                <c:pt idx="7">
                  <c:v>-0.85620455078583158</c:v>
                </c:pt>
                <c:pt idx="8">
                  <c:v>0.565898466333142</c:v>
                </c:pt>
                <c:pt idx="9">
                  <c:v>2.6868367577331225</c:v>
                </c:pt>
                <c:pt idx="10">
                  <c:v>3.8076152304609217</c:v>
                </c:pt>
                <c:pt idx="11">
                  <c:v>5.5183946488294318</c:v>
                </c:pt>
                <c:pt idx="12">
                  <c:v>2.4390243902439024</c:v>
                </c:pt>
                <c:pt idx="13">
                  <c:v>2.3942093541202674</c:v>
                </c:pt>
                <c:pt idx="14">
                  <c:v>1.1605415860735009</c:v>
                </c:pt>
                <c:pt idx="15">
                  <c:v>-13.333333333333334</c:v>
                </c:pt>
                <c:pt idx="16">
                  <c:v>2.8517110266159698</c:v>
                </c:pt>
                <c:pt idx="17">
                  <c:v>-3.1308121512709239</c:v>
                </c:pt>
                <c:pt idx="18">
                  <c:v>0.63882829541913366</c:v>
                </c:pt>
                <c:pt idx="19">
                  <c:v>1.5014075695964968</c:v>
                </c:pt>
                <c:pt idx="20">
                  <c:v>0.26470588235294118</c:v>
                </c:pt>
                <c:pt idx="21">
                  <c:v>0</c:v>
                </c:pt>
                <c:pt idx="23">
                  <c:v>-3.6152356358941251</c:v>
                </c:pt>
                <c:pt idx="24">
                  <c:v>0.81563497379723393</c:v>
                </c:pt>
                <c:pt idx="25">
                  <c:v>1.0501184052175938</c:v>
                </c:pt>
              </c:numCache>
            </c:numRef>
          </c:val>
          <c:extLst>
            <c:ext xmlns:c16="http://schemas.microsoft.com/office/drawing/2014/chart" uri="{C3380CC4-5D6E-409C-BE32-E72D297353CC}">
              <c16:uniqueId val="{00000020-ED7D-45D0-B141-7A7FF1A0142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{0C4C5E84-ACA5-4918-A1B8-F87D3F354BD4}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D7D-45D0-B141-7A7FF1A0142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{BA274067-15B2-4585-A419-874F1AD1D7A1}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D7D-45D0-B141-7A7FF1A0142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{6AB26105-E12A-49D5-878D-910ED441E072}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D7D-45D0-B141-7A7FF1A0142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{A7EB87F4-A1F7-4AE6-B48C-4EF984E5F3AB}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D7D-45D0-B141-7A7FF1A0142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{2290550D-9C16-4BD2-B44D-5416D82B360D}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D7D-45D0-B141-7A7FF1A0142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{3F62AA30-25E7-4B16-BE7F-696D1DACD4D1}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D7D-45D0-B141-7A7FF1A0142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{E50B69D1-380D-47DA-BD12-E1312AF2EE4D}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D7D-45D0-B141-7A7FF1A0142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{7725C583-6DD1-4287-88BC-54DD2A40BC02}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D7D-45D0-B141-7A7FF1A0142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{74E65833-E39A-4B08-9507-4EFB7C711C85}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D7D-45D0-B141-7A7FF1A0142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{02D4F4B7-0851-4384-B595-2891CEB36B89}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D7D-45D0-B141-7A7FF1A0142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{4F7429E2-3D7B-4F2C-A5BC-C9509A8821C1}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D7D-45D0-B141-7A7FF1A0142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{D2CCF895-203C-44AC-A29A-C88C66DA153E}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D7D-45D0-B141-7A7FF1A0142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{8E574495-F3D2-4588-A570-DFEC1CAC7810}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D7D-45D0-B141-7A7FF1A0142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{8DB335F8-9E76-4215-AB12-C329A11A4665}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D7D-45D0-B141-7A7FF1A0142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{8248F6DB-AF54-4CC4-A2FC-309536AD5EA1}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D7D-45D0-B141-7A7FF1A0142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{F2DFCF37-1DB6-414C-89EF-C3BBCD47C5C5}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D7D-45D0-B141-7A7FF1A0142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{AF71DCE9-498D-4325-AA9A-277B7C59C262}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D7D-45D0-B141-7A7FF1A0142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{23D17F04-8F79-4857-A764-81BF469D2DA4}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D7D-45D0-B141-7A7FF1A0142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{F61F7AD5-ABBD-4D3F-928C-6C584DA8049A}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D7D-45D0-B141-7A7FF1A0142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{DF13604D-BBA5-4D70-9028-0E8FE8E0B2CE}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D7D-45D0-B141-7A7FF1A0142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{26944FCF-F02A-440A-9DBA-BA57C9AA0D2E}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D7D-45D0-B141-7A7FF1A0142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{905E180B-7753-4011-B1D2-EF010CAD23A7}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D7D-45D0-B141-7A7FF1A0142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{9F36AD81-826A-4CDF-8E9F-71119765719B}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D7D-45D0-B141-7A7FF1A0142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{56922611-EE2A-4B82-B829-A677178EFAAF}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D7D-45D0-B141-7A7FF1A0142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{80C36F64-12F5-4C83-AE86-8B3E331C662D}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D7D-45D0-B141-7A7FF1A0142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{4DC6D38E-D369-4022-B2FA-66D1194E36CF}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D7D-45D0-B141-7A7FF1A0142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{6765D778-4055-415A-A488-30B587D59594}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D7D-45D0-B141-7A7FF1A0142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{704C3DAC-9421-4A00-B5B5-C66FBBB5CD52}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D7D-45D0-B141-7A7FF1A0142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{7166F221-F612-4629-AA1F-57A321CDB9D8}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D7D-45D0-B141-7A7FF1A0142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{ECAB389F-9148-4926-B474-A28DFB0C93FC}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D7D-45D0-B141-7A7FF1A0142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{EC4491DA-644E-4FCF-9F0D-0BD7ABB78A12}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D7D-45D0-B141-7A7FF1A0142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{005C224E-6D98-43C9-83C2-94E7D470C224}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D7D-45D0-B141-7A7FF1A014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D7D-45D0-B141-7A7FF1A0142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D7D-45D0-B141-7A7FF1A0142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{AA48C2F9-3F99-4F83-AFC5-EAAC5D1CD573}</c15:txfldGUID>
                      <c15:f>Daten_Diagramme!$E$14</c15:f>
                      <c15:dlblFieldTableCache>
                        <c:ptCount val="1"/>
                        <c:pt idx="0">
                          <c:v>-3.7</c:v>
                        </c:pt>
                      </c15:dlblFieldTableCache>
                    </c15:dlblFTEntry>
                  </c15:dlblFieldTable>
                  <c15:showDataLabelsRange val="0"/>
                </c:ext>
                <c:ext xmlns:c16="http://schemas.microsoft.com/office/drawing/2014/chart" uri="{C3380CC4-5D6E-409C-BE32-E72D297353CC}">
                  <c16:uniqueId val="{00000000-EA35-47CC-A9C8-5A10EB47CA93}"/>
                </c:ext>
              </c:extLst>
            </c:dLbl>
            <c:dLbl>
              <c:idx val="1"/>
              <c:tx>
                <c:strRef>
                  <c:f>Daten_Diagramme!$E$15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{F6EC9FBD-A6E9-4576-8B7D-B085BFEC3A0E}</c15:txfldGUID>
                      <c15:f>Daten_Diagramme!$E$15</c15:f>
                      <c15:dlblFieldTableCache>
                        <c:ptCount val="1"/>
                        <c:pt idx="0">
                          <c:v>1.5</c:v>
                        </c:pt>
                      </c15:dlblFieldTableCache>
                    </c15:dlblFTEntry>
                  </c15:dlblFieldTable>
                  <c15:showDataLabelsRange val="0"/>
                </c:ext>
                <c:ext xmlns:c16="http://schemas.microsoft.com/office/drawing/2014/chart" uri="{C3380CC4-5D6E-409C-BE32-E72D297353CC}">
                  <c16:uniqueId val="{00000001-EA35-47CC-A9C8-5A10EB47CA93}"/>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{7E1A9065-BCC2-47C2-888C-A9CB075BC413}</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EA35-47CC-A9C8-5A10EB47CA93}"/>
                </c:ext>
              </c:extLst>
            </c:dLbl>
            <c:dLbl>
              <c:idx val="3"/>
              <c:tx>
                <c:strRef>
                  <c:f>Daten_Diagramme!$E$17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{EFD66060-0908-42C9-A840-83CED7B1C16D}</c15:txfldGUID>
                      <c15:f>Daten_Diagramme!$E$17</c15:f>
                      <c15:dlblFieldTableCache>
                        <c:ptCount val="1"/>
                        <c:pt idx="0">
                          <c:v>-0.8</c:v>
                        </c:pt>
                      </c15:dlblFieldTableCache>
                    </c15:dlblFTEntry>
                  </c15:dlblFieldTable>
                  <c15:showDataLabelsRange val="0"/>
                </c:ext>
                <c:ext xmlns:c16="http://schemas.microsoft.com/office/drawing/2014/chart" uri="{C3380CC4-5D6E-409C-BE32-E72D297353CC}">
                  <c16:uniqueId val="{00000003-EA35-47CC-A9C8-5A10EB47CA93}"/>
                </c:ext>
              </c:extLst>
            </c:dLbl>
            <c:dLbl>
              <c:idx val="4"/>
              <c:tx>
                <c:strRef>
                  <c:f>Daten_Diagramme!$E$18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{3D713A1F-3886-4601-9E90-B16A7B4398B2}</c15:txfldGUID>
                      <c15:f>Daten_Diagramme!$E$18</c15:f>
                      <c15:dlblFieldTableCache>
                        <c:ptCount val="1"/>
                        <c:pt idx="0">
                          <c:v>-2.5</c:v>
                        </c:pt>
                      </c15:dlblFieldTableCache>
                    </c15:dlblFTEntry>
                  </c15:dlblFieldTable>
                  <c15:showDataLabelsRange val="0"/>
                </c:ext>
                <c:ext xmlns:c16="http://schemas.microsoft.com/office/drawing/2014/chart" uri="{C3380CC4-5D6E-409C-BE32-E72D297353CC}">
                  <c16:uniqueId val="{00000004-EA35-47CC-A9C8-5A10EB47CA93}"/>
                </c:ext>
              </c:extLst>
            </c:dLbl>
            <c:dLbl>
              <c:idx val="5"/>
              <c:tx>
                <c:strRef>
                  <c:f>Daten_Diagramme!$E$19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{F1EF783A-B442-4553-A6A8-042BD4CCE753}</c15:txfldGUID>
                      <c15:f>Daten_Diagramme!$E$19</c15:f>
                      <c15:dlblFieldTableCache>
                        <c:ptCount val="1"/>
                        <c:pt idx="0">
                          <c:v>2.1</c:v>
                        </c:pt>
                      </c15:dlblFieldTableCache>
                    </c15:dlblFTEntry>
                  </c15:dlblFieldTable>
                  <c15:showDataLabelsRange val="0"/>
                </c:ext>
                <c:ext xmlns:c16="http://schemas.microsoft.com/office/drawing/2014/chart" uri="{C3380CC4-5D6E-409C-BE32-E72D297353CC}">
                  <c16:uniqueId val="{00000005-EA35-47CC-A9C8-5A10EB47CA93}"/>
                </c:ext>
              </c:extLst>
            </c:dLbl>
            <c:dLbl>
              <c:idx val="6"/>
              <c:tx>
                <c:strRef>
                  <c:f>Daten_Diagramme!$E$20</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{C02FC0EA-998A-427C-8BCD-309FB7D68A7C}</c15:txfldGUID>
                      <c15:f>Daten_Diagramme!$E$20</c15:f>
                      <c15:dlblFieldTableCache>
                        <c:ptCount val="1"/>
                        <c:pt idx="0">
                          <c:v>-5.7</c:v>
                        </c:pt>
                      </c15:dlblFieldTableCache>
                    </c15:dlblFTEntry>
                  </c15:dlblFieldTable>
                  <c15:showDataLabelsRange val="0"/>
                </c:ext>
                <c:ext xmlns:c16="http://schemas.microsoft.com/office/drawing/2014/chart" uri="{C3380CC4-5D6E-409C-BE32-E72D297353CC}">
                  <c16:uniqueId val="{00000006-EA35-47CC-A9C8-5A10EB47CA93}"/>
                </c:ext>
              </c:extLst>
            </c:dLbl>
            <c:dLbl>
              <c:idx val="7"/>
              <c:tx>
                <c:strRef>
                  <c:f>Daten_Diagramme!$E$21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{CD0D0EF5-BC89-4B35-BC2E-B842883542A2}</c15:txfldGUID>
                      <c15:f>Daten_Diagramme!$E$21</c15:f>
                      <c15:dlblFieldTableCache>
                        <c:ptCount val="1"/>
                        <c:pt idx="0">
                          <c:v>1.3</c:v>
                        </c:pt>
                      </c15:dlblFieldTableCache>
                    </c15:dlblFTEntry>
                  </c15:dlblFieldTable>
                  <c15:showDataLabelsRange val="0"/>
                </c:ext>
                <c:ext xmlns:c16="http://schemas.microsoft.com/office/drawing/2014/chart" uri="{C3380CC4-5D6E-409C-BE32-E72D297353CC}">
                  <c16:uniqueId val="{00000007-EA35-47CC-A9C8-5A10EB47CA93}"/>
                </c:ext>
              </c:extLst>
            </c:dLbl>
            <c:dLbl>
              <c:idx val="8"/>
              <c:tx>
                <c:strRef>
                  <c:f>Daten_Diagramme!$E$22</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{6A514926-BD32-487E-A35D-5720AAD1F192}</c15:txfldGUID>
                      <c15:f>Daten_Diagramme!$E$22</c15:f>
                      <c15:dlblFieldTableCache>
                        <c:ptCount val="1"/>
                        <c:pt idx="0">
                          <c:v>6.2</c:v>
                        </c:pt>
                      </c15:dlblFieldTableCache>
                    </c15:dlblFTEntry>
                  </c15:dlblFieldTable>
                  <c15:showDataLabelsRange val="0"/>
                </c:ext>
                <c:ext xmlns:c16="http://schemas.microsoft.com/office/drawing/2014/chart" uri="{C3380CC4-5D6E-409C-BE32-E72D297353CC}">
                  <c16:uniqueId val="{00000008-EA35-47CC-A9C8-5A10EB47CA93}"/>
                </c:ext>
              </c:extLst>
            </c:dLbl>
            <c:dLbl>
              <c:idx val="9"/>
              <c:tx>
                <c:strRef>
                  <c:f>Daten_Diagramme!$E$23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{45DD4E93-C489-4C30-9B47-D042B2EFE81A}</c15:txfldGUID>
                      <c15:f>Daten_Diagramme!$E$23</c15:f>
                      <c15:dlblFieldTableCache>
                        <c:ptCount val="1"/>
                        <c:pt idx="0">
                          <c:v>-1.2</c:v>
                        </c:pt>
                      </c15:dlblFieldTableCache>
                    </c15:dlblFTEntry>
                  </c15:dlblFieldTable>
                  <c15:showDataLabelsRange val="0"/>
                </c:ext>
                <c:ext xmlns:c16="http://schemas.microsoft.com/office/drawing/2014/chart" uri="{C3380CC4-5D6E-409C-BE32-E72D297353CC}">
                  <c16:uniqueId val="{00000009-EA35-47CC-A9C8-5A10EB47CA93}"/>
                </c:ext>
              </c:extLst>
            </c:dLbl>
            <c:dLbl>
              <c:idx val="10"/>
              <c:tx>
                <c:strRef>
                  <c:f>Daten_Diagramme!$E$24</c:f>
                  <c:strCache>
                    <c:ptCount val="1"/>
                    <c:pt idx="0">
                      <c:v>-17.3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{720C7FF8-DE26-46BE-96A8-3F2C339D45F7}</c15:txfldGUID>
                      <c15:f>Daten_Diagramme!$E$24</c15:f>
                      <c15:dlblFieldTableCache>
                        <c:ptCount val="1"/>
                        <c:pt idx="0">
                          <c:v>-17.3</c:v>
                        </c:pt>
                      </c15:dlblFieldTableCache>
                    </c15:dlblFTEntry>
                  </c15:dlblFieldTable>
                  <c15:showDataLabelsRange val="0"/>
                </c:ext>
                <c:ext xmlns:c16="http://schemas.microsoft.com/office/drawing/2014/chart" uri="{C3380CC4-5D6E-409C-BE32-E72D297353CC}">
                  <c16:uniqueId val="{0000000A-EA35-47CC-A9C8-5A10EB47CA93}"/>
                </c:ext>
              </c:extLst>
            </c:dLbl>
            <c:dLbl>
              <c:idx val="11"/>
              <c:tx>
                <c:strRef>
                  <c:f>Daten_Diagramme!$E$25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{AEC6BD87-9F81-468A-832B-7066071C4538}</c15:txfldGUID>
                      <c15:f>Daten_Diagramme!$E$25</c15:f>
                      <c15:dlblFieldTableCache>
                        <c:ptCount val="1"/>
                        <c:pt idx="0">
                          <c:v>1.7</c:v>
                        </c:pt>
                      </c15:dlblFieldTableCache>
                    </c15:dlblFTEntry>
                  </c15:dlblFieldTable>
                  <c15:showDataLabelsRange val="0"/>
                </c:ext>
                <c:ext xmlns:c16="http://schemas.microsoft.com/office/drawing/2014/chart" uri="{C3380CC4-5D6E-409C-BE32-E72D297353CC}">
                  <c16:uniqueId val="{0000000B-EA35-47CC-A9C8-5A10EB47CA93}"/>
                </c:ext>
              </c:extLst>
            </c:dLbl>
            <c:dLbl>
              <c:idx val="12"/>
              <c:tx>
                <c:strRef>
                  <c:f>Daten_Diagramme!$E$26</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{7D524176-4B1C-445D-B602-1CF9DFF49976}</c15:txfldGUID>
                      <c15:f>Daten_Diagramme!$E$26</c15:f>
                      <c15:dlblFieldTableCache>
                        <c:ptCount val="1"/>
                        <c:pt idx="0">
                          <c:v>10.3</c:v>
                        </c:pt>
                      </c15:dlblFieldTableCache>
                    </c15:dlblFTEntry>
                  </c15:dlblFieldTable>
                  <c15:showDataLabelsRange val="0"/>
                </c:ext>
                <c:ext xmlns:c16="http://schemas.microsoft.com/office/drawing/2014/chart" uri="{C3380CC4-5D6E-409C-BE32-E72D297353CC}">
                  <c16:uniqueId val="{0000000C-EA35-47CC-A9C8-5A10EB47CA93}"/>
                </c:ext>
              </c:extLst>
            </c:dLbl>
            <c:dLbl>
              <c:idx val="13"/>
              <c:tx>
                <c:strRef>
                  <c:f>Daten_Diagramme!$E$27</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{C8B815FB-E7B7-4BC2-8215-5F44887DB330}</c15:txfldGUID>
                      <c15:f>Daten_Diagramme!$E$27</c15:f>
                      <c15:dlblFieldTableCache>
                        <c:ptCount val="1"/>
                        <c:pt idx="0">
                          <c:v>-13.1</c:v>
                        </c:pt>
                      </c15:dlblFieldTableCache>
                    </c15:dlblFTEntry>
                  </c15:dlblFieldTable>
                  <c15:showDataLabelsRange val="0"/>
                </c:ext>
                <c:ext xmlns:c16="http://schemas.microsoft.com/office/drawing/2014/chart" uri="{C3380CC4-5D6E-409C-BE32-E72D297353CC}">
                  <c16:uniqueId val="{0000000D-EA35-47CC-A9C8-5A10EB47CA93}"/>
                </c:ext>
              </c:extLst>
            </c:dLbl>
            <c:dLbl>
              <c:idx val="14"/>
              <c:tx>
                <c:strRef>
                  <c:f>Daten_Diagramme!$E$28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{78C212AC-880C-4E08-B48B-808716E6770F}</c15:txfldGUID>
                      <c15:f>Daten_Diagramme!$E$28</c15:f>
                      <c15:dlblFieldTableCache>
                        <c:ptCount val="1"/>
                        <c:pt idx="0">
                          <c:v>-4.1</c:v>
                        </c:pt>
                      </c15:dlblFieldTableCache>
                    </c15:dlblFTEntry>
                  </c15:dlblFieldTable>
                  <c15:showDataLabelsRange val="0"/>
                </c:ext>
                <c:ext xmlns:c16="http://schemas.microsoft.com/office/drawing/2014/chart" uri="{C3380CC4-5D6E-409C-BE32-E72D297353CC}">
                  <c16:uniqueId val="{0000000E-EA35-47CC-A9C8-5A10EB47CA93}"/>
                </c:ext>
              </c:extLst>
            </c:dLbl>
            <c:dLbl>
              <c:idx val="15"/>
              <c:tx>
                <c:strRef>
                  <c:f>Daten_Diagramme!$E$29</c:f>
                  <c:strCache>
                    <c:ptCount val="1"/>
                    <c:pt idx="0">
                      <c:v>16.7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{1915A02A-6653-42EC-BF41-80E88EEE71D7}</c15:txfldGUID>
                      <c15:f>Daten_Diagramme!$E$29</c15:f>
                      <c15:dlblFieldTableCache>
                        <c:ptCount val="1"/>
                        <c:pt idx="0">
                          <c:v>16.7</c:v>
                        </c:pt>
                      </c15:dlblFieldTableCache>
                    </c15:dlblFTEntry>
                  </c15:dlblFieldTable>
                  <c15:showDataLabelsRange val="0"/>
                </c:ext>
                <c:ext xmlns:c16="http://schemas.microsoft.com/office/drawing/2014/chart" uri="{C3380CC4-5D6E-409C-BE32-E72D297353CC}">
                  <c16:uniqueId val="{0000000F-EA35-47CC-A9C8-5A10EB47CA93}"/>
                </c:ext>
              </c:extLst>
            </c:dLbl>
            <c:dLbl>
              <c:idx val="16"/>
              <c:tx>
                <c:strRef>
                  <c:f>Daten_Diagramme!$E$30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{66802219-CBFB-406F-9BAD-40FEF44EFBE2}</c15:txfldGUID>
                      <c15:f>Daten_Diagramme!$E$30</c15:f>
                      <c15:dlblFieldTableCache>
                        <c:ptCount val="1"/>
                        <c:pt idx="0">
                          <c:v>3.5</c:v>
                        </c:pt>
                      </c15:dlblFieldTableCache>
                    </c15:dlblFTEntry>
                  </c15:dlblFieldTable>
                  <c15:showDataLabelsRange val="0"/>
                </c:ext>
                <c:ext xmlns:c16="http://schemas.microsoft.com/office/drawing/2014/chart" uri="{C3380CC4-5D6E-409C-BE32-E72D297353CC}">
                  <c16:uniqueId val="{00000010-EA35-47CC-A9C8-5A10EB47CA93}"/>
                </c:ext>
              </c:extLst>
            </c:dLbl>
            <c:dLbl>
              <c:idx val="17"/>
              <c:tx>
                <c:strRef>
                  <c:f>Daten_Diagramme!$E$31</c:f>
                  <c:strCache>
                    <c:ptCount val="1"/>
                    <c:pt idx="0">
                      <c:v>15.1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{467761FA-CD82-4A6E-B88A-6CCB91282A24}</c15:txfldGUID>
                      <c15:f>Daten_Diagramme!$E$31</c15:f>
                      <c15:dlblFieldTableCache>
                        <c:ptCount val="1"/>
                        <c:pt idx="0">
                          <c:v>15.1</c:v>
                        </c:pt>
                      </c15:dlblFieldTableCache>
                    </c15:dlblFTEntry>
                  </c15:dlblFieldTable>
                  <c15:showDataLabelsRange val="0"/>
                </c:ext>
                <c:ext xmlns:c16="http://schemas.microsoft.com/office/drawing/2014/chart" uri="{C3380CC4-5D6E-409C-BE32-E72D297353CC}">
                  <c16:uniqueId val="{00000011-EA35-47CC-A9C8-5A10EB47CA93}"/>
                </c:ext>
              </c:extLst>
            </c:dLbl>
            <c:dLbl>
              <c:idx val="18"/>
              <c:tx>
                <c:strRef>
                  <c:f>Daten_Diagramme!$E$32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{B2BF4834-69A1-4BCE-898C-6D7DCA8EA97D}</c15:txfldGUID>
                      <c15:f>Daten_Diagramme!$E$32</c15:f>
                      <c15:dlblFieldTableCache>
                        <c:ptCount val="1"/>
                        <c:pt idx="0">
                          <c:v>-1.2</c:v>
                        </c:pt>
                      </c15:dlblFieldTableCache>
                    </c15:dlblFTEntry>
                  </c15:dlblFieldTable>
                  <c15:showDataLabelsRange val="0"/>
                </c:ext>
                <c:ext xmlns:c16="http://schemas.microsoft.com/office/drawing/2014/chart" uri="{C3380CC4-5D6E-409C-BE32-E72D297353CC}">
                  <c16:uniqueId val="{00000012-EA35-47CC-A9C8-5A10EB47CA93}"/>
                </c:ext>
              </c:extLst>
            </c:dLbl>
            <c:dLbl>
              <c:idx val="19"/>
              <c:tx>
                <c:strRef>
                  <c:f>Daten_Diagramme!$E$33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{1B855E60-BE1B-4A5D-8141-5631B5923E6E}</c15:txfldGUID>
                      <c15:f>Daten_Diagramme!$E$33</c15:f>
                      <c15:dlblFieldTableCache>
                        <c:ptCount val="1"/>
                        <c:pt idx="0">
                          <c:v>3.4</c:v>
                        </c:pt>
                      </c15:dlblFieldTableCache>
                    </c15:dlblFTEntry>
                  </c15:dlblFieldTable>
                  <c15:showDataLabelsRange val="0"/>
                </c:ext>
                <c:ext xmlns:c16="http://schemas.microsoft.com/office/drawing/2014/chart" uri="{C3380CC4-5D6E-409C-BE32-E72D297353CC}">
                  <c16:uniqueId val="{00000013-EA35-47CC-A9C8-5A10EB47CA93}"/>
                </c:ext>
              </c:extLst>
            </c:dLbl>
            <c:dLbl>
              <c:idx val="20"/>
              <c:tx>
                <c:strRef>
                  <c:f>Daten_Diagramme!$E$34</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{67A4BF1B-1B45-4291-BD8B-CFEDB2FCA951}</c15:txfldGUID>
                      <c15:f>Daten_Diagramme!$E$34</c15:f>
                      <c15:dlblFieldTableCache>
                        <c:ptCount val="1"/>
                        <c:pt idx="0">
                          <c:v>-8.1</c:v>
                        </c:pt>
                      </c15:dlblFieldTableCache>
                    </c15:dlblFTEntry>
                  </c15:dlblFieldTable>
                  <c15:showDataLabelsRange val="0"/>
                </c:ext>
                <c:ext xmlns:c16="http://schemas.microsoft.com/office/drawing/2014/chart" uri="{C3380CC4-5D6E-409C-BE32-E72D297353CC}">
                  <c16:uniqueId val="{00000014-EA35-47CC-A9C8-5A10EB47CA93}"/>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{D2016B76-7C26-4A70-9491-DE20F144E7DF}</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EA35-47CC-A9C8-5A10EB47CA9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{E7390AAA-7ED3-4F64-A93F-DBD087BA7CDF}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A35-47CC-A9C8-5A10EB47CA93}"/>
                </c:ext>
              </c:extLst>
            </c:dLbl>
            <c:dLbl>
              <c:idx val="23"/>
              <c:tx>
                <c:strRef>
                  <c:f>Daten_Diagramme!$E$37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{0B9BFF54-B018-46FB-87AB-5A9FD0DC0EDC}</c15:txfldGUID>
                      <c15:f>Daten_Diagramme!$E$37</c15:f>
                      <c15:dlblFieldTableCache>
                        <c:ptCount val="1"/>
                        <c:pt idx="0">
                          <c:v>1.5</c:v>
                        </c:pt>
                      </c15:dlblFieldTableCache>
                    </c15:dlblFTEntry>
                  </c15:dlblFieldTable>
                  <c15:showDataLabelsRange val="0"/>
                </c:ext>
                <c:ext xmlns:c16="http://schemas.microsoft.com/office/drawing/2014/chart" uri="{C3380CC4-5D6E-409C-BE32-E72D297353CC}">
                  <c16:uniqueId val="{00000017-EA35-47CC-A9C8-5A10EB47CA93}"/>
                </c:ext>
              </c:extLst>
            </c:dLbl>
            <c:dLbl>
              <c:idx val="24"/>
              <c:tx>
                <c:strRef>
                  <c:f>Daten_Diagramme!$E$38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{171AA690-D284-4C72-B2AA-7931152F9489}</c15:txfldGUID>
                      <c15:f>Daten_Diagramme!$E$38</c15:f>
                      <c15:dlblFieldTableCache>
                        <c:ptCount val="1"/>
                        <c:pt idx="0">
                          <c:v>0.3</c:v>
                        </c:pt>
                      </c15:dlblFieldTableCache>
                    </c15:dlblFTEntry>
                  </c15:dlblFieldTable>
                  <c15:showDataLabelsRange val="0"/>
                </c:ext>
                <c:ext xmlns:c16="http://schemas.microsoft.com/office/drawing/2014/chart" uri="{C3380CC4-5D6E-409C-BE32-E72D297353CC}">
                  <c16:uniqueId val="{00000018-EA35-47CC-A9C8-5A10EB47CA93}"/>
                </c:ext>
              </c:extLst>
            </c:dLbl>
            <c:dLbl>
              <c:idx val="25"/>
              <c:tx>
                <c:strRef>
                  <c:f>Daten_Diagramme!$E$39</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{89585F5B-E846-4660-9D99-B992B1D43AB0}</c15:txfldGUID>
                      <c15:f>Daten_Diagramme!$E$39</c15:f>
                      <c15:dlblFieldTableCache>
                        <c:ptCount val="1"/>
                        <c:pt idx="0">
                          <c:v>-4.6</c:v>
                        </c:pt>
                      </c15:dlblFieldTableCache>
                    </c15:dlblFTEntry>
                  </c15:dlblFieldTable>
                  <c15:showDataLabelsRange val="0"/>
                </c:ext>
                <c:ext xmlns:c16="http://schemas.microsoft.com/office/drawing/2014/chart" uri="{C3380CC4-5D6E-409C-BE32-E72D297353CC}">
                  <c16:uniqueId val="{00000019-EA35-47CC-A9C8-5A10EB47CA9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{25856AA1-6538-4580-B949-BA4709B8DFC5}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A35-47CC-A9C8-5A10EB47CA9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{21445C80-06EB-4423-804D-AD54DFEEC4DC}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A35-47CC-A9C8-5A10EB47CA9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{E498FBCE-F224-4ABC-90AC-81D4B59CE351}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A35-47CC-A9C8-5A10EB47CA9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{22CEA2CB-9D42-46F5-91B7-A8914EB1F455}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A35-47CC-A9C8-5A10EB47CA9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{A02B475F-EDBB-41CA-A3D9-CFD7DC3F3F5D}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A35-47CC-A9C8-5A10EB47CA93}"/>
                </c:ext>
              </c:extLst>
            </c:dLbl>
            <c:dLbl>
              <c:idx val="31"/>
              <c:tx>
                <c:strRef>
                  <c:f>Daten_Diagramme!$E$45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{E6BF5C1E-C38A-46BB-9ABC-0CC087F9A8EA}</c15:txfldGUID>
                      <c15:f>Daten_Diagramme!$E$45</c15:f>
                      <c15:dlblFieldTableCache>
                        <c:ptCount val="1"/>
                        <c:pt idx="0">
                          <c:v>-4.6</c:v>
                        </c:pt>
                      </c15:dlblFieldTableCache>
                    </c15:dlblFTEntry>
                  </c15:dlblFieldTable>
                  <c15:showDataLabelsRange val="0"/>
                </c:ext>
                <c:ext xmlns:c16="http://schemas.microsoft.com/office/drawing/2014/chart" uri="{C3380CC4-5D6E-409C-BE32-E72D297353CC}">
                  <c16:uniqueId val="{0000001F-EA35-47CC-A9C8-5A10EB47CA9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-3.6783042394014962</c:v>
                </c:pt>
                <c:pt idx="1">
                  <c:v>1.4598540145985401</c:v>
                </c:pt>
                <c:pt idx="2">
                  <c:v>0</c:v>
                </c:pt>
                <c:pt idx="3">
                  <c:v>-0.82938388625592419</c:v>
                </c:pt>
                <c:pt idx="4">
                  <c:v>-2.5280898876404496</c:v>
                </c:pt>
                <c:pt idx="5">
                  <c:v>2.0942408376963351</c:v>
                </c:pt>
                <c:pt idx="6">
                  <c:v>-5.6603773584905657</c:v>
                </c:pt>
                <c:pt idx="7">
                  <c:v>1.3407821229050279</c:v>
                </c:pt>
                <c:pt idx="8">
                  <c:v>6.2398263700488332</c:v>
                </c:pt>
                <c:pt idx="9">
                  <c:v>-1.1811023622047243</c:v>
                </c:pt>
                <c:pt idx="10">
                  <c:v>-17.319461444308445</c:v>
                </c:pt>
                <c:pt idx="11">
                  <c:v>1.6949152542372881</c:v>
                </c:pt>
                <c:pt idx="12">
                  <c:v>10.344827586206897</c:v>
                </c:pt>
                <c:pt idx="13">
                  <c:v>-13.063909774436091</c:v>
                </c:pt>
                <c:pt idx="14">
                  <c:v>-4.0923399790136408</c:v>
                </c:pt>
                <c:pt idx="15">
                  <c:v>16.666666666666668</c:v>
                </c:pt>
                <c:pt idx="16">
                  <c:v>3.5294117647058822</c:v>
                </c:pt>
                <c:pt idx="17">
                  <c:v>15.126050420168067</c:v>
                </c:pt>
                <c:pt idx="18">
                  <c:v>-1.1655011655011656</c:v>
                </c:pt>
                <c:pt idx="19">
                  <c:v>3.4161490683229814</c:v>
                </c:pt>
                <c:pt idx="20">
                  <c:v>-8.1003584229390686</c:v>
                </c:pt>
                <c:pt idx="21">
                  <c:v>0</c:v>
                </c:pt>
                <c:pt idx="23">
                  <c:v>1.4598540145985401</c:v>
                </c:pt>
                <c:pt idx="24">
                  <c:v>0.27487630566245191</c:v>
                </c:pt>
                <c:pt idx="25">
                  <c:v>-4.6195949644225509</c:v>
                </c:pt>
              </c:numCache>
            </c:numRef>
          </c:val>
          <c:extLst>
            <c:ext xmlns:c16="http://schemas.microsoft.com/office/drawing/2014/chart" uri="{C3380CC4-5D6E-409C-BE32-E72D297353CC}">
              <c16:uniqueId val="{00000020-EA35-47CC-A9C8-5A10EB47CA9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{E84FF677-1184-432A-892C-CEEBE8B1EA88}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A35-47CC-A9C8-5A10EB47CA9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{3749D031-1FE5-469F-8F65-36B51F04E05C}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A35-47CC-A9C8-5A10EB47CA9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{BD5B3E32-0FFF-430B-B0A1-58EEB0F01DF0}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A35-47CC-A9C8-5A10EB47CA9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{4493D9AF-F504-4317-8E75-4A402F5780A0}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A35-47CC-A9C8-5A10EB47CA9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{45030C71-8A6D-4D60-8800-1D4B7261FC74}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A35-47CC-A9C8-5A10EB47CA9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{3F4DA592-5DE9-4FEC-BC0C-B145EE2A37B8}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A35-47CC-A9C8-5A10EB47CA9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{0F9049F4-0DFC-44E9-A683-89C666A36D2F}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A35-47CC-A9C8-5A10EB47CA9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{5443A15A-847F-4A69-B294-8F703432CD28}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A35-47CC-A9C8-5A10EB47CA9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{E1DE639A-96D1-45EB-9D60-7EA2B41F99E8}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A35-47CC-A9C8-5A10EB47CA9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{945E1650-95B1-42C8-99B2-2B0657B15563}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A35-47CC-A9C8-5A10EB47CA9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{2E882A67-7385-4BE9-9344-3FD7E09AE058}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A35-47CC-A9C8-5A10EB47CA9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{1058A5F7-3DE6-469F-A4E5-2374B7C2F9B2}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A35-47CC-A9C8-5A10EB47CA9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{462239A5-59CE-471F-AB3E-0D04BDFFE03F}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A35-47CC-A9C8-5A10EB47CA9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{C3899EE6-5700-4BBC-8580-4A2B87F76B19}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A35-47CC-A9C8-5A10EB47CA9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{A26B7718-EBAB-4C1E-97C1-6ACC18D587F9}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A35-47CC-A9C8-5A10EB47CA9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{B1CDD7F9-497F-4D4F-BE9E-52EA163722E2}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A35-47CC-A9C8-5A10EB47CA9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{D6238FA0-1CBF-4BA5-B436-55E5A3406FE1}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A35-47CC-A9C8-5A10EB47CA9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{3D2A3DB7-A7D5-4C33-974F-0C1B0702E25F}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A35-47CC-A9C8-5A10EB47CA9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{51E5E2AC-73F9-42ED-A028-398941E2CE92}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A35-47CC-A9C8-5A10EB47CA9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{A89E8050-46F8-4BA6-9256-FCE91396355A}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A35-47CC-A9C8-5A10EB47CA9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{821BEF08-5BF6-4543-AD3C-68925CDEE41B}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A35-47CC-A9C8-5A10EB47CA9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{4FEF2433-EB9E-40B0-8B5C-737AC322926B}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A35-47CC-A9C8-5A10EB47CA9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{7D52AA8E-F674-4EBD-8513-C6E16130963E}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A35-47CC-A9C8-5A10EB47CA9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{24CC24F5-4B80-4B15-B088-230F8B4FB135}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A35-47CC-A9C8-5A10EB47CA9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{E5EB8CD2-EAB6-43C5-B32B-152A5750891C}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A35-47CC-A9C8-5A10EB47CA9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{1864D1A6-4B4B-4510-9485-5F56B4890255}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A35-47CC-A9C8-5A10EB47CA9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{2D01164D-2DA8-4FB8-B587-992CB6458E9E}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A35-47CC-A9C8-5A10EB47CA9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{34F7EC4A-9E88-470A-B62A-F48FC745BA30}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A35-47CC-A9C8-5A10EB47CA9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{E2F8DF75-FC3E-42A2-9735-8DD4CB99A8A7}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A35-47CC-A9C8-5A10EB47CA9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{E3BBC5D9-3FDE-4777-9879-4199D98F6961}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A35-47CC-A9C8-5A10EB47CA9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{888FFAE9-03E3-485C-B514-9A4189A568BE}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A35-47CC-A9C8-5A10EB47CA9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{985E5A1F-DA5E-4350-944C-59D02BAA5502}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A35-47CC-A9C8-5A10EB47CA9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A35-47CC-A9C8-5A10EB47CA9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A35-47CC-A9C8-5A10EB47CA9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{7E0BD5E6-C056-4726-B6DE-3D2B556FD841}</c15:txfldGUID>
                      <c15:f>Diagramm!$I$46</c15:f>
                      <c15:dlblFieldTableCache>
                        <c:ptCount val="1"/>
                      </c15:dlblFieldTableCache>
                    </c15:dlblFTEntry>
                  </c15:dlblFieldTable>
                  <c15:showDataLabelsRange val="0"/>
                </c:ext>
                <c:ext xmlns:c16="http://schemas.microsoft.com/office/drawing/2014/chart" uri="{C3380CC4-5D6E-409C-BE32-E72D297353CC}">
                  <c16:uniqueId val="{00000000-4E6E-488B-BE34-786AF47BF39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{23518847-DE3E-426E-8D24-035C13433D8A}</c15:txfldGUID>
                      <c15:f>Diagramm!$I$47</c15:f>
                      <c15:dlblFieldTableCache>
                        <c:ptCount val="1"/>
                      </c15:dlblFieldTableCache>
                    </c15:dlblFTEntry>
                  </c15:dlblFieldTable>
                  <c15:showDataLabelsRange val="0"/>
                </c:ext>
                <c:ext xmlns:c16="http://schemas.microsoft.com/office/drawing/2014/chart" uri="{C3380CC4-5D6E-409C-BE32-E72D297353CC}">
                  <c16:uniqueId val="{00000001-4E6E-488B-BE34-786AF47BF39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{F01AF86F-8178-4AF2-8F61-7D92CE99BF14}</c15:txfldGUID>
                      <c15:f>Diagramm!$I$48</c15:f>
                      <c15:dlblFieldTableCache>
                        <c:ptCount val="1"/>
                      </c15:dlblFieldTableCache>
                    </c15:dlblFTEntry>
                  </c15:dlblFieldTable>
                  <c15:showDataLabelsRange val="0"/>
                </c:ext>
                <c:ext xmlns:c16="http://schemas.microsoft.com/office/drawing/2014/chart" uri="{C3380CC4-5D6E-409C-BE32-E72D297353CC}">
                  <c16:uniqueId val="{00000002-4E6E-488B-BE34-786AF47BF39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{F14F9527-9D7A-4D47-A385-D895DC17F8C1}</c15:txfldGUID>
                      <c15:f>Diagramm!$I$49</c15:f>
                      <c15:dlblFieldTableCache>
                        <c:ptCount val="1"/>
                      </c15:dlblFieldTableCache>
                    </c15:dlblFTEntry>
                  </c15:dlblFieldTable>
                  <c15:showDataLabelsRange val="0"/>
                </c:ext>
                <c:ext xmlns:c16="http://schemas.microsoft.com/office/drawing/2014/chart" uri="{C3380CC4-5D6E-409C-BE32-E72D297353CC}">
                  <c16:uniqueId val="{00000003-4E6E-488B-BE34-786AF47BF39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{C5CFF234-C935-4DFB-9841-BD0A5D3CFA97}</c15:txfldGUID>
                      <c15:f>Diagramm!$I$50</c15:f>
                      <c15:dlblFieldTableCache>
                        <c:ptCount val="1"/>
                      </c15:dlblFieldTableCache>
                    </c15:dlblFTEntry>
                  </c15:dlblFieldTable>
                  <c15:showDataLabelsRange val="0"/>
                </c:ext>
                <c:ext xmlns:c16="http://schemas.microsoft.com/office/drawing/2014/chart" uri="{C3380CC4-5D6E-409C-BE32-E72D297353CC}">
                  <c16:uniqueId val="{00000004-4E6E-488B-BE34-786AF47BF39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{CE4B42EE-F359-4485-BBAB-E0952BDD4FB7}</c15:txfldGUID>
                      <c15:f>Diagramm!$I$51</c15:f>
                      <c15:dlblFieldTableCache>
                        <c:ptCount val="1"/>
                      </c15:dlblFieldTableCache>
                    </c15:dlblFTEntry>
                  </c15:dlblFieldTable>
                  <c15:showDataLabelsRange val="0"/>
                </c:ext>
                <c:ext xmlns:c16="http://schemas.microsoft.com/office/drawing/2014/chart" uri="{C3380CC4-5D6E-409C-BE32-E72D297353CC}">
                  <c16:uniqueId val="{00000005-4E6E-488B-BE34-786AF47BF39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{4E605655-EE8C-4245-A758-87D4EF91C3FB}</c15:txfldGUID>
                      <c15:f>Diagramm!$I$52</c15:f>
                      <c15:dlblFieldTableCache>
                        <c:ptCount val="1"/>
                      </c15:dlblFieldTableCache>
                    </c15:dlblFTEntry>
                  </c15:dlblFieldTable>
                  <c15:showDataLabelsRange val="0"/>
                </c:ext>
                <c:ext xmlns:c16="http://schemas.microsoft.com/office/drawing/2014/chart" uri="{C3380CC4-5D6E-409C-BE32-E72D297353CC}">
                  <c16:uniqueId val="{00000006-4E6E-488B-BE34-786AF47BF39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{C1A10937-F13C-4F7A-B848-B83EDD435DCC}</c15:txfldGUID>
                      <c15:f>Diagramm!$I$53</c15:f>
                      <c15:dlblFieldTableCache>
                        <c:ptCount val="1"/>
                      </c15:dlblFieldTableCache>
                    </c15:dlblFTEntry>
                  </c15:dlblFieldTable>
                  <c15:showDataLabelsRange val="0"/>
                </c:ext>
                <c:ext xmlns:c16="http://schemas.microsoft.com/office/drawing/2014/chart" uri="{C3380CC4-5D6E-409C-BE32-E72D297353CC}">
                  <c16:uniqueId val="{00000007-4E6E-488B-BE34-786AF47BF39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{0414A281-4B7B-43D4-AF1D-E22225F45503}</c15:txfldGUID>
                      <c15:f>Diagramm!$I$54</c15:f>
                      <c15:dlblFieldTableCache>
                        <c:ptCount val="1"/>
                      </c15:dlblFieldTableCache>
                    </c15:dlblFTEntry>
                  </c15:dlblFieldTable>
                  <c15:showDataLabelsRange val="0"/>
                </c:ext>
                <c:ext xmlns:c16="http://schemas.microsoft.com/office/drawing/2014/chart" uri="{C3380CC4-5D6E-409C-BE32-E72D297353CC}">
                  <c16:uniqueId val="{00000008-4E6E-488B-BE34-786AF47BF39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{551334A7-9B1D-440E-A7DD-E8AE70865371}</c15:txfldGUID>
                      <c15:f>Diagramm!$I$55</c15:f>
                      <c15:dlblFieldTableCache>
                        <c:ptCount val="1"/>
                      </c15:dlblFieldTableCache>
                    </c15:dlblFTEntry>
                  </c15:dlblFieldTable>
                  <c15:showDataLabelsRange val="0"/>
                </c:ext>
                <c:ext xmlns:c16="http://schemas.microsoft.com/office/drawing/2014/chart" uri="{C3380CC4-5D6E-409C-BE32-E72D297353CC}">
                  <c16:uniqueId val="{00000009-4E6E-488B-BE34-786AF47BF39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{A8A2BD94-7C98-4FD7-8F41-9F05EC363CF7}</c15:txfldGUID>
                      <c15:f>Diagramm!$I$56</c15:f>
                      <c15:dlblFieldTableCache>
                        <c:ptCount val="1"/>
                      </c15:dlblFieldTableCache>
                    </c15:dlblFTEntry>
                  </c15:dlblFieldTable>
                  <c15:showDataLabelsRange val="0"/>
                </c:ext>
                <c:ext xmlns:c16="http://schemas.microsoft.com/office/drawing/2014/chart" uri="{C3380CC4-5D6E-409C-BE32-E72D297353CC}">
                  <c16:uniqueId val="{0000000A-4E6E-488B-BE34-786AF47BF39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{8B99AE0A-4762-47C7-8941-B2FB71B811EA}</c15:txfldGUID>
                      <c15:f>Diagramm!$I$57</c15:f>
                      <c15:dlblFieldTableCache>
                        <c:ptCount val="1"/>
                      </c15:dlblFieldTableCache>
                    </c15:dlblFTEntry>
                  </c15:dlblFieldTable>
                  <c15:showDataLabelsRange val="0"/>
                </c:ext>
                <c:ext xmlns:c16="http://schemas.microsoft.com/office/drawing/2014/chart" uri="{C3380CC4-5D6E-409C-BE32-E72D297353CC}">
                  <c16:uniqueId val="{0000000B-4E6E-488B-BE34-786AF47BF39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{743EC762-CEB1-4A47-9CAA-8B4BDFF37A75}</c15:txfldGUID>
                      <c15:f>Diagramm!$I$58</c15:f>
                      <c15:dlblFieldTableCache>
                        <c:ptCount val="1"/>
                      </c15:dlblFieldTableCache>
                    </c15:dlblFTEntry>
                  </c15:dlblFieldTable>
                  <c15:showDataLabelsRange val="0"/>
                </c:ext>
                <c:ext xmlns:c16="http://schemas.microsoft.com/office/drawing/2014/chart" uri="{C3380CC4-5D6E-409C-BE32-E72D297353CC}">
                  <c16:uniqueId val="{0000000C-4E6E-488B-BE34-786AF47BF39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{1548F1D8-DC8E-498E-AC9F-B04A0A6CBAB0}</c15:txfldGUID>
                      <c15:f>Diagramm!$I$59</c15:f>
                      <c15:dlblFieldTableCache>
                        <c:ptCount val="1"/>
                      </c15:dlblFieldTableCache>
                    </c15:dlblFTEntry>
                  </c15:dlblFieldTable>
                  <c15:showDataLabelsRange val="0"/>
                </c:ext>
                <c:ext xmlns:c16="http://schemas.microsoft.com/office/drawing/2014/chart" uri="{C3380CC4-5D6E-409C-BE32-E72D297353CC}">
                  <c16:uniqueId val="{0000000D-4E6E-488B-BE34-786AF47BF39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{C80C319C-7939-4D6C-92E4-5195A30EF9BE}</c15:txfldGUID>
                      <c15:f>Diagramm!$I$60</c15:f>
                      <c15:dlblFieldTableCache>
                        <c:ptCount val="1"/>
                      </c15:dlblFieldTableCache>
                    </c15:dlblFTEntry>
                  </c15:dlblFieldTable>
                  <c15:showDataLabelsRange val="0"/>
                </c:ext>
                <c:ext xmlns:c16="http://schemas.microsoft.com/office/drawing/2014/chart" uri="{C3380CC4-5D6E-409C-BE32-E72D297353CC}">
                  <c16:uniqueId val="{0000000E-4E6E-488B-BE34-786AF47BF39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{7472021C-1826-4B31-84C7-A56A3136BCF4}</c15:txfldGUID>
                      <c15:f>Diagramm!$I$61</c15:f>
                      <c15:dlblFieldTableCache>
                        <c:ptCount val="1"/>
                      </c15:dlblFieldTableCache>
                    </c15:dlblFTEntry>
                  </c15:dlblFieldTable>
                  <c15:showDataLabelsRange val="0"/>
                </c:ext>
                <c:ext xmlns:c16="http://schemas.microsoft.com/office/drawing/2014/chart" uri="{C3380CC4-5D6E-409C-BE32-E72D297353CC}">
                  <c16:uniqueId val="{0000000F-4E6E-488B-BE34-786AF47BF39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{47679A11-313C-45E9-B8A8-ACA8D7EB5698}</c15:txfldGUID>
                      <c15:f>Diagramm!$I$62</c15:f>
                      <c15:dlblFieldTableCache>
                        <c:ptCount val="1"/>
                      </c15:dlblFieldTableCache>
                    </c15:dlblFTEntry>
                  </c15:dlblFieldTable>
                  <c15:showDataLabelsRange val="0"/>
                </c:ext>
                <c:ext xmlns:c16="http://schemas.microsoft.com/office/drawing/2014/chart" uri="{C3380CC4-5D6E-409C-BE32-E72D297353CC}">
                  <c16:uniqueId val="{00000010-4E6E-488B-BE34-786AF47BF39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{4EBBB4F8-265E-4AD7-81BF-29C86A882E21}</c15:txfldGUID>
                      <c15:f>Diagramm!$I$63</c15:f>
                      <c15:dlblFieldTableCache>
                        <c:ptCount val="1"/>
                      </c15:dlblFieldTableCache>
                    </c15:dlblFTEntry>
                  </c15:dlblFieldTable>
                  <c15:showDataLabelsRange val="0"/>
                </c:ext>
                <c:ext xmlns:c16="http://schemas.microsoft.com/office/drawing/2014/chart" uri="{C3380CC4-5D6E-409C-BE32-E72D297353CC}">
                  <c16:uniqueId val="{00000011-4E6E-488B-BE34-786AF47BF39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{E2E2DB11-EECD-410F-8009-ED9D977EFD4B}</c15:txfldGUID>
                      <c15:f>Diagramm!$I$64</c15:f>
                      <c15:dlblFieldTableCache>
                        <c:ptCount val="1"/>
                      </c15:dlblFieldTableCache>
                    </c15:dlblFTEntry>
                  </c15:dlblFieldTable>
                  <c15:showDataLabelsRange val="0"/>
                </c:ext>
                <c:ext xmlns:c16="http://schemas.microsoft.com/office/drawing/2014/chart" uri="{C3380CC4-5D6E-409C-BE32-E72D297353CC}">
                  <c16:uniqueId val="{00000012-4E6E-488B-BE34-786AF47BF39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{D831B47F-9411-444F-B409-7EB6A781E411}</c15:txfldGUID>
                      <c15:f>Diagramm!$I$65</c15:f>
                      <c15:dlblFieldTableCache>
                        <c:ptCount val="1"/>
                      </c15:dlblFieldTableCache>
                    </c15:dlblFTEntry>
                  </c15:dlblFieldTable>
                  <c15:showDataLabelsRange val="0"/>
                </c:ext>
                <c:ext xmlns:c16="http://schemas.microsoft.com/office/drawing/2014/chart" uri="{C3380CC4-5D6E-409C-BE32-E72D297353CC}">
                  <c16:uniqueId val="{00000013-4E6E-488B-BE34-786AF47BF39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{5948F69D-2DE8-42E6-961E-58226DBBD78A}</c15:txfldGUID>
                      <c15:f>Diagramm!$I$66</c15:f>
                      <c15:dlblFieldTableCache>
                        <c:ptCount val="1"/>
                      </c15:dlblFieldTableCache>
                    </c15:dlblFTEntry>
                  </c15:dlblFieldTable>
                  <c15:showDataLabelsRange val="0"/>
                </c:ext>
                <c:ext xmlns:c16="http://schemas.microsoft.com/office/drawing/2014/chart" uri="{C3380CC4-5D6E-409C-BE32-E72D297353CC}">
                  <c16:uniqueId val="{00000014-4E6E-488B-BE34-786AF47BF39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{46AB28D1-6A26-4486-A7E5-6DF7A46BACF7}</c15:txfldGUID>
                      <c15:f>Diagramm!$I$67</c15:f>
                      <c15:dlblFieldTableCache>
                        <c:ptCount val="1"/>
                      </c15:dlblFieldTableCache>
                    </c15:dlblFTEntry>
                  </c15:dlblFieldTable>
                  <c15:showDataLabelsRange val="0"/>
                </c:ext>
                <c:ext xmlns:c16="http://schemas.microsoft.com/office/drawing/2014/chart" uri="{C3380CC4-5D6E-409C-BE32-E72D297353CC}">
                  <c16:uniqueId val="{00000015-4E6E-488B-BE34-786AF47BF39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E6E-488B-BE34-786AF47BF39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{9AD91292-485F-422F-B452-9DAFB16A6255}</c15:txfldGUID>
                      <c15:f>Diagramm!$K$46</c15:f>
                      <c15:dlblFieldTableCache>
                        <c:ptCount val="1"/>
                      </c15:dlblFieldTableCache>
                    </c15:dlblFTEntry>
                  </c15:dlblFieldTable>
                  <c15:showDataLabelsRange val="0"/>
                </c:ext>
                <c:ext xmlns:c16="http://schemas.microsoft.com/office/drawing/2014/chart" uri="{C3380CC4-5D6E-409C-BE32-E72D297353CC}">
                  <c16:uniqueId val="{00000017-4E6E-488B-BE34-786AF47BF39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{03645C86-CA6C-40C4-974F-43B69758722B}</c15:txfldGUID>
                      <c15:f>Diagramm!$K$47</c15:f>
                      <c15:dlblFieldTableCache>
                        <c:ptCount val="1"/>
                      </c15:dlblFieldTableCache>
                    </c15:dlblFTEntry>
                  </c15:dlblFieldTable>
                  <c15:showDataLabelsRange val="0"/>
                </c:ext>
                <c:ext xmlns:c16="http://schemas.microsoft.com/office/drawing/2014/chart" uri="{C3380CC4-5D6E-409C-BE32-E72D297353CC}">
                  <c16:uniqueId val="{00000018-4E6E-488B-BE34-786AF47BF39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{DE4F525B-4A63-4544-9E85-96D2A8E54DD4}</c15:txfldGUID>
                      <c15:f>Diagramm!$K$48</c15:f>
                      <c15:dlblFieldTableCache>
                        <c:ptCount val="1"/>
                      </c15:dlblFieldTableCache>
                    </c15:dlblFTEntry>
                  </c15:dlblFieldTable>
                  <c15:showDataLabelsRange val="0"/>
                </c:ext>
                <c:ext xmlns:c16="http://schemas.microsoft.com/office/drawing/2014/chart" uri="{C3380CC4-5D6E-409C-BE32-E72D297353CC}">
                  <c16:uniqueId val="{00000019-4E6E-488B-BE34-786AF47BF39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{F71A5A09-A511-4F6D-B6B6-33779289002E}</c15:txfldGUID>
                      <c15:f>Diagramm!$K$49</c15:f>
                      <c15:dlblFieldTableCache>
                        <c:ptCount val="1"/>
                      </c15:dlblFieldTableCache>
                    </c15:dlblFTEntry>
                  </c15:dlblFieldTable>
                  <c15:showDataLabelsRange val="0"/>
                </c:ext>
                <c:ext xmlns:c16="http://schemas.microsoft.com/office/drawing/2014/chart" uri="{C3380CC4-5D6E-409C-BE32-E72D297353CC}">
                  <c16:uniqueId val="{0000001A-4E6E-488B-BE34-786AF47BF39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{172178D1-2944-43C1-A17C-9A70B1A5C7A4}</c15:txfldGUID>
                      <c15:f>Diagramm!$K$50</c15:f>
                      <c15:dlblFieldTableCache>
                        <c:ptCount val="1"/>
                      </c15:dlblFieldTableCache>
                    </c15:dlblFTEntry>
                  </c15:dlblFieldTable>
                  <c15:showDataLabelsRange val="0"/>
                </c:ext>
                <c:ext xmlns:c16="http://schemas.microsoft.com/office/drawing/2014/chart" uri="{C3380CC4-5D6E-409C-BE32-E72D297353CC}">
                  <c16:uniqueId val="{0000001B-4E6E-488B-BE34-786AF47BF39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{125C49F8-3D3E-4F20-80B4-C9342FCE7B67}</c15:txfldGUID>
                      <c15:f>Diagramm!$K$51</c15:f>
                      <c15:dlblFieldTableCache>
                        <c:ptCount val="1"/>
                      </c15:dlblFieldTableCache>
                    </c15:dlblFTEntry>
                  </c15:dlblFieldTable>
                  <c15:showDataLabelsRange val="0"/>
                </c:ext>
                <c:ext xmlns:c16="http://schemas.microsoft.com/office/drawing/2014/chart" uri="{C3380CC4-5D6E-409C-BE32-E72D297353CC}">
                  <c16:uniqueId val="{0000001C-4E6E-488B-BE34-786AF47BF39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{CDD59BCA-FBDA-483B-A3B6-47DE601AD642}</c15:txfldGUID>
                      <c15:f>Diagramm!$K$52</c15:f>
                      <c15:dlblFieldTableCache>
                        <c:ptCount val="1"/>
                      </c15:dlblFieldTableCache>
                    </c15:dlblFTEntry>
                  </c15:dlblFieldTable>
                  <c15:showDataLabelsRange val="0"/>
                </c:ext>
                <c:ext xmlns:c16="http://schemas.microsoft.com/office/drawing/2014/chart" uri="{C3380CC4-5D6E-409C-BE32-E72D297353CC}">
                  <c16:uniqueId val="{0000001D-4E6E-488B-BE34-786AF47BF39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{CEEDD5AA-EAA7-4F03-9425-0B9AA3C5B8BE}</c15:txfldGUID>
                      <c15:f>Diagramm!$K$53</c15:f>
                      <c15:dlblFieldTableCache>
                        <c:ptCount val="1"/>
                      </c15:dlblFieldTableCache>
                    </c15:dlblFTEntry>
                  </c15:dlblFieldTable>
                  <c15:showDataLabelsRange val="0"/>
                </c:ext>
                <c:ext xmlns:c16="http://schemas.microsoft.com/office/drawing/2014/chart" uri="{C3380CC4-5D6E-409C-BE32-E72D297353CC}">
                  <c16:uniqueId val="{0000001E-4E6E-488B-BE34-786AF47BF39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{5EEDC812-0029-49A4-BEB4-2B58662FEB3F}</c15:txfldGUID>
                      <c15:f>Diagramm!$K$54</c15:f>
                      <c15:dlblFieldTableCache>
                        <c:ptCount val="1"/>
                      </c15:dlblFieldTableCache>
                    </c15:dlblFTEntry>
                  </c15:dlblFieldTable>
                  <c15:showDataLabelsRange val="0"/>
                </c:ext>
                <c:ext xmlns:c16="http://schemas.microsoft.com/office/drawing/2014/chart" uri="{C3380CC4-5D6E-409C-BE32-E72D297353CC}">
                  <c16:uniqueId val="{0000001F-4E6E-488B-BE34-786AF47BF39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{3B09D92C-00F5-405C-9D6D-3FE06092B09A}</c15:txfldGUID>
                      <c15:f>Diagramm!$K$55</c15:f>
                      <c15:dlblFieldTableCache>
                        <c:ptCount val="1"/>
                      </c15:dlblFieldTableCache>
                    </c15:dlblFTEntry>
                  </c15:dlblFieldTable>
                  <c15:showDataLabelsRange val="0"/>
                </c:ext>
                <c:ext xmlns:c16="http://schemas.microsoft.com/office/drawing/2014/chart" uri="{C3380CC4-5D6E-409C-BE32-E72D297353CC}">
                  <c16:uniqueId val="{00000020-4E6E-488B-BE34-786AF47BF39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{85011AB4-A461-4DAE-AD02-9D047E56DE54}</c15:txfldGUID>
                      <c15:f>Diagramm!$K$56</c15:f>
                      <c15:dlblFieldTableCache>
                        <c:ptCount val="1"/>
                      </c15:dlblFieldTableCache>
                    </c15:dlblFTEntry>
                  </c15:dlblFieldTable>
                  <c15:showDataLabelsRange val="0"/>
                </c:ext>
                <c:ext xmlns:c16="http://schemas.microsoft.com/office/drawing/2014/chart" uri="{C3380CC4-5D6E-409C-BE32-E72D297353CC}">
                  <c16:uniqueId val="{00000021-4E6E-488B-BE34-786AF47BF39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{2132272E-DCC1-45FB-982C-DA101B54AD50}</c15:txfldGUID>
                      <c15:f>Diagramm!$K$57</c15:f>
                      <c15:dlblFieldTableCache>
                        <c:ptCount val="1"/>
                      </c15:dlblFieldTableCache>
                    </c15:dlblFTEntry>
                  </c15:dlblFieldTable>
                  <c15:showDataLabelsRange val="0"/>
                </c:ext>
                <c:ext xmlns:c16="http://schemas.microsoft.com/office/drawing/2014/chart" uri="{C3380CC4-5D6E-409C-BE32-E72D297353CC}">
                  <c16:uniqueId val="{00000022-4E6E-488B-BE34-786AF47BF39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{2275FF58-357F-49BA-9C37-320C938BD91B}</c15:txfldGUID>
                      <c15:f>Diagramm!$K$58</c15:f>
                      <c15:dlblFieldTableCache>
                        <c:ptCount val="1"/>
                      </c15:dlblFieldTableCache>
                    </c15:dlblFTEntry>
                  </c15:dlblFieldTable>
                  <c15:showDataLabelsRange val="0"/>
                </c:ext>
                <c:ext xmlns:c16="http://schemas.microsoft.com/office/drawing/2014/chart" uri="{C3380CC4-5D6E-409C-BE32-E72D297353CC}">
                  <c16:uniqueId val="{00000023-4E6E-488B-BE34-786AF47BF39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{D5F08B7F-AA98-4E62-BB31-75950D0FE63B}</c15:txfldGUID>
                      <c15:f>Diagramm!$K$59</c15:f>
                      <c15:dlblFieldTableCache>
                        <c:ptCount val="1"/>
                      </c15:dlblFieldTableCache>
                    </c15:dlblFTEntry>
                  </c15:dlblFieldTable>
                  <c15:showDataLabelsRange val="0"/>
                </c:ext>
                <c:ext xmlns:c16="http://schemas.microsoft.com/office/drawing/2014/chart" uri="{C3380CC4-5D6E-409C-BE32-E72D297353CC}">
                  <c16:uniqueId val="{00000024-4E6E-488B-BE34-786AF47BF39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{21648B13-24FF-4199-B4FF-3B8C4F357C3B}</c15:txfldGUID>
                      <c15:f>Diagramm!$K$60</c15:f>
                      <c15:dlblFieldTableCache>
                        <c:ptCount val="1"/>
                      </c15:dlblFieldTableCache>
                    </c15:dlblFTEntry>
                  </c15:dlblFieldTable>
                  <c15:showDataLabelsRange val="0"/>
                </c:ext>
                <c:ext xmlns:c16="http://schemas.microsoft.com/office/drawing/2014/chart" uri="{C3380CC4-5D6E-409C-BE32-E72D297353CC}">
                  <c16:uniqueId val="{00000025-4E6E-488B-BE34-786AF47BF39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{51662A0A-EC5F-4C89-970A-B968EE060B4D}</c15:txfldGUID>
                      <c15:f>Diagramm!$K$61</c15:f>
                      <c15:dlblFieldTableCache>
                        <c:ptCount val="1"/>
                      </c15:dlblFieldTableCache>
                    </c15:dlblFTEntry>
                  </c15:dlblFieldTable>
                  <c15:showDataLabelsRange val="0"/>
                </c:ext>
                <c:ext xmlns:c16="http://schemas.microsoft.com/office/drawing/2014/chart" uri="{C3380CC4-5D6E-409C-BE32-E72D297353CC}">
                  <c16:uniqueId val="{00000026-4E6E-488B-BE34-786AF47BF39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{B993298B-EEED-4C41-B678-9A9F0C7AFECD}</c15:txfldGUID>
                      <c15:f>Diagramm!$K$62</c15:f>
                      <c15:dlblFieldTableCache>
                        <c:ptCount val="1"/>
                      </c15:dlblFieldTableCache>
                    </c15:dlblFTEntry>
                  </c15:dlblFieldTable>
                  <c15:showDataLabelsRange val="0"/>
                </c:ext>
                <c:ext xmlns:c16="http://schemas.microsoft.com/office/drawing/2014/chart" uri="{C3380CC4-5D6E-409C-BE32-E72D297353CC}">
                  <c16:uniqueId val="{00000027-4E6E-488B-BE34-786AF47BF39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{431C2CEF-C956-4101-A864-5AC3297EB30A}</c15:txfldGUID>
                      <c15:f>Diagramm!$K$63</c15:f>
                      <c15:dlblFieldTableCache>
                        <c:ptCount val="1"/>
                      </c15:dlblFieldTableCache>
                    </c15:dlblFTEntry>
                  </c15:dlblFieldTable>
                  <c15:showDataLabelsRange val="0"/>
                </c:ext>
                <c:ext xmlns:c16="http://schemas.microsoft.com/office/drawing/2014/chart" uri="{C3380CC4-5D6E-409C-BE32-E72D297353CC}">
                  <c16:uniqueId val="{00000028-4E6E-488B-BE34-786AF47BF39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{10E6D31F-57B7-43B7-97CC-1B793501C78C}</c15:txfldGUID>
                      <c15:f>Diagramm!$K$64</c15:f>
                      <c15:dlblFieldTableCache>
                        <c:ptCount val="1"/>
                      </c15:dlblFieldTableCache>
                    </c15:dlblFTEntry>
                  </c15:dlblFieldTable>
                  <c15:showDataLabelsRange val="0"/>
                </c:ext>
                <c:ext xmlns:c16="http://schemas.microsoft.com/office/drawing/2014/chart" uri="{C3380CC4-5D6E-409C-BE32-E72D297353CC}">
                  <c16:uniqueId val="{00000029-4E6E-488B-BE34-786AF47BF39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{7CBD3FCC-D521-4861-85DC-61FF55DE524B}</c15:txfldGUID>
                      <c15:f>Diagramm!$K$65</c15:f>
                      <c15:dlblFieldTableCache>
                        <c:ptCount val="1"/>
                      </c15:dlblFieldTableCache>
                    </c15:dlblFTEntry>
                  </c15:dlblFieldTable>
                  <c15:showDataLabelsRange val="0"/>
                </c:ext>
                <c:ext xmlns:c16="http://schemas.microsoft.com/office/drawing/2014/chart" uri="{C3380CC4-5D6E-409C-BE32-E72D297353CC}">
                  <c16:uniqueId val="{0000002A-4E6E-488B-BE34-786AF47BF39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{200626B6-57D6-4B28-A875-5755419F90D7}</c15:txfldGUID>
                      <c15:f>Diagramm!$K$66</c15:f>
                      <c15:dlblFieldTableCache>
                        <c:ptCount val="1"/>
                      </c15:dlblFieldTableCache>
                    </c15:dlblFTEntry>
                  </c15:dlblFieldTable>
                  <c15:showDataLabelsRange val="0"/>
                </c:ext>
                <c:ext xmlns:c16="http://schemas.microsoft.com/office/drawing/2014/chart" uri="{C3380CC4-5D6E-409C-BE32-E72D297353CC}">
                  <c16:uniqueId val="{0000002B-4E6E-488B-BE34-786AF47BF39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{37F4CDEA-5D55-4C6A-8760-C909CDE8606C}</c15:txfldGUID>
                      <c15:f>Diagramm!$K$67</c15:f>
                      <c15:dlblFieldTableCache>
                        <c:ptCount val="1"/>
                      </c15:dlblFieldTableCache>
                    </c15:dlblFTEntry>
                  </c15:dlblFieldTable>
                  <c15:showDataLabelsRange val="0"/>
                </c:ext>
                <c:ext xmlns:c16="http://schemas.microsoft.com/office/drawing/2014/chart" uri="{C3380CC4-5D6E-409C-BE32-E72D297353CC}">
                  <c16:uniqueId val="{0000002C-4E6E-488B-BE34-786AF47BF39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E6E-488B-BE34-786AF47BF39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{FAB41EE8-C42C-4119-84C2-193D8D5F3441}</c15:txfldGUID>
                      <c15:f>Diagramm!$J$46</c15:f>
                      <c15:dlblFieldTableCache>
                        <c:ptCount val="1"/>
                      </c15:dlblFieldTableCache>
                    </c15:dlblFTEntry>
                  </c15:dlblFieldTable>
                  <c15:showDataLabelsRange val="0"/>
                </c:ext>
                <c:ext xmlns:c16="http://schemas.microsoft.com/office/drawing/2014/chart" uri="{C3380CC4-5D6E-409C-BE32-E72D297353CC}">
                  <c16:uniqueId val="{0000002E-4E6E-488B-BE34-786AF47BF39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{C654E376-3B46-4ED5-BE3A-CD125D93C422}</c15:txfldGUID>
                      <c15:f>Diagramm!$J$47</c15:f>
                      <c15:dlblFieldTableCache>
                        <c:ptCount val="1"/>
                      </c15:dlblFieldTableCache>
                    </c15:dlblFTEntry>
                  </c15:dlblFieldTable>
                  <c15:showDataLabelsRange val="0"/>
                </c:ext>
                <c:ext xmlns:c16="http://schemas.microsoft.com/office/drawing/2014/chart" uri="{C3380CC4-5D6E-409C-BE32-E72D297353CC}">
                  <c16:uniqueId val="{0000002F-4E6E-488B-BE34-786AF47BF39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{C86E6E21-8366-4A4A-9516-4EF02FB640E5}</c15:txfldGUID>
                      <c15:f>Diagramm!$J$48</c15:f>
                      <c15:dlblFieldTableCache>
                        <c:ptCount val="1"/>
                      </c15:dlblFieldTableCache>
                    </c15:dlblFTEntry>
                  </c15:dlblFieldTable>
                  <c15:showDataLabelsRange val="0"/>
                </c:ext>
                <c:ext xmlns:c16="http://schemas.microsoft.com/office/drawing/2014/chart" uri="{C3380CC4-5D6E-409C-BE32-E72D297353CC}">
                  <c16:uniqueId val="{00000030-4E6E-488B-BE34-786AF47BF39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{5F07378A-3249-46D3-9DFE-95C3F914E013}</c15:txfldGUID>
                      <c15:f>Diagramm!$J$49</c15:f>
                      <c15:dlblFieldTableCache>
                        <c:ptCount val="1"/>
                      </c15:dlblFieldTableCache>
                    </c15:dlblFTEntry>
                  </c15:dlblFieldTable>
                  <c15:showDataLabelsRange val="0"/>
                </c:ext>
                <c:ext xmlns:c16="http://schemas.microsoft.com/office/drawing/2014/chart" uri="{C3380CC4-5D6E-409C-BE32-E72D297353CC}">
                  <c16:uniqueId val="{00000031-4E6E-488B-BE34-786AF47BF39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{56C989D3-BDF4-4931-8D21-D68C4F37E622}</c15:txfldGUID>
                      <c15:f>Diagramm!$J$50</c15:f>
                      <c15:dlblFieldTableCache>
                        <c:ptCount val="1"/>
                      </c15:dlblFieldTableCache>
                    </c15:dlblFTEntry>
                  </c15:dlblFieldTable>
                  <c15:showDataLabelsRange val="0"/>
                </c:ext>
                <c:ext xmlns:c16="http://schemas.microsoft.com/office/drawing/2014/chart" uri="{C3380CC4-5D6E-409C-BE32-E72D297353CC}">
                  <c16:uniqueId val="{00000032-4E6E-488B-BE34-786AF47BF39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{D05805DC-1AAF-485B-8DE7-C361C2F2BBDF}</c15:txfldGUID>
                      <c15:f>Diagramm!$J$51</c15:f>
                      <c15:dlblFieldTableCache>
                        <c:ptCount val="1"/>
                      </c15:dlblFieldTableCache>
                    </c15:dlblFTEntry>
                  </c15:dlblFieldTable>
                  <c15:showDataLabelsRange val="0"/>
                </c:ext>
                <c:ext xmlns:c16="http://schemas.microsoft.com/office/drawing/2014/chart" uri="{C3380CC4-5D6E-409C-BE32-E72D297353CC}">
                  <c16:uniqueId val="{00000033-4E6E-488B-BE34-786AF47BF39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{41428B2A-19E4-458B-9E6B-C425B91B9135}</c15:txfldGUID>
                      <c15:f>Diagramm!$J$52</c15:f>
                      <c15:dlblFieldTableCache>
                        <c:ptCount val="1"/>
                      </c15:dlblFieldTableCache>
                    </c15:dlblFTEntry>
                  </c15:dlblFieldTable>
                  <c15:showDataLabelsRange val="0"/>
                </c:ext>
                <c:ext xmlns:c16="http://schemas.microsoft.com/office/drawing/2014/chart" uri="{C3380CC4-5D6E-409C-BE32-E72D297353CC}">
                  <c16:uniqueId val="{00000034-4E6E-488B-BE34-786AF47BF39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{44AF999D-F1B1-4C7E-9BE8-BD6F7EDCD7C4}</c15:txfldGUID>
                      <c15:f>Diagramm!$J$53</c15:f>
                      <c15:dlblFieldTableCache>
                        <c:ptCount val="1"/>
                      </c15:dlblFieldTableCache>
                    </c15:dlblFTEntry>
                  </c15:dlblFieldTable>
                  <c15:showDataLabelsRange val="0"/>
                </c:ext>
                <c:ext xmlns:c16="http://schemas.microsoft.com/office/drawing/2014/chart" uri="{C3380CC4-5D6E-409C-BE32-E72D297353CC}">
                  <c16:uniqueId val="{00000035-4E6E-488B-BE34-786AF47BF39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{E2A974BC-5472-436C-A5EB-9ACEC1CAEA5B}</c15:txfldGUID>
                      <c15:f>Diagramm!$J$54</c15:f>
                      <c15:dlblFieldTableCache>
                        <c:ptCount val="1"/>
                      </c15:dlblFieldTableCache>
                    </c15:dlblFTEntry>
                  </c15:dlblFieldTable>
                  <c15:showDataLabelsRange val="0"/>
                </c:ext>
                <c:ext xmlns:c16="http://schemas.microsoft.com/office/drawing/2014/chart" uri="{C3380CC4-5D6E-409C-BE32-E72D297353CC}">
                  <c16:uniqueId val="{00000036-4E6E-488B-BE34-786AF47BF39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{77AEB7F2-3631-49C9-B1A0-6585C2425FFC}</c15:txfldGUID>
                      <c15:f>Diagramm!$J$55</c15:f>
                      <c15:dlblFieldTableCache>
                        <c:ptCount val="1"/>
                      </c15:dlblFieldTableCache>
                    </c15:dlblFTEntry>
                  </c15:dlblFieldTable>
                  <c15:showDataLabelsRange val="0"/>
                </c:ext>
                <c:ext xmlns:c16="http://schemas.microsoft.com/office/drawing/2014/chart" uri="{C3380CC4-5D6E-409C-BE32-E72D297353CC}">
                  <c16:uniqueId val="{00000037-4E6E-488B-BE34-786AF47BF39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{EAE404B3-B319-4B42-BF01-FA8F7DAE0DEA}</c15:txfldGUID>
                      <c15:f>Diagramm!$J$56</c15:f>
                      <c15:dlblFieldTableCache>
                        <c:ptCount val="1"/>
                      </c15:dlblFieldTableCache>
                    </c15:dlblFTEntry>
                  </c15:dlblFieldTable>
                  <c15:showDataLabelsRange val="0"/>
                </c:ext>
                <c:ext xmlns:c16="http://schemas.microsoft.com/office/drawing/2014/chart" uri="{C3380CC4-5D6E-409C-BE32-E72D297353CC}">
                  <c16:uniqueId val="{00000038-4E6E-488B-BE34-786AF47BF39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{8517B53F-5EE2-44DF-B5EC-C6C5F8C68C4E}</c15:txfldGUID>
                      <c15:f>Diagramm!$J$57</c15:f>
                      <c15:dlblFieldTableCache>
                        <c:ptCount val="1"/>
                      </c15:dlblFieldTableCache>
                    </c15:dlblFTEntry>
                  </c15:dlblFieldTable>
                  <c15:showDataLabelsRange val="0"/>
                </c:ext>
                <c:ext xmlns:c16="http://schemas.microsoft.com/office/drawing/2014/chart" uri="{C3380CC4-5D6E-409C-BE32-E72D297353CC}">
                  <c16:uniqueId val="{00000039-4E6E-488B-BE34-786AF47BF39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{CD35AFEC-40A5-4DB0-A098-E1A593BB8E34}</c15:txfldGUID>
                      <c15:f>Diagramm!$J$58</c15:f>
                      <c15:dlblFieldTableCache>
                        <c:ptCount val="1"/>
                      </c15:dlblFieldTableCache>
                    </c15:dlblFTEntry>
                  </c15:dlblFieldTable>
                  <c15:showDataLabelsRange val="0"/>
                </c:ext>
                <c:ext xmlns:c16="http://schemas.microsoft.com/office/drawing/2014/chart" uri="{C3380CC4-5D6E-409C-BE32-E72D297353CC}">
                  <c16:uniqueId val="{0000003A-4E6E-488B-BE34-786AF47BF39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{7C6D2FDB-360E-4758-85D9-C3AE15F70218}</c15:txfldGUID>
                      <c15:f>Diagramm!$J$59</c15:f>
                      <c15:dlblFieldTableCache>
                        <c:ptCount val="1"/>
                      </c15:dlblFieldTableCache>
                    </c15:dlblFTEntry>
                  </c15:dlblFieldTable>
                  <c15:showDataLabelsRange val="0"/>
                </c:ext>
                <c:ext xmlns:c16="http://schemas.microsoft.com/office/drawing/2014/chart" uri="{C3380CC4-5D6E-409C-BE32-E72D297353CC}">
                  <c16:uniqueId val="{0000003B-4E6E-488B-BE34-786AF47BF39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{771781FB-C334-43D1-9A45-17BE933777C9}</c15:txfldGUID>
                      <c15:f>Diagramm!$J$60</c15:f>
                      <c15:dlblFieldTableCache>
                        <c:ptCount val="1"/>
                      </c15:dlblFieldTableCache>
                    </c15:dlblFTEntry>
                  </c15:dlblFieldTable>
                  <c15:showDataLabelsRange val="0"/>
                </c:ext>
                <c:ext xmlns:c16="http://schemas.microsoft.com/office/drawing/2014/chart" uri="{C3380CC4-5D6E-409C-BE32-E72D297353CC}">
                  <c16:uniqueId val="{0000003C-4E6E-488B-BE34-786AF47BF39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{2C623D8F-5525-4BA6-9D10-ACF61140DC24}</c15:txfldGUID>
                      <c15:f>Diagramm!$J$61</c15:f>
                      <c15:dlblFieldTableCache>
                        <c:ptCount val="1"/>
                      </c15:dlblFieldTableCache>
                    </c15:dlblFTEntry>
                  </c15:dlblFieldTable>
                  <c15:showDataLabelsRange val="0"/>
                </c:ext>
                <c:ext xmlns:c16="http://schemas.microsoft.com/office/drawing/2014/chart" uri="{C3380CC4-5D6E-409C-BE32-E72D297353CC}">
                  <c16:uniqueId val="{0000003D-4E6E-488B-BE34-786AF47BF39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{18A2B7D4-F82A-42BE-82E5-64EC2257ECB7}</c15:txfldGUID>
                      <c15:f>Diagramm!$J$62</c15:f>
                      <c15:dlblFieldTableCache>
                        <c:ptCount val="1"/>
                      </c15:dlblFieldTableCache>
                    </c15:dlblFTEntry>
                  </c15:dlblFieldTable>
                  <c15:showDataLabelsRange val="0"/>
                </c:ext>
                <c:ext xmlns:c16="http://schemas.microsoft.com/office/drawing/2014/chart" uri="{C3380CC4-5D6E-409C-BE32-E72D297353CC}">
                  <c16:uniqueId val="{0000003E-4E6E-488B-BE34-786AF47BF39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{03319C88-F137-4554-A1ED-49001419CC31}</c15:txfldGUID>
                      <c15:f>Diagramm!$J$63</c15:f>
                      <c15:dlblFieldTableCache>
                        <c:ptCount val="1"/>
                      </c15:dlblFieldTableCache>
                    </c15:dlblFTEntry>
                  </c15:dlblFieldTable>
                  <c15:showDataLabelsRange val="0"/>
                </c:ext>
                <c:ext xmlns:c16="http://schemas.microsoft.com/office/drawing/2014/chart" uri="{C3380CC4-5D6E-409C-BE32-E72D297353CC}">
                  <c16:uniqueId val="{0000003F-4E6E-488B-BE34-786AF47BF39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{8C2E726E-E690-43DB-BCF7-3711EBFCC1AC}</c15:txfldGUID>
                      <c15:f>Diagramm!$J$64</c15:f>
                      <c15:dlblFieldTableCache>
                        <c:ptCount val="1"/>
                      </c15:dlblFieldTableCache>
                    </c15:dlblFTEntry>
                  </c15:dlblFieldTable>
                  <c15:showDataLabelsRange val="0"/>
                </c:ext>
                <c:ext xmlns:c16="http://schemas.microsoft.com/office/drawing/2014/chart" uri="{C3380CC4-5D6E-409C-BE32-E72D297353CC}">
                  <c16:uniqueId val="{00000040-4E6E-488B-BE34-786AF47BF39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{D2EF57CE-201D-467B-BA0C-D845BF27E531}</c15:txfldGUID>
                      <c15:f>Diagramm!$J$65</c15:f>
                      <c15:dlblFieldTableCache>
                        <c:ptCount val="1"/>
                      </c15:dlblFieldTableCache>
                    </c15:dlblFTEntry>
                  </c15:dlblFieldTable>
                  <c15:showDataLabelsRange val="0"/>
                </c:ext>
                <c:ext xmlns:c16="http://schemas.microsoft.com/office/drawing/2014/chart" uri="{C3380CC4-5D6E-409C-BE32-E72D297353CC}">
                  <c16:uniqueId val="{00000041-4E6E-488B-BE34-786AF47BF39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{B8A13461-2DB6-46DC-9D54-7733ACCD7C11}</c15:txfldGUID>
                      <c15:f>Diagramm!$J$66</c15:f>
                      <c15:dlblFieldTableCache>
                        <c:ptCount val="1"/>
                      </c15:dlblFieldTableCache>
                    </c15:dlblFTEntry>
                  </c15:dlblFieldTable>
                  <c15:showDataLabelsRange val="0"/>
                </c:ext>
                <c:ext xmlns:c16="http://schemas.microsoft.com/office/drawing/2014/chart" uri="{C3380CC4-5D6E-409C-BE32-E72D297353CC}">
                  <c16:uniqueId val="{00000042-4E6E-488B-BE34-786AF47BF39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{7270E81C-C225-4731-8E7C-DF821158DF00}</c15:txfldGUID>
                      <c15:f>Diagramm!$J$67</c15:f>
                      <c15:dlblFieldTableCache>
                        <c:ptCount val="1"/>
                      </c15:dlblFieldTableCache>
                    </c15:dlblFTEntry>
                  </c15:dlblFieldTable>
                  <c15:showDataLabelsRange val="0"/>
                </c:ext>
                <c:ext xmlns:c16="http://schemas.microsoft.com/office/drawing/2014/chart" uri="{C3380CC4-5D6E-409C-BE32-E72D297353CC}">
                  <c16:uniqueId val="{00000043-4E6E-488B-BE34-786AF47BF39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E6E-488B-BE34-786AF47BF39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53F-4501-9DE4-49EB586FEC5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3F-4501-9DE4-49EB586FEC5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53F-4501-9DE4-49EB586FEC5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3F-4501-9DE4-49EB586FEC5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53F-4501-9DE4-49EB586FEC5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53F-4501-9DE4-49EB586FEC5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53F-4501-9DE4-49EB586FEC5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53F-4501-9DE4-49EB586FEC5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53F-4501-9DE4-49EB586FEC5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53F-4501-9DE4-49EB586FEC5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53F-4501-9DE4-49EB586FEC5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53F-4501-9DE4-49EB586FEC5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53F-4501-9DE4-49EB586FEC5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53F-4501-9DE4-49EB586FEC5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53F-4501-9DE4-49EB586FEC5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53F-4501-9DE4-49EB586FEC5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53F-4501-9DE4-49EB586FEC5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53F-4501-9DE4-49EB586FEC5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53F-4501-9DE4-49EB586FEC5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53F-4501-9DE4-49EB586FEC5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53F-4501-9DE4-49EB586FEC5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53F-4501-9DE4-49EB586FEC5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53F-4501-9DE4-49EB586FEC5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53F-4501-9DE4-49EB586FEC5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53F-4501-9DE4-49EB586FEC5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53F-4501-9DE4-49EB586FEC5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53F-4501-9DE4-49EB586FEC5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53F-4501-9DE4-49EB586FEC5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53F-4501-9DE4-49EB586FEC5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53F-4501-9DE4-49EB586FEC5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53F-4501-9DE4-49EB586FEC5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53F-4501-9DE4-49EB586FEC5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53F-4501-9DE4-49EB586FEC5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53F-4501-9DE4-49EB586FEC5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53F-4501-9DE4-49EB586FEC5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53F-4501-9DE4-49EB586FEC5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53F-4501-9DE4-49EB586FEC5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53F-4501-9DE4-49EB586FEC5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53F-4501-9DE4-49EB586FEC5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53F-4501-9DE4-49EB586FEC5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53F-4501-9DE4-49EB586FEC5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53F-4501-9DE4-49EB586FEC5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53F-4501-9DE4-49EB586FEC5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53F-4501-9DE4-49EB586FEC5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53F-4501-9DE4-49EB586FEC5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53F-4501-9DE4-49EB586FEC5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53F-4501-9DE4-49EB586FEC5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53F-4501-9DE4-49EB586FEC5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53F-4501-9DE4-49EB586FEC5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53F-4501-9DE4-49EB586FEC5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53F-4501-9DE4-49EB586FEC5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53F-4501-9DE4-49EB586FEC5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53F-4501-9DE4-49EB586FEC5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53F-4501-9DE4-49EB586FEC5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53F-4501-9DE4-49EB586FEC5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53F-4501-9DE4-49EB586FEC5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53F-4501-9DE4-49EB586FEC5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53F-4501-9DE4-49EB586FEC5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53F-4501-9DE4-49EB586FEC5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53F-4501-9DE4-49EB586FEC5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53F-4501-9DE4-49EB586FEC5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53F-4501-9DE4-49EB586FEC5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53F-4501-9DE4-49EB586FEC5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53F-4501-9DE4-49EB586FEC5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53F-4501-9DE4-49EB586FEC5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53F-4501-9DE4-49EB586FEC5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53F-4501-9DE4-49EB586FEC5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53F-4501-9DE4-49EB586FEC5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53F-4501-9DE4-49EB586FEC5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101.05475117460927</c:v>
                </c:pt>
                <c:pt idx="2">
                  <c:v>102.39579195375532</c:v>
                </c:pt>
                <c:pt idx="3">
                  <c:v>100.94516663698752</c:v>
                </c:pt>
                <c:pt idx="4">
                  <c:v>100.22738791556512</c:v>
                </c:pt>
                <c:pt idx="5">
                  <c:v>101.33967097242579</c:v>
                </c:pt>
                <c:pt idx="6">
                  <c:v>102.6492061970056</c:v>
                </c:pt>
                <c:pt idx="7">
                  <c:v>101.94512554278592</c:v>
                </c:pt>
                <c:pt idx="8">
                  <c:v>102.40675040751751</c:v>
                </c:pt>
                <c:pt idx="9">
                  <c:v>103.06973686012904</c:v>
                </c:pt>
                <c:pt idx="10">
                  <c:v>104.99431530211088</c:v>
                </c:pt>
                <c:pt idx="11">
                  <c:v>104.12722764817883</c:v>
                </c:pt>
                <c:pt idx="12">
                  <c:v>104.03545059792063</c:v>
                </c:pt>
                <c:pt idx="13">
                  <c:v>104.99568510883115</c:v>
                </c:pt>
                <c:pt idx="14">
                  <c:v>106.72575099653439</c:v>
                </c:pt>
                <c:pt idx="15">
                  <c:v>105.87921044340645</c:v>
                </c:pt>
                <c:pt idx="16">
                  <c:v>106.0559155103215</c:v>
                </c:pt>
                <c:pt idx="17">
                  <c:v>106.8421845677575</c:v>
                </c:pt>
                <c:pt idx="18">
                  <c:v>108.66813692587975</c:v>
                </c:pt>
                <c:pt idx="19">
                  <c:v>107.88049806172349</c:v>
                </c:pt>
                <c:pt idx="20">
                  <c:v>107.45585797843924</c:v>
                </c:pt>
                <c:pt idx="21">
                  <c:v>108.00241085982766</c:v>
                </c:pt>
                <c:pt idx="22">
                  <c:v>109.73521636097148</c:v>
                </c:pt>
                <c:pt idx="23">
                  <c:v>108.90237387504622</c:v>
                </c:pt>
                <c:pt idx="24">
                  <c:v>108.4037642288673</c:v>
                </c:pt>
              </c:numCache>
            </c:numRef>
          </c:val>
          <c:smooth val="0"/>
          <c:extLst>
            <c:ext xmlns:c16="http://schemas.microsoft.com/office/drawing/2014/chart" uri="{C3380CC4-5D6E-409C-BE32-E72D297353CC}">
              <c16:uniqueId val="{00000000-91CA-4744-88D5-FC6CD5673DF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102.88394718554552</c:v>
                </c:pt>
                <c:pt idx="2">
                  <c:v>107.60945100764421</c:v>
                </c:pt>
                <c:pt idx="3">
                  <c:v>106.4628214037526</c:v>
                </c:pt>
                <c:pt idx="4">
                  <c:v>104.55177206393329</c:v>
                </c:pt>
                <c:pt idx="5">
                  <c:v>108.02640722724115</c:v>
                </c:pt>
                <c:pt idx="6">
                  <c:v>112.12647671994441</c:v>
                </c:pt>
                <c:pt idx="7">
                  <c:v>109.72897845726199</c:v>
                </c:pt>
                <c:pt idx="8">
                  <c:v>110.11118832522587</c:v>
                </c:pt>
                <c:pt idx="9">
                  <c:v>114.03752605976372</c:v>
                </c:pt>
                <c:pt idx="10">
                  <c:v>120.25712300208478</c:v>
                </c:pt>
                <c:pt idx="11">
                  <c:v>117.92911744266851</c:v>
                </c:pt>
                <c:pt idx="12">
                  <c:v>117.30368311327311</c:v>
                </c:pt>
                <c:pt idx="13">
                  <c:v>120.95205003474636</c:v>
                </c:pt>
                <c:pt idx="14">
                  <c:v>123.55802640722725</c:v>
                </c:pt>
                <c:pt idx="15">
                  <c:v>122.27241139680334</c:v>
                </c:pt>
                <c:pt idx="16">
                  <c:v>119.7359277275886</c:v>
                </c:pt>
                <c:pt idx="17">
                  <c:v>121.85545517720639</c:v>
                </c:pt>
                <c:pt idx="18">
                  <c:v>124.14871438498957</c:v>
                </c:pt>
                <c:pt idx="19">
                  <c:v>123.28005559416262</c:v>
                </c:pt>
                <c:pt idx="20">
                  <c:v>122.48088950660181</c:v>
                </c:pt>
                <c:pt idx="21">
                  <c:v>125.53856845031272</c:v>
                </c:pt>
                <c:pt idx="22">
                  <c:v>128.73523280055593</c:v>
                </c:pt>
                <c:pt idx="23">
                  <c:v>127.44961779013204</c:v>
                </c:pt>
                <c:pt idx="24">
                  <c:v>122.61987491313413</c:v>
                </c:pt>
              </c:numCache>
            </c:numRef>
          </c:val>
          <c:smooth val="0"/>
          <c:extLst>
            <c:ext xmlns:c16="http://schemas.microsoft.com/office/drawing/2014/chart" uri="{C3380CC4-5D6E-409C-BE32-E72D297353CC}">
              <c16:uniqueId val="{00000001-91CA-4744-88D5-FC6CD5673DF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101.23873873873875</c:v>
                </c:pt>
                <c:pt idx="2">
                  <c:v>102.24099099099099</c:v>
                </c:pt>
                <c:pt idx="3">
                  <c:v>98.468468468468473</c:v>
                </c:pt>
                <c:pt idx="4">
                  <c:v>91.475225225225216</c:v>
                </c:pt>
                <c:pt idx="5">
                  <c:v>92.162162162162161</c:v>
                </c:pt>
                <c:pt idx="6">
                  <c:v>92.702702702702695</c:v>
                </c:pt>
                <c:pt idx="7">
                  <c:v>90.72072072072072</c:v>
                </c:pt>
                <c:pt idx="8">
                  <c:v>91.317567567567565</c:v>
                </c:pt>
                <c:pt idx="9">
                  <c:v>92.353603603603602</c:v>
                </c:pt>
                <c:pt idx="10">
                  <c:v>93.040540540540533</c:v>
                </c:pt>
                <c:pt idx="11">
                  <c:v>91.340090090090087</c:v>
                </c:pt>
                <c:pt idx="12">
                  <c:v>90.506756756756758</c:v>
                </c:pt>
                <c:pt idx="13">
                  <c:v>91.486486486486484</c:v>
                </c:pt>
                <c:pt idx="14">
                  <c:v>92.623873873873876</c:v>
                </c:pt>
                <c:pt idx="15">
                  <c:v>90.101351351351354</c:v>
                </c:pt>
                <c:pt idx="16">
                  <c:v>88.885135135135144</c:v>
                </c:pt>
                <c:pt idx="17">
                  <c:v>89.72972972972974</c:v>
                </c:pt>
                <c:pt idx="18">
                  <c:v>88.502252252252262</c:v>
                </c:pt>
                <c:pt idx="19">
                  <c:v>87.759009009009006</c:v>
                </c:pt>
                <c:pt idx="20">
                  <c:v>86.74549549549549</c:v>
                </c:pt>
                <c:pt idx="21">
                  <c:v>89.11036036036036</c:v>
                </c:pt>
                <c:pt idx="22">
                  <c:v>86.666666666666671</c:v>
                </c:pt>
                <c:pt idx="23">
                  <c:v>84.515765765765778</c:v>
                </c:pt>
                <c:pt idx="24">
                  <c:v>82.049549549549553</c:v>
                </c:pt>
              </c:numCache>
            </c:numRef>
          </c:val>
          <c:smooth val="0"/>
          <c:extLst>
            <c:ext xmlns:c16="http://schemas.microsoft.com/office/drawing/2014/chart" uri="{C3380CC4-5D6E-409C-BE32-E72D297353CC}">
              <c16:uniqueId val="{00000002-91CA-4744-88D5-FC6CD5673DF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1CA-4744-88D5-FC6CD5673DF6}"/>
                </c:ext>
              </c:extLst>
            </c:dLbl>
            <c:dLbl>
              <c:idx val="1"/>
              <c:delete val="1"/>
              <c:extLst>
                <c:ext xmlns:c15="http://schemas.microsoft.com/office/drawing/2012/chart" uri="{CE6537A1-D6FC-4f65-9D91-7224C49458BB}"/>
                <c:ext xmlns:c16="http://schemas.microsoft.com/office/drawing/2014/chart" uri="{C3380CC4-5D6E-409C-BE32-E72D297353CC}">
                  <c16:uniqueId val="{00000004-91CA-4744-88D5-FC6CD5673DF6}"/>
                </c:ext>
              </c:extLst>
            </c:dLbl>
            <c:dLbl>
              <c:idx val="2"/>
              <c:delete val="1"/>
              <c:extLst>
                <c:ext xmlns:c15="http://schemas.microsoft.com/office/drawing/2012/chart" uri="{CE6537A1-D6FC-4f65-9D91-7224C49458BB}"/>
                <c:ext xmlns:c16="http://schemas.microsoft.com/office/drawing/2014/chart" uri="{C3380CC4-5D6E-409C-BE32-E72D297353CC}">
                  <c16:uniqueId val="{00000005-91CA-4744-88D5-FC6CD5673DF6}"/>
                </c:ext>
              </c:extLst>
            </c:dLbl>
            <c:dLbl>
              <c:idx val="3"/>
              <c:delete val="1"/>
              <c:extLst>
                <c:ext xmlns:c15="http://schemas.microsoft.com/office/drawing/2012/chart" uri="{CE6537A1-D6FC-4f65-9D91-7224C49458BB}"/>
                <c:ext xmlns:c16="http://schemas.microsoft.com/office/drawing/2014/chart" uri="{C3380CC4-5D6E-409C-BE32-E72D297353CC}">
                  <c16:uniqueId val="{00000006-91CA-4744-88D5-FC6CD5673DF6}"/>
                </c:ext>
              </c:extLst>
            </c:dLbl>
            <c:dLbl>
              <c:idx val="4"/>
              <c:delete val="1"/>
              <c:extLst>
                <c:ext xmlns:c15="http://schemas.microsoft.com/office/drawing/2012/chart" uri="{CE6537A1-D6FC-4f65-9D91-7224C49458BB}"/>
                <c:ext xmlns:c16="http://schemas.microsoft.com/office/drawing/2014/chart" uri="{C3380CC4-5D6E-409C-BE32-E72D297353CC}">
                  <c16:uniqueId val="{00000007-91CA-4744-88D5-FC6CD5673DF6}"/>
                </c:ext>
              </c:extLst>
            </c:dLbl>
            <c:dLbl>
              <c:idx val="5"/>
              <c:delete val="1"/>
              <c:extLst>
                <c:ext xmlns:c15="http://schemas.microsoft.com/office/drawing/2012/chart" uri="{CE6537A1-D6FC-4f65-9D91-7224C49458BB}"/>
                <c:ext xmlns:c16="http://schemas.microsoft.com/office/drawing/2014/chart" uri="{C3380CC4-5D6E-409C-BE32-E72D297353CC}">
                  <c16:uniqueId val="{00000008-91CA-4744-88D5-FC6CD5673DF6}"/>
                </c:ext>
              </c:extLst>
            </c:dLbl>
            <c:dLbl>
              <c:idx val="6"/>
              <c:delete val="1"/>
              <c:extLst>
                <c:ext xmlns:c15="http://schemas.microsoft.com/office/drawing/2012/chart" uri="{CE6537A1-D6FC-4f65-9D91-7224C49458BB}"/>
                <c:ext xmlns:c16="http://schemas.microsoft.com/office/drawing/2014/chart" uri="{C3380CC4-5D6E-409C-BE32-E72D297353CC}">
                  <c16:uniqueId val="{00000009-91CA-4744-88D5-FC6CD5673DF6}"/>
                </c:ext>
              </c:extLst>
            </c:dLbl>
            <c:dLbl>
              <c:idx val="7"/>
              <c:delete val="1"/>
              <c:extLst>
                <c:ext xmlns:c15="http://schemas.microsoft.com/office/drawing/2012/chart" uri="{CE6537A1-D6FC-4f65-9D91-7224C49458BB}"/>
                <c:ext xmlns:c16="http://schemas.microsoft.com/office/drawing/2014/chart" uri="{C3380CC4-5D6E-409C-BE32-E72D297353CC}">
                  <c16:uniqueId val="{0000000A-91CA-4744-88D5-FC6CD5673DF6}"/>
                </c:ext>
              </c:extLst>
            </c:dLbl>
            <c:dLbl>
              <c:idx val="8"/>
              <c:delete val="1"/>
              <c:extLst>
                <c:ext xmlns:c15="http://schemas.microsoft.com/office/drawing/2012/chart" uri="{CE6537A1-D6FC-4f65-9D91-7224C49458BB}"/>
                <c:ext xmlns:c16="http://schemas.microsoft.com/office/drawing/2014/chart" uri="{C3380CC4-5D6E-409C-BE32-E72D297353CC}">
                  <c16:uniqueId val="{0000000B-91CA-4744-88D5-FC6CD5673DF6}"/>
                </c:ext>
              </c:extLst>
            </c:dLbl>
            <c:dLbl>
              <c:idx val="9"/>
              <c:delete val="1"/>
              <c:extLst>
                <c:ext xmlns:c15="http://schemas.microsoft.com/office/drawing/2012/chart" uri="{CE6537A1-D6FC-4f65-9D91-7224C49458BB}"/>
                <c:ext xmlns:c16="http://schemas.microsoft.com/office/drawing/2014/chart" uri="{C3380CC4-5D6E-409C-BE32-E72D297353CC}">
                  <c16:uniqueId val="{0000000C-91CA-4744-88D5-FC6CD5673DF6}"/>
                </c:ext>
              </c:extLst>
            </c:dLbl>
            <c:dLbl>
              <c:idx val="10"/>
              <c:delete val="1"/>
              <c:extLst>
                <c:ext xmlns:c15="http://schemas.microsoft.com/office/drawing/2012/chart" uri="{CE6537A1-D6FC-4f65-9D91-7224C49458BB}"/>
                <c:ext xmlns:c16="http://schemas.microsoft.com/office/drawing/2014/chart" uri="{C3380CC4-5D6E-409C-BE32-E72D297353CC}">
                  <c16:uniqueId val="{0000000D-91CA-4744-88D5-FC6CD5673DF6}"/>
                </c:ext>
              </c:extLst>
            </c:dLbl>
            <c:dLbl>
              <c:idx val="11"/>
              <c:delete val="1"/>
              <c:extLst>
                <c:ext xmlns:c15="http://schemas.microsoft.com/office/drawing/2012/chart" uri="{CE6537A1-D6FC-4f65-9D91-7224C49458BB}"/>
                <c:ext xmlns:c16="http://schemas.microsoft.com/office/drawing/2014/chart" uri="{C3380CC4-5D6E-409C-BE32-E72D297353CC}">
                  <c16:uniqueId val="{0000000E-91CA-4744-88D5-FC6CD5673DF6}"/>
                </c:ext>
              </c:extLst>
            </c:dLbl>
            <c:dLbl>
              <c:idx val="12"/>
              <c:delete val="1"/>
              <c:extLst>
                <c:ext xmlns:c15="http://schemas.microsoft.com/office/drawing/2012/chart" uri="{CE6537A1-D6FC-4f65-9D91-7224C49458BB}"/>
                <c:ext xmlns:c16="http://schemas.microsoft.com/office/drawing/2014/chart" uri="{C3380CC4-5D6E-409C-BE32-E72D297353CC}">
                  <c16:uniqueId val="{0000000F-91CA-4744-88D5-FC6CD5673DF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1CA-4744-88D5-FC6CD5673DF6}"/>
                </c:ext>
              </c:extLst>
            </c:dLbl>
            <c:dLbl>
              <c:idx val="14"/>
              <c:delete val="1"/>
              <c:extLst>
                <c:ext xmlns:c15="http://schemas.microsoft.com/office/drawing/2012/chart" uri="{CE6537A1-D6FC-4f65-9D91-7224C49458BB}"/>
                <c:ext xmlns:c16="http://schemas.microsoft.com/office/drawing/2014/chart" uri="{C3380CC4-5D6E-409C-BE32-E72D297353CC}">
                  <c16:uniqueId val="{00000011-91CA-4744-88D5-FC6CD5673DF6}"/>
                </c:ext>
              </c:extLst>
            </c:dLbl>
            <c:dLbl>
              <c:idx val="15"/>
              <c:delete val="1"/>
              <c:extLst>
                <c:ext xmlns:c15="http://schemas.microsoft.com/office/drawing/2012/chart" uri="{CE6537A1-D6FC-4f65-9D91-7224C49458BB}"/>
                <c:ext xmlns:c16="http://schemas.microsoft.com/office/drawing/2014/chart" uri="{C3380CC4-5D6E-409C-BE32-E72D297353CC}">
                  <c16:uniqueId val="{00000012-91CA-4744-88D5-FC6CD5673DF6}"/>
                </c:ext>
              </c:extLst>
            </c:dLbl>
            <c:dLbl>
              <c:idx val="16"/>
              <c:delete val="1"/>
              <c:extLst>
                <c:ext xmlns:c15="http://schemas.microsoft.com/office/drawing/2012/chart" uri="{CE6537A1-D6FC-4f65-9D91-7224C49458BB}"/>
                <c:ext xmlns:c16="http://schemas.microsoft.com/office/drawing/2014/chart" uri="{C3380CC4-5D6E-409C-BE32-E72D297353CC}">
                  <c16:uniqueId val="{00000013-91CA-4744-88D5-FC6CD5673DF6}"/>
                </c:ext>
              </c:extLst>
            </c:dLbl>
            <c:dLbl>
              <c:idx val="17"/>
              <c:delete val="1"/>
              <c:extLst>
                <c:ext xmlns:c15="http://schemas.microsoft.com/office/drawing/2012/chart" uri="{CE6537A1-D6FC-4f65-9D91-7224C49458BB}"/>
                <c:ext xmlns:c16="http://schemas.microsoft.com/office/drawing/2014/chart" uri="{C3380CC4-5D6E-409C-BE32-E72D297353CC}">
                  <c16:uniqueId val="{00000014-91CA-4744-88D5-FC6CD5673DF6}"/>
                </c:ext>
              </c:extLst>
            </c:dLbl>
            <c:dLbl>
              <c:idx val="18"/>
              <c:delete val="1"/>
              <c:extLst>
                <c:ext xmlns:c15="http://schemas.microsoft.com/office/drawing/2012/chart" uri="{CE6537A1-D6FC-4f65-9D91-7224C49458BB}"/>
                <c:ext xmlns:c16="http://schemas.microsoft.com/office/drawing/2014/chart" uri="{C3380CC4-5D6E-409C-BE32-E72D297353CC}">
                  <c16:uniqueId val="{00000015-91CA-4744-88D5-FC6CD5673DF6}"/>
                </c:ext>
              </c:extLst>
            </c:dLbl>
            <c:dLbl>
              <c:idx val="19"/>
              <c:delete val="1"/>
              <c:extLst>
                <c:ext xmlns:c15="http://schemas.microsoft.com/office/drawing/2012/chart" uri="{CE6537A1-D6FC-4f65-9D91-7224C49458BB}"/>
                <c:ext xmlns:c16="http://schemas.microsoft.com/office/drawing/2014/chart" uri="{C3380CC4-5D6E-409C-BE32-E72D297353CC}">
                  <c16:uniqueId val="{00000016-91CA-4744-88D5-FC6CD5673DF6}"/>
                </c:ext>
              </c:extLst>
            </c:dLbl>
            <c:dLbl>
              <c:idx val="20"/>
              <c:delete val="1"/>
              <c:extLst>
                <c:ext xmlns:c15="http://schemas.microsoft.com/office/drawing/2012/chart" uri="{CE6537A1-D6FC-4f65-9D91-7224C49458BB}"/>
                <c:ext xmlns:c16="http://schemas.microsoft.com/office/drawing/2014/chart" uri="{C3380CC4-5D6E-409C-BE32-E72D297353CC}">
                  <c16:uniqueId val="{00000017-91CA-4744-88D5-FC6CD5673DF6}"/>
                </c:ext>
              </c:extLst>
            </c:dLbl>
            <c:dLbl>
              <c:idx val="21"/>
              <c:delete val="1"/>
              <c:extLst>
                <c:ext xmlns:c15="http://schemas.microsoft.com/office/drawing/2012/chart" uri="{CE6537A1-D6FC-4f65-9D91-7224C49458BB}"/>
                <c:ext xmlns:c16="http://schemas.microsoft.com/office/drawing/2014/chart" uri="{C3380CC4-5D6E-409C-BE32-E72D297353CC}">
                  <c16:uniqueId val="{00000018-91CA-4744-88D5-FC6CD5673DF6}"/>
                </c:ext>
              </c:extLst>
            </c:dLbl>
            <c:dLbl>
              <c:idx val="22"/>
              <c:delete val="1"/>
              <c:extLst>
                <c:ext xmlns:c15="http://schemas.microsoft.com/office/drawing/2012/chart" uri="{CE6537A1-D6FC-4f65-9D91-7224C49458BB}"/>
                <c:ext xmlns:c16="http://schemas.microsoft.com/office/drawing/2014/chart" uri="{C3380CC4-5D6E-409C-BE32-E72D297353CC}">
                  <c16:uniqueId val="{00000019-91CA-4744-88D5-FC6CD5673DF6}"/>
                </c:ext>
              </c:extLst>
            </c:dLbl>
            <c:dLbl>
              <c:idx val="23"/>
              <c:delete val="1"/>
              <c:extLst>
                <c:ext xmlns:c15="http://schemas.microsoft.com/office/drawing/2012/chart" uri="{CE6537A1-D6FC-4f65-9D91-7224C49458BB}"/>
                <c:ext xmlns:c16="http://schemas.microsoft.com/office/drawing/2014/chart" uri="{C3380CC4-5D6E-409C-BE32-E72D297353CC}">
                  <c16:uniqueId val="{0000001A-91CA-4744-88D5-FC6CD5673DF6}"/>
                </c:ext>
              </c:extLst>
            </c:dLbl>
            <c:dLbl>
              <c:idx val="24"/>
              <c:delete val="1"/>
              <c:extLst>
                <c:ext xmlns:c15="http://schemas.microsoft.com/office/drawing/2012/chart" uri="{CE6537A1-D6FC-4f65-9D91-7224C49458BB}"/>
                <c:ext xmlns:c16="http://schemas.microsoft.com/office/drawing/2014/chart" uri="{C3380CC4-5D6E-409C-BE32-E72D297353CC}">
                  <c16:uniqueId val="{0000001B-91CA-4744-88D5-FC6CD5673DF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1CA-4744-88D5-FC6CD5673DF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Leipzig (14729)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79138</v>
      </c>
      <c r="F11" s="238">
        <v>79502</v>
      </c>
      <c r="G11" s="238">
        <v>80110</v>
      </c>
      <c r="H11" s="238">
        <v>78845</v>
      </c>
      <c r="I11" s="265">
        <v>78446</v>
      </c>
      <c r="J11" s="263">
        <v>692</v>
      </c>
      <c r="K11" s="266">
        <v>0.88213548173265688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13.808789709115722</v>
      </c>
      <c r="E13" s="115">
        <v>10928</v>
      </c>
      <c r="F13" s="114">
        <v>10778</v>
      </c>
      <c r="G13" s="114">
        <v>10933</v>
      </c>
      <c r="H13" s="114">
        <v>10725</v>
      </c>
      <c r="I13" s="140">
        <v>10347</v>
      </c>
      <c r="J13" s="115">
        <v>581</v>
      </c>
      <c r="K13" s="116">
        <v>5.6151541509616312</v>
      </c>
    </row>
    <row r="14" spans="1:255" ht="14.1" customHeight="1" x14ac:dyDescent="0.2">
      <c r="A14" s="306" t="s">
        <v>230</v>
      </c>
      <c r="B14" s="307"/>
      <c r="C14" s="308"/>
      <c r="D14" s="113">
        <v>64.384998357299907</v>
      </c>
      <c r="E14" s="115">
        <v>50953</v>
      </c>
      <c r="F14" s="114">
        <v>51372</v>
      </c>
      <c r="G14" s="114">
        <v>51830</v>
      </c>
      <c r="H14" s="114">
        <v>50877</v>
      </c>
      <c r="I14" s="140">
        <v>50845</v>
      </c>
      <c r="J14" s="115">
        <v>108</v>
      </c>
      <c r="K14" s="116">
        <v>0.21241026649621397</v>
      </c>
    </row>
    <row r="15" spans="1:255" ht="14.1" customHeight="1" x14ac:dyDescent="0.2">
      <c r="A15" s="306" t="s">
        <v>231</v>
      </c>
      <c r="B15" s="307"/>
      <c r="C15" s="308"/>
      <c r="D15" s="113">
        <v>10.426091131946725</v>
      </c>
      <c r="E15" s="115">
        <v>8251</v>
      </c>
      <c r="F15" s="114">
        <v>8303</v>
      </c>
      <c r="G15" s="114">
        <v>8334</v>
      </c>
      <c r="H15" s="114">
        <v>8263</v>
      </c>
      <c r="I15" s="140">
        <v>8240</v>
      </c>
      <c r="J15" s="115">
        <v>11</v>
      </c>
      <c r="K15" s="116">
        <v>0.13349514563106796</v>
      </c>
    </row>
    <row r="16" spans="1:255" ht="14.1" customHeight="1" x14ac:dyDescent="0.2">
      <c r="A16" s="306" t="s">
        <v>232</v>
      </c>
      <c r="B16" s="307"/>
      <c r="C16" s="308"/>
      <c r="D16" s="113">
        <v>10.265611968965604</v>
      </c>
      <c r="E16" s="115">
        <v>8124</v>
      </c>
      <c r="F16" s="114">
        <v>8157</v>
      </c>
      <c r="G16" s="114">
        <v>8122</v>
      </c>
      <c r="H16" s="114">
        <v>8092</v>
      </c>
      <c r="I16" s="140">
        <v>8137</v>
      </c>
      <c r="J16" s="115">
        <v>-13</v>
      </c>
      <c r="K16" s="116">
        <v>-0.15976404080127812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1.5163385478531173</v>
      </c>
      <c r="E18" s="115">
        <v>1200</v>
      </c>
      <c r="F18" s="114">
        <v>1205</v>
      </c>
      <c r="G18" s="114">
        <v>1278</v>
      </c>
      <c r="H18" s="114">
        <v>1225</v>
      </c>
      <c r="I18" s="140">
        <v>1189</v>
      </c>
      <c r="J18" s="115">
        <v>11</v>
      </c>
      <c r="K18" s="116">
        <v>0.92514718250630779</v>
      </c>
    </row>
    <row r="19" spans="1:255" ht="14.1" customHeight="1" x14ac:dyDescent="0.2">
      <c r="A19" s="306" t="s">
        <v>235</v>
      </c>
      <c r="B19" s="307" t="s">
        <v>236</v>
      </c>
      <c r="C19" s="308"/>
      <c r="D19" s="113">
        <v>0.88200358866789663</v>
      </c>
      <c r="E19" s="115">
        <v>698</v>
      </c>
      <c r="F19" s="114">
        <v>691</v>
      </c>
      <c r="G19" s="114">
        <v>751</v>
      </c>
      <c r="H19" s="114">
        <v>710</v>
      </c>
      <c r="I19" s="140">
        <v>684</v>
      </c>
      <c r="J19" s="115">
        <v>14</v>
      </c>
      <c r="K19" s="116">
        <v>2.0467836257309941</v>
      </c>
    </row>
    <row r="20" spans="1:255" ht="14.1" customHeight="1" x14ac:dyDescent="0.2">
      <c r="A20" s="306">
        <v>12</v>
      </c>
      <c r="B20" s="307" t="s">
        <v>237</v>
      </c>
      <c r="C20" s="308"/>
      <c r="D20" s="113">
        <v>1.1157724481285856</v>
      </c>
      <c r="E20" s="115">
        <v>883</v>
      </c>
      <c r="F20" s="114">
        <v>856</v>
      </c>
      <c r="G20" s="114">
        <v>932</v>
      </c>
      <c r="H20" s="114">
        <v>913</v>
      </c>
      <c r="I20" s="140">
        <v>879</v>
      </c>
      <c r="J20" s="115">
        <v>4</v>
      </c>
      <c r="K20" s="116">
        <v>0.45506257110352671</v>
      </c>
    </row>
    <row r="21" spans="1:255" ht="14.1" customHeight="1" x14ac:dyDescent="0.2">
      <c r="A21" s="306">
        <v>21</v>
      </c>
      <c r="B21" s="307" t="s">
        <v>238</v>
      </c>
      <c r="C21" s="308"/>
      <c r="D21" s="113">
        <v>0.71520634840405373</v>
      </c>
      <c r="E21" s="115">
        <v>566</v>
      </c>
      <c r="F21" s="114">
        <v>558</v>
      </c>
      <c r="G21" s="114">
        <v>562</v>
      </c>
      <c r="H21" s="114">
        <v>527</v>
      </c>
      <c r="I21" s="140">
        <v>513</v>
      </c>
      <c r="J21" s="115">
        <v>53</v>
      </c>
      <c r="K21" s="116">
        <v>10.331384015594542</v>
      </c>
    </row>
    <row r="22" spans="1:255" ht="14.1" customHeight="1" x14ac:dyDescent="0.2">
      <c r="A22" s="306">
        <v>22</v>
      </c>
      <c r="B22" s="307" t="s">
        <v>239</v>
      </c>
      <c r="C22" s="308"/>
      <c r="D22" s="113">
        <v>1.9725037276655968</v>
      </c>
      <c r="E22" s="115">
        <v>1561</v>
      </c>
      <c r="F22" s="114">
        <v>1587</v>
      </c>
      <c r="G22" s="114">
        <v>1646</v>
      </c>
      <c r="H22" s="114">
        <v>1619</v>
      </c>
      <c r="I22" s="140">
        <v>1632</v>
      </c>
      <c r="J22" s="115">
        <v>-71</v>
      </c>
      <c r="K22" s="116">
        <v>-4.3504901960784315</v>
      </c>
    </row>
    <row r="23" spans="1:255" ht="14.1" customHeight="1" x14ac:dyDescent="0.2">
      <c r="A23" s="306">
        <v>23</v>
      </c>
      <c r="B23" s="307" t="s">
        <v>240</v>
      </c>
      <c r="C23" s="308"/>
      <c r="D23" s="113">
        <v>0.82893173949303744</v>
      </c>
      <c r="E23" s="115">
        <v>656</v>
      </c>
      <c r="F23" s="114">
        <v>687</v>
      </c>
      <c r="G23" s="114">
        <v>694</v>
      </c>
      <c r="H23" s="114">
        <v>673</v>
      </c>
      <c r="I23" s="140">
        <v>676</v>
      </c>
      <c r="J23" s="115">
        <v>-20</v>
      </c>
      <c r="K23" s="116">
        <v>-2.9585798816568047</v>
      </c>
    </row>
    <row r="24" spans="1:255" ht="14.1" customHeight="1" x14ac:dyDescent="0.2">
      <c r="A24" s="306">
        <v>24</v>
      </c>
      <c r="B24" s="307" t="s">
        <v>241</v>
      </c>
      <c r="C24" s="308"/>
      <c r="D24" s="113">
        <v>2.7609997725492179</v>
      </c>
      <c r="E24" s="115">
        <v>2185</v>
      </c>
      <c r="F24" s="114">
        <v>2201</v>
      </c>
      <c r="G24" s="114">
        <v>2212</v>
      </c>
      <c r="H24" s="114">
        <v>2188</v>
      </c>
      <c r="I24" s="140">
        <v>2183</v>
      </c>
      <c r="J24" s="115">
        <v>2</v>
      </c>
      <c r="K24" s="116">
        <v>9.1617040769583144E-2</v>
      </c>
    </row>
    <row r="25" spans="1:255" ht="14.1" customHeight="1" x14ac:dyDescent="0.2">
      <c r="A25" s="306">
        <v>25</v>
      </c>
      <c r="B25" s="307" t="s">
        <v>242</v>
      </c>
      <c r="C25" s="308"/>
      <c r="D25" s="113">
        <v>4.9344183578053524</v>
      </c>
      <c r="E25" s="115">
        <v>3905</v>
      </c>
      <c r="F25" s="114">
        <v>3948</v>
      </c>
      <c r="G25" s="114">
        <v>3993</v>
      </c>
      <c r="H25" s="114">
        <v>3895</v>
      </c>
      <c r="I25" s="140">
        <v>3924</v>
      </c>
      <c r="J25" s="115">
        <v>-19</v>
      </c>
      <c r="K25" s="116">
        <v>-0.48419979612640163</v>
      </c>
    </row>
    <row r="26" spans="1:255" ht="14.1" customHeight="1" x14ac:dyDescent="0.2">
      <c r="A26" s="306">
        <v>26</v>
      </c>
      <c r="B26" s="307" t="s">
        <v>243</v>
      </c>
      <c r="C26" s="308"/>
      <c r="D26" s="113">
        <v>3.4837878136925369</v>
      </c>
      <c r="E26" s="115">
        <v>2757</v>
      </c>
      <c r="F26" s="114">
        <v>2752</v>
      </c>
      <c r="G26" s="114">
        <v>2779</v>
      </c>
      <c r="H26" s="114">
        <v>2701</v>
      </c>
      <c r="I26" s="140">
        <v>2708</v>
      </c>
      <c r="J26" s="115">
        <v>49</v>
      </c>
      <c r="K26" s="116">
        <v>1.8094534711964549</v>
      </c>
    </row>
    <row r="27" spans="1:255" ht="14.1" customHeight="1" x14ac:dyDescent="0.2">
      <c r="A27" s="306">
        <v>27</v>
      </c>
      <c r="B27" s="307" t="s">
        <v>244</v>
      </c>
      <c r="C27" s="308"/>
      <c r="D27" s="113">
        <v>1.9813490358614068</v>
      </c>
      <c r="E27" s="115">
        <v>1568</v>
      </c>
      <c r="F27" s="114">
        <v>1563</v>
      </c>
      <c r="G27" s="114">
        <v>1569</v>
      </c>
      <c r="H27" s="114">
        <v>1591</v>
      </c>
      <c r="I27" s="140">
        <v>1578</v>
      </c>
      <c r="J27" s="115">
        <v>-10</v>
      </c>
      <c r="K27" s="116">
        <v>-0.63371356147021551</v>
      </c>
    </row>
    <row r="28" spans="1:255" ht="14.1" customHeight="1" x14ac:dyDescent="0.2">
      <c r="A28" s="306">
        <v>28</v>
      </c>
      <c r="B28" s="307" t="s">
        <v>245</v>
      </c>
      <c r="C28" s="308"/>
      <c r="D28" s="113">
        <v>0.30200409411407919</v>
      </c>
      <c r="E28" s="115">
        <v>239</v>
      </c>
      <c r="F28" s="114">
        <v>252</v>
      </c>
      <c r="G28" s="114">
        <v>248</v>
      </c>
      <c r="H28" s="114">
        <v>244</v>
      </c>
      <c r="I28" s="140">
        <v>232</v>
      </c>
      <c r="J28" s="115">
        <v>7</v>
      </c>
      <c r="K28" s="116">
        <v>3.0172413793103448</v>
      </c>
    </row>
    <row r="29" spans="1:255" ht="14.1" customHeight="1" x14ac:dyDescent="0.2">
      <c r="A29" s="306">
        <v>29</v>
      </c>
      <c r="B29" s="307" t="s">
        <v>246</v>
      </c>
      <c r="C29" s="308"/>
      <c r="D29" s="113">
        <v>3.3826985771689961</v>
      </c>
      <c r="E29" s="115">
        <v>2677</v>
      </c>
      <c r="F29" s="114">
        <v>2676</v>
      </c>
      <c r="G29" s="114">
        <v>2636</v>
      </c>
      <c r="H29" s="114">
        <v>2594</v>
      </c>
      <c r="I29" s="140">
        <v>2566</v>
      </c>
      <c r="J29" s="115">
        <v>111</v>
      </c>
      <c r="K29" s="116">
        <v>4.3257989088074824</v>
      </c>
    </row>
    <row r="30" spans="1:255" ht="14.1" customHeight="1" x14ac:dyDescent="0.2">
      <c r="A30" s="306" t="s">
        <v>247</v>
      </c>
      <c r="B30" s="307" t="s">
        <v>248</v>
      </c>
      <c r="C30" s="308"/>
      <c r="D30" s="113">
        <v>1.5125477014834845</v>
      </c>
      <c r="E30" s="115">
        <v>1197</v>
      </c>
      <c r="F30" s="114">
        <v>1187</v>
      </c>
      <c r="G30" s="114">
        <v>1120</v>
      </c>
      <c r="H30" s="114">
        <v>1105</v>
      </c>
      <c r="I30" s="140">
        <v>1104</v>
      </c>
      <c r="J30" s="115">
        <v>93</v>
      </c>
      <c r="K30" s="116">
        <v>8.4239130434782616</v>
      </c>
    </row>
    <row r="31" spans="1:255" ht="14.1" customHeight="1" x14ac:dyDescent="0.2">
      <c r="A31" s="306" t="s">
        <v>249</v>
      </c>
      <c r="B31" s="307" t="s">
        <v>250</v>
      </c>
      <c r="C31" s="308"/>
      <c r="D31" s="113">
        <v>1.8461421820111703</v>
      </c>
      <c r="E31" s="115">
        <v>1461</v>
      </c>
      <c r="F31" s="114">
        <v>1470</v>
      </c>
      <c r="G31" s="114">
        <v>1495</v>
      </c>
      <c r="H31" s="114">
        <v>1467</v>
      </c>
      <c r="I31" s="140">
        <v>1437</v>
      </c>
      <c r="J31" s="115">
        <v>24</v>
      </c>
      <c r="K31" s="116">
        <v>1.6701461377870563</v>
      </c>
    </row>
    <row r="32" spans="1:255" ht="14.1" customHeight="1" x14ac:dyDescent="0.2">
      <c r="A32" s="306">
        <v>31</v>
      </c>
      <c r="B32" s="307" t="s">
        <v>251</v>
      </c>
      <c r="C32" s="308"/>
      <c r="D32" s="113">
        <v>0.85420404862392274</v>
      </c>
      <c r="E32" s="115">
        <v>676</v>
      </c>
      <c r="F32" s="114">
        <v>685</v>
      </c>
      <c r="G32" s="114">
        <v>680</v>
      </c>
      <c r="H32" s="114">
        <v>655</v>
      </c>
      <c r="I32" s="140">
        <v>656</v>
      </c>
      <c r="J32" s="115">
        <v>20</v>
      </c>
      <c r="K32" s="116">
        <v>3.0487804878048781</v>
      </c>
    </row>
    <row r="33" spans="1:11" ht="14.1" customHeight="1" x14ac:dyDescent="0.2">
      <c r="A33" s="306">
        <v>32</v>
      </c>
      <c r="B33" s="307" t="s">
        <v>252</v>
      </c>
      <c r="C33" s="308"/>
      <c r="D33" s="113">
        <v>3.6606939776087342</v>
      </c>
      <c r="E33" s="115">
        <v>2897</v>
      </c>
      <c r="F33" s="114">
        <v>2877</v>
      </c>
      <c r="G33" s="114">
        <v>2986</v>
      </c>
      <c r="H33" s="114">
        <v>2945</v>
      </c>
      <c r="I33" s="140">
        <v>2871</v>
      </c>
      <c r="J33" s="115">
        <v>26</v>
      </c>
      <c r="K33" s="116">
        <v>0.9056078021595263</v>
      </c>
    </row>
    <row r="34" spans="1:11" ht="14.1" customHeight="1" x14ac:dyDescent="0.2">
      <c r="A34" s="306">
        <v>33</v>
      </c>
      <c r="B34" s="307" t="s">
        <v>253</v>
      </c>
      <c r="C34" s="308"/>
      <c r="D34" s="113">
        <v>1.9131138012080164</v>
      </c>
      <c r="E34" s="115">
        <v>1514</v>
      </c>
      <c r="F34" s="114">
        <v>1496</v>
      </c>
      <c r="G34" s="114">
        <v>1551</v>
      </c>
      <c r="H34" s="114">
        <v>1529</v>
      </c>
      <c r="I34" s="140">
        <v>1515</v>
      </c>
      <c r="J34" s="115">
        <v>-1</v>
      </c>
      <c r="K34" s="116">
        <v>-6.6006600660066E-2</v>
      </c>
    </row>
    <row r="35" spans="1:11" ht="14.1" customHeight="1" x14ac:dyDescent="0.2">
      <c r="A35" s="306">
        <v>34</v>
      </c>
      <c r="B35" s="307" t="s">
        <v>254</v>
      </c>
      <c r="C35" s="308"/>
      <c r="D35" s="113">
        <v>3.2866638024716317</v>
      </c>
      <c r="E35" s="115">
        <v>2601</v>
      </c>
      <c r="F35" s="114">
        <v>2631</v>
      </c>
      <c r="G35" s="114">
        <v>2663</v>
      </c>
      <c r="H35" s="114">
        <v>2702</v>
      </c>
      <c r="I35" s="140">
        <v>2661</v>
      </c>
      <c r="J35" s="115">
        <v>-60</v>
      </c>
      <c r="K35" s="116">
        <v>-2.254791431792559</v>
      </c>
    </row>
    <row r="36" spans="1:11" ht="14.1" customHeight="1" x14ac:dyDescent="0.2">
      <c r="A36" s="306">
        <v>41</v>
      </c>
      <c r="B36" s="307" t="s">
        <v>255</v>
      </c>
      <c r="C36" s="308"/>
      <c r="D36" s="113">
        <v>1.5251838560489273</v>
      </c>
      <c r="E36" s="115">
        <v>1207</v>
      </c>
      <c r="F36" s="114">
        <v>1207</v>
      </c>
      <c r="G36" s="114">
        <v>1213</v>
      </c>
      <c r="H36" s="114">
        <v>1189</v>
      </c>
      <c r="I36" s="140">
        <v>1174</v>
      </c>
      <c r="J36" s="115">
        <v>33</v>
      </c>
      <c r="K36" s="116">
        <v>2.8109028960817719</v>
      </c>
    </row>
    <row r="37" spans="1:11" ht="14.1" customHeight="1" x14ac:dyDescent="0.2">
      <c r="A37" s="306">
        <v>42</v>
      </c>
      <c r="B37" s="307" t="s">
        <v>256</v>
      </c>
      <c r="C37" s="308"/>
      <c r="D37" s="113">
        <v>0.15289747024185599</v>
      </c>
      <c r="E37" s="115">
        <v>121</v>
      </c>
      <c r="F37" s="114">
        <v>120</v>
      </c>
      <c r="G37" s="114">
        <v>123</v>
      </c>
      <c r="H37" s="114">
        <v>118</v>
      </c>
      <c r="I37" s="140">
        <v>122</v>
      </c>
      <c r="J37" s="115">
        <v>-1</v>
      </c>
      <c r="K37" s="116">
        <v>-0.81967213114754101</v>
      </c>
    </row>
    <row r="38" spans="1:11" ht="14.1" customHeight="1" x14ac:dyDescent="0.2">
      <c r="A38" s="306">
        <v>43</v>
      </c>
      <c r="B38" s="307" t="s">
        <v>257</v>
      </c>
      <c r="C38" s="308"/>
      <c r="D38" s="113">
        <v>0.63054411281558798</v>
      </c>
      <c r="E38" s="115">
        <v>499</v>
      </c>
      <c r="F38" s="114">
        <v>515</v>
      </c>
      <c r="G38" s="114">
        <v>508</v>
      </c>
      <c r="H38" s="114">
        <v>481</v>
      </c>
      <c r="I38" s="140">
        <v>475</v>
      </c>
      <c r="J38" s="115">
        <v>24</v>
      </c>
      <c r="K38" s="116">
        <v>5.0526315789473681</v>
      </c>
    </row>
    <row r="39" spans="1:11" ht="14.1" customHeight="1" x14ac:dyDescent="0.2">
      <c r="A39" s="306">
        <v>51</v>
      </c>
      <c r="B39" s="307" t="s">
        <v>258</v>
      </c>
      <c r="C39" s="308"/>
      <c r="D39" s="113">
        <v>6.1335894260658597</v>
      </c>
      <c r="E39" s="115">
        <v>4854</v>
      </c>
      <c r="F39" s="114">
        <v>4899</v>
      </c>
      <c r="G39" s="114">
        <v>4940</v>
      </c>
      <c r="H39" s="114">
        <v>4773</v>
      </c>
      <c r="I39" s="140">
        <v>4754</v>
      </c>
      <c r="J39" s="115">
        <v>100</v>
      </c>
      <c r="K39" s="116">
        <v>2.1034917963819941</v>
      </c>
    </row>
    <row r="40" spans="1:11" ht="14.1" customHeight="1" x14ac:dyDescent="0.2">
      <c r="A40" s="306" t="s">
        <v>259</v>
      </c>
      <c r="B40" s="307" t="s">
        <v>260</v>
      </c>
      <c r="C40" s="308"/>
      <c r="D40" s="113">
        <v>5.0279259015896285</v>
      </c>
      <c r="E40" s="115">
        <v>3979</v>
      </c>
      <c r="F40" s="114">
        <v>4021</v>
      </c>
      <c r="G40" s="114">
        <v>4059</v>
      </c>
      <c r="H40" s="114">
        <v>3987</v>
      </c>
      <c r="I40" s="140">
        <v>3974</v>
      </c>
      <c r="J40" s="115">
        <v>5</v>
      </c>
      <c r="K40" s="116">
        <v>0.12581781580271767</v>
      </c>
    </row>
    <row r="41" spans="1:11" ht="14.1" customHeight="1" x14ac:dyDescent="0.2">
      <c r="A41" s="306"/>
      <c r="B41" s="307" t="s">
        <v>261</v>
      </c>
      <c r="C41" s="308"/>
      <c r="D41" s="113">
        <v>3.8616088351992723</v>
      </c>
      <c r="E41" s="115">
        <v>3056</v>
      </c>
      <c r="F41" s="114">
        <v>3065</v>
      </c>
      <c r="G41" s="114">
        <v>3113</v>
      </c>
      <c r="H41" s="114">
        <v>3040</v>
      </c>
      <c r="I41" s="140">
        <v>3039</v>
      </c>
      <c r="J41" s="115">
        <v>17</v>
      </c>
      <c r="K41" s="116">
        <v>0.55939453767686742</v>
      </c>
    </row>
    <row r="42" spans="1:11" ht="14.1" customHeight="1" x14ac:dyDescent="0.2">
      <c r="A42" s="306">
        <v>52</v>
      </c>
      <c r="B42" s="307" t="s">
        <v>262</v>
      </c>
      <c r="C42" s="308"/>
      <c r="D42" s="113">
        <v>5.9175111829967904</v>
      </c>
      <c r="E42" s="115">
        <v>4683</v>
      </c>
      <c r="F42" s="114">
        <v>4729</v>
      </c>
      <c r="G42" s="114">
        <v>4771</v>
      </c>
      <c r="H42" s="114">
        <v>4588</v>
      </c>
      <c r="I42" s="140">
        <v>4571</v>
      </c>
      <c r="J42" s="115">
        <v>112</v>
      </c>
      <c r="K42" s="116">
        <v>2.4502297090352219</v>
      </c>
    </row>
    <row r="43" spans="1:11" ht="14.1" customHeight="1" x14ac:dyDescent="0.2">
      <c r="A43" s="306" t="s">
        <v>263</v>
      </c>
      <c r="B43" s="307" t="s">
        <v>264</v>
      </c>
      <c r="C43" s="308"/>
      <c r="D43" s="113">
        <v>4.8396471985645331</v>
      </c>
      <c r="E43" s="115">
        <v>3830</v>
      </c>
      <c r="F43" s="114">
        <v>3864</v>
      </c>
      <c r="G43" s="114">
        <v>3909</v>
      </c>
      <c r="H43" s="114">
        <v>3734</v>
      </c>
      <c r="I43" s="140">
        <v>3709</v>
      </c>
      <c r="J43" s="115">
        <v>121</v>
      </c>
      <c r="K43" s="116">
        <v>3.2623348611485574</v>
      </c>
    </row>
    <row r="44" spans="1:11" ht="14.1" customHeight="1" x14ac:dyDescent="0.2">
      <c r="A44" s="306">
        <v>53</v>
      </c>
      <c r="B44" s="307" t="s">
        <v>265</v>
      </c>
      <c r="C44" s="308"/>
      <c r="D44" s="113">
        <v>0.47385579620409918</v>
      </c>
      <c r="E44" s="115">
        <v>375</v>
      </c>
      <c r="F44" s="114">
        <v>388</v>
      </c>
      <c r="G44" s="114">
        <v>392</v>
      </c>
      <c r="H44" s="114">
        <v>404</v>
      </c>
      <c r="I44" s="140">
        <v>396</v>
      </c>
      <c r="J44" s="115">
        <v>-21</v>
      </c>
      <c r="K44" s="116">
        <v>-5.3030303030303028</v>
      </c>
    </row>
    <row r="45" spans="1:11" ht="14.1" customHeight="1" x14ac:dyDescent="0.2">
      <c r="A45" s="306" t="s">
        <v>266</v>
      </c>
      <c r="B45" s="307" t="s">
        <v>267</v>
      </c>
      <c r="C45" s="308"/>
      <c r="D45" s="113">
        <v>0.41572948520306302</v>
      </c>
      <c r="E45" s="115">
        <v>329</v>
      </c>
      <c r="F45" s="114">
        <v>342</v>
      </c>
      <c r="G45" s="114">
        <v>349</v>
      </c>
      <c r="H45" s="114">
        <v>361</v>
      </c>
      <c r="I45" s="140">
        <v>353</v>
      </c>
      <c r="J45" s="115">
        <v>-24</v>
      </c>
      <c r="K45" s="116">
        <v>-6.7988668555240794</v>
      </c>
    </row>
    <row r="46" spans="1:11" ht="14.1" customHeight="1" x14ac:dyDescent="0.2">
      <c r="A46" s="306">
        <v>54</v>
      </c>
      <c r="B46" s="307" t="s">
        <v>268</v>
      </c>
      <c r="C46" s="308"/>
      <c r="D46" s="113">
        <v>2.4198235992822665</v>
      </c>
      <c r="E46" s="115">
        <v>1915</v>
      </c>
      <c r="F46" s="114">
        <v>1918</v>
      </c>
      <c r="G46" s="114">
        <v>1934</v>
      </c>
      <c r="H46" s="114">
        <v>1931</v>
      </c>
      <c r="I46" s="140">
        <v>1915</v>
      </c>
      <c r="J46" s="115">
        <v>0</v>
      </c>
      <c r="K46" s="116">
        <v>0</v>
      </c>
    </row>
    <row r="47" spans="1:11" ht="14.1" customHeight="1" x14ac:dyDescent="0.2">
      <c r="A47" s="306">
        <v>61</v>
      </c>
      <c r="B47" s="307" t="s">
        <v>269</v>
      </c>
      <c r="C47" s="308"/>
      <c r="D47" s="113">
        <v>2.4627865248047716</v>
      </c>
      <c r="E47" s="115">
        <v>1949</v>
      </c>
      <c r="F47" s="114">
        <v>1951</v>
      </c>
      <c r="G47" s="114">
        <v>1957</v>
      </c>
      <c r="H47" s="114">
        <v>1924</v>
      </c>
      <c r="I47" s="140">
        <v>1939</v>
      </c>
      <c r="J47" s="115">
        <v>10</v>
      </c>
      <c r="K47" s="116">
        <v>0.51572975760701389</v>
      </c>
    </row>
    <row r="48" spans="1:11" ht="14.1" customHeight="1" x14ac:dyDescent="0.2">
      <c r="A48" s="306">
        <v>62</v>
      </c>
      <c r="B48" s="307" t="s">
        <v>270</v>
      </c>
      <c r="C48" s="308"/>
      <c r="D48" s="113">
        <v>7.931714220728348</v>
      </c>
      <c r="E48" s="115">
        <v>6277</v>
      </c>
      <c r="F48" s="114">
        <v>6310</v>
      </c>
      <c r="G48" s="114">
        <v>6287</v>
      </c>
      <c r="H48" s="114">
        <v>6269</v>
      </c>
      <c r="I48" s="140">
        <v>6255</v>
      </c>
      <c r="J48" s="115">
        <v>22</v>
      </c>
      <c r="K48" s="116">
        <v>0.35171862509992008</v>
      </c>
    </row>
    <row r="49" spans="1:11" ht="14.1" customHeight="1" x14ac:dyDescent="0.2">
      <c r="A49" s="306">
        <v>63</v>
      </c>
      <c r="B49" s="307" t="s">
        <v>271</v>
      </c>
      <c r="C49" s="308"/>
      <c r="D49" s="113">
        <v>1.7020900199651243</v>
      </c>
      <c r="E49" s="115">
        <v>1347</v>
      </c>
      <c r="F49" s="114">
        <v>1407</v>
      </c>
      <c r="G49" s="114">
        <v>1417</v>
      </c>
      <c r="H49" s="114">
        <v>1381</v>
      </c>
      <c r="I49" s="140">
        <v>1303</v>
      </c>
      <c r="J49" s="115">
        <v>44</v>
      </c>
      <c r="K49" s="116">
        <v>3.3768227168073675</v>
      </c>
    </row>
    <row r="50" spans="1:11" ht="14.1" customHeight="1" x14ac:dyDescent="0.2">
      <c r="A50" s="306" t="s">
        <v>272</v>
      </c>
      <c r="B50" s="307" t="s">
        <v>273</v>
      </c>
      <c r="C50" s="308"/>
      <c r="D50" s="113">
        <v>0.35886678965857111</v>
      </c>
      <c r="E50" s="115">
        <v>284</v>
      </c>
      <c r="F50" s="114">
        <v>286</v>
      </c>
      <c r="G50" s="114">
        <v>266</v>
      </c>
      <c r="H50" s="114">
        <v>251</v>
      </c>
      <c r="I50" s="140">
        <v>244</v>
      </c>
      <c r="J50" s="115">
        <v>40</v>
      </c>
      <c r="K50" s="116">
        <v>16.393442622950818</v>
      </c>
    </row>
    <row r="51" spans="1:11" ht="14.1" customHeight="1" x14ac:dyDescent="0.2">
      <c r="A51" s="306" t="s">
        <v>274</v>
      </c>
      <c r="B51" s="307" t="s">
        <v>275</v>
      </c>
      <c r="C51" s="308"/>
      <c r="D51" s="113">
        <v>1.1751623745861659</v>
      </c>
      <c r="E51" s="115">
        <v>930</v>
      </c>
      <c r="F51" s="114">
        <v>987</v>
      </c>
      <c r="G51" s="114">
        <v>1013</v>
      </c>
      <c r="H51" s="114">
        <v>994</v>
      </c>
      <c r="I51" s="140">
        <v>922</v>
      </c>
      <c r="J51" s="115">
        <v>8</v>
      </c>
      <c r="K51" s="116">
        <v>0.86767895878524948</v>
      </c>
    </row>
    <row r="52" spans="1:11" ht="14.1" customHeight="1" x14ac:dyDescent="0.2">
      <c r="A52" s="306">
        <v>71</v>
      </c>
      <c r="B52" s="307" t="s">
        <v>276</v>
      </c>
      <c r="C52" s="308"/>
      <c r="D52" s="113">
        <v>8.9969420505951625</v>
      </c>
      <c r="E52" s="115">
        <v>7120</v>
      </c>
      <c r="F52" s="114">
        <v>7131</v>
      </c>
      <c r="G52" s="114">
        <v>7147</v>
      </c>
      <c r="H52" s="114">
        <v>7129</v>
      </c>
      <c r="I52" s="140">
        <v>7056</v>
      </c>
      <c r="J52" s="115">
        <v>64</v>
      </c>
      <c r="K52" s="116">
        <v>0.90702947845804993</v>
      </c>
    </row>
    <row r="53" spans="1:11" ht="14.1" customHeight="1" x14ac:dyDescent="0.2">
      <c r="A53" s="306" t="s">
        <v>277</v>
      </c>
      <c r="B53" s="307" t="s">
        <v>278</v>
      </c>
      <c r="C53" s="308"/>
      <c r="D53" s="113">
        <v>3.3864894235386287</v>
      </c>
      <c r="E53" s="115">
        <v>2680</v>
      </c>
      <c r="F53" s="114">
        <v>2685</v>
      </c>
      <c r="G53" s="114">
        <v>2680</v>
      </c>
      <c r="H53" s="114">
        <v>2642</v>
      </c>
      <c r="I53" s="140">
        <v>2617</v>
      </c>
      <c r="J53" s="115">
        <v>63</v>
      </c>
      <c r="K53" s="116">
        <v>2.4073366450133742</v>
      </c>
    </row>
    <row r="54" spans="1:11" ht="14.1" customHeight="1" x14ac:dyDescent="0.2">
      <c r="A54" s="306" t="s">
        <v>279</v>
      </c>
      <c r="B54" s="307" t="s">
        <v>280</v>
      </c>
      <c r="C54" s="308"/>
      <c r="D54" s="113">
        <v>4.7335035002148143</v>
      </c>
      <c r="E54" s="115">
        <v>3746</v>
      </c>
      <c r="F54" s="114">
        <v>3765</v>
      </c>
      <c r="G54" s="114">
        <v>3772</v>
      </c>
      <c r="H54" s="114">
        <v>3781</v>
      </c>
      <c r="I54" s="140">
        <v>3754</v>
      </c>
      <c r="J54" s="115">
        <v>-8</v>
      </c>
      <c r="K54" s="116">
        <v>-0.21310602024507191</v>
      </c>
    </row>
    <row r="55" spans="1:11" ht="14.1" customHeight="1" x14ac:dyDescent="0.2">
      <c r="A55" s="306">
        <v>72</v>
      </c>
      <c r="B55" s="307" t="s">
        <v>281</v>
      </c>
      <c r="C55" s="308"/>
      <c r="D55" s="113">
        <v>2.2795622836058529</v>
      </c>
      <c r="E55" s="115">
        <v>1804</v>
      </c>
      <c r="F55" s="114">
        <v>1814</v>
      </c>
      <c r="G55" s="114">
        <v>1812</v>
      </c>
      <c r="H55" s="114">
        <v>1792</v>
      </c>
      <c r="I55" s="140">
        <v>1785</v>
      </c>
      <c r="J55" s="115">
        <v>19</v>
      </c>
      <c r="K55" s="116">
        <v>1.0644257703081232</v>
      </c>
    </row>
    <row r="56" spans="1:11" ht="14.1" customHeight="1" x14ac:dyDescent="0.2">
      <c r="A56" s="306" t="s">
        <v>282</v>
      </c>
      <c r="B56" s="307" t="s">
        <v>283</v>
      </c>
      <c r="C56" s="308"/>
      <c r="D56" s="113">
        <v>0.81503196947105061</v>
      </c>
      <c r="E56" s="115">
        <v>645</v>
      </c>
      <c r="F56" s="114">
        <v>651</v>
      </c>
      <c r="G56" s="114">
        <v>649</v>
      </c>
      <c r="H56" s="114">
        <v>626</v>
      </c>
      <c r="I56" s="140">
        <v>629</v>
      </c>
      <c r="J56" s="115">
        <v>16</v>
      </c>
      <c r="K56" s="116">
        <v>2.5437201907790143</v>
      </c>
    </row>
    <row r="57" spans="1:11" ht="14.1" customHeight="1" x14ac:dyDescent="0.2">
      <c r="A57" s="306" t="s">
        <v>284</v>
      </c>
      <c r="B57" s="307" t="s">
        <v>285</v>
      </c>
      <c r="C57" s="308"/>
      <c r="D57" s="113">
        <v>1.1587353736510906</v>
      </c>
      <c r="E57" s="115">
        <v>917</v>
      </c>
      <c r="F57" s="114">
        <v>919</v>
      </c>
      <c r="G57" s="114">
        <v>920</v>
      </c>
      <c r="H57" s="114">
        <v>923</v>
      </c>
      <c r="I57" s="140">
        <v>912</v>
      </c>
      <c r="J57" s="115">
        <v>5</v>
      </c>
      <c r="K57" s="116">
        <v>0.54824561403508776</v>
      </c>
    </row>
    <row r="58" spans="1:11" ht="14.1" customHeight="1" x14ac:dyDescent="0.2">
      <c r="A58" s="306">
        <v>73</v>
      </c>
      <c r="B58" s="307" t="s">
        <v>286</v>
      </c>
      <c r="C58" s="308"/>
      <c r="D58" s="113">
        <v>2.6990826151785487</v>
      </c>
      <c r="E58" s="115">
        <v>2136</v>
      </c>
      <c r="F58" s="114">
        <v>2138</v>
      </c>
      <c r="G58" s="114">
        <v>2130</v>
      </c>
      <c r="H58" s="114">
        <v>2085</v>
      </c>
      <c r="I58" s="140">
        <v>2093</v>
      </c>
      <c r="J58" s="115">
        <v>43</v>
      </c>
      <c r="K58" s="116">
        <v>2.0544672718585764</v>
      </c>
    </row>
    <row r="59" spans="1:11" ht="14.1" customHeight="1" x14ac:dyDescent="0.2">
      <c r="A59" s="306" t="s">
        <v>287</v>
      </c>
      <c r="B59" s="307" t="s">
        <v>288</v>
      </c>
      <c r="C59" s="308"/>
      <c r="D59" s="113">
        <v>2.3667517501074071</v>
      </c>
      <c r="E59" s="115">
        <v>1873</v>
      </c>
      <c r="F59" s="114">
        <v>1871</v>
      </c>
      <c r="G59" s="114">
        <v>1876</v>
      </c>
      <c r="H59" s="114">
        <v>1842</v>
      </c>
      <c r="I59" s="140">
        <v>1851</v>
      </c>
      <c r="J59" s="115">
        <v>22</v>
      </c>
      <c r="K59" s="116">
        <v>1.1885467314964884</v>
      </c>
    </row>
    <row r="60" spans="1:11" ht="14.1" customHeight="1" x14ac:dyDescent="0.2">
      <c r="A60" s="306">
        <v>81</v>
      </c>
      <c r="B60" s="307" t="s">
        <v>289</v>
      </c>
      <c r="C60" s="308"/>
      <c r="D60" s="113">
        <v>8.3992519396497265</v>
      </c>
      <c r="E60" s="115">
        <v>6647</v>
      </c>
      <c r="F60" s="114">
        <v>6660</v>
      </c>
      <c r="G60" s="114">
        <v>6698</v>
      </c>
      <c r="H60" s="114">
        <v>6609</v>
      </c>
      <c r="I60" s="140">
        <v>6645</v>
      </c>
      <c r="J60" s="115">
        <v>2</v>
      </c>
      <c r="K60" s="116">
        <v>3.0097817908201655E-2</v>
      </c>
    </row>
    <row r="61" spans="1:11" ht="14.1" customHeight="1" x14ac:dyDescent="0.2">
      <c r="A61" s="306" t="s">
        <v>290</v>
      </c>
      <c r="B61" s="307" t="s">
        <v>291</v>
      </c>
      <c r="C61" s="308"/>
      <c r="D61" s="113">
        <v>1.8575147211200687</v>
      </c>
      <c r="E61" s="115">
        <v>1470</v>
      </c>
      <c r="F61" s="114">
        <v>1479</v>
      </c>
      <c r="G61" s="114">
        <v>1492</v>
      </c>
      <c r="H61" s="114">
        <v>1462</v>
      </c>
      <c r="I61" s="140">
        <v>1497</v>
      </c>
      <c r="J61" s="115">
        <v>-27</v>
      </c>
      <c r="K61" s="116">
        <v>-1.8036072144288577</v>
      </c>
    </row>
    <row r="62" spans="1:11" ht="14.1" customHeight="1" x14ac:dyDescent="0.2">
      <c r="A62" s="306" t="s">
        <v>292</v>
      </c>
      <c r="B62" s="307" t="s">
        <v>293</v>
      </c>
      <c r="C62" s="308"/>
      <c r="D62" s="113">
        <v>3.4269251181480453</v>
      </c>
      <c r="E62" s="115">
        <v>2712</v>
      </c>
      <c r="F62" s="114">
        <v>2733</v>
      </c>
      <c r="G62" s="114">
        <v>2747</v>
      </c>
      <c r="H62" s="114">
        <v>2715</v>
      </c>
      <c r="I62" s="140">
        <v>2717</v>
      </c>
      <c r="J62" s="115">
        <v>-5</v>
      </c>
      <c r="K62" s="116">
        <v>-0.18402649981597349</v>
      </c>
    </row>
    <row r="63" spans="1:11" ht="14.1" customHeight="1" x14ac:dyDescent="0.2">
      <c r="A63" s="306"/>
      <c r="B63" s="307" t="s">
        <v>294</v>
      </c>
      <c r="C63" s="308"/>
      <c r="D63" s="113">
        <v>2.9164244737041622</v>
      </c>
      <c r="E63" s="115">
        <v>2308</v>
      </c>
      <c r="F63" s="114">
        <v>2321</v>
      </c>
      <c r="G63" s="114">
        <v>2335</v>
      </c>
      <c r="H63" s="114">
        <v>2305</v>
      </c>
      <c r="I63" s="140">
        <v>2299</v>
      </c>
      <c r="J63" s="115">
        <v>9</v>
      </c>
      <c r="K63" s="116">
        <v>0.39147455415397997</v>
      </c>
    </row>
    <row r="64" spans="1:11" ht="14.1" customHeight="1" x14ac:dyDescent="0.2">
      <c r="A64" s="306" t="s">
        <v>295</v>
      </c>
      <c r="B64" s="307" t="s">
        <v>296</v>
      </c>
      <c r="C64" s="308"/>
      <c r="D64" s="113">
        <v>0.91864843690768028</v>
      </c>
      <c r="E64" s="115">
        <v>727</v>
      </c>
      <c r="F64" s="114">
        <v>726</v>
      </c>
      <c r="G64" s="114">
        <v>730</v>
      </c>
      <c r="H64" s="114">
        <v>720</v>
      </c>
      <c r="I64" s="140">
        <v>717</v>
      </c>
      <c r="J64" s="115">
        <v>10</v>
      </c>
      <c r="K64" s="116">
        <v>1.394700139470014</v>
      </c>
    </row>
    <row r="65" spans="1:11" ht="14.1" customHeight="1" x14ac:dyDescent="0.2">
      <c r="A65" s="306" t="s">
        <v>297</v>
      </c>
      <c r="B65" s="307" t="s">
        <v>298</v>
      </c>
      <c r="C65" s="308"/>
      <c r="D65" s="113">
        <v>1.3457504612196416</v>
      </c>
      <c r="E65" s="115">
        <v>1065</v>
      </c>
      <c r="F65" s="114">
        <v>1064</v>
      </c>
      <c r="G65" s="114">
        <v>1077</v>
      </c>
      <c r="H65" s="114">
        <v>1070</v>
      </c>
      <c r="I65" s="140">
        <v>1061</v>
      </c>
      <c r="J65" s="115">
        <v>4</v>
      </c>
      <c r="K65" s="116">
        <v>0.3770028275212064</v>
      </c>
    </row>
    <row r="66" spans="1:11" ht="14.1" customHeight="1" x14ac:dyDescent="0.2">
      <c r="A66" s="306">
        <v>82</v>
      </c>
      <c r="B66" s="307" t="s">
        <v>299</v>
      </c>
      <c r="C66" s="308"/>
      <c r="D66" s="113">
        <v>4.2887108595112338</v>
      </c>
      <c r="E66" s="115">
        <v>3394</v>
      </c>
      <c r="F66" s="114">
        <v>3390</v>
      </c>
      <c r="G66" s="114">
        <v>3431</v>
      </c>
      <c r="H66" s="114">
        <v>3381</v>
      </c>
      <c r="I66" s="140">
        <v>3400</v>
      </c>
      <c r="J66" s="115">
        <v>-6</v>
      </c>
      <c r="K66" s="116">
        <v>-0.17647058823529413</v>
      </c>
    </row>
    <row r="67" spans="1:11" ht="14.1" customHeight="1" x14ac:dyDescent="0.2">
      <c r="A67" s="306" t="s">
        <v>300</v>
      </c>
      <c r="B67" s="307" t="s">
        <v>301</v>
      </c>
      <c r="C67" s="308"/>
      <c r="D67" s="113">
        <v>2.8684070863554805</v>
      </c>
      <c r="E67" s="115">
        <v>2270</v>
      </c>
      <c r="F67" s="114">
        <v>2263</v>
      </c>
      <c r="G67" s="114">
        <v>2298</v>
      </c>
      <c r="H67" s="114">
        <v>2250</v>
      </c>
      <c r="I67" s="140">
        <v>2259</v>
      </c>
      <c r="J67" s="115">
        <v>11</v>
      </c>
      <c r="K67" s="116">
        <v>0.48694112439132359</v>
      </c>
    </row>
    <row r="68" spans="1:11" ht="14.1" customHeight="1" x14ac:dyDescent="0.2">
      <c r="A68" s="306" t="s">
        <v>302</v>
      </c>
      <c r="B68" s="307" t="s">
        <v>303</v>
      </c>
      <c r="C68" s="308"/>
      <c r="D68" s="113">
        <v>0.82514089312340466</v>
      </c>
      <c r="E68" s="115">
        <v>653</v>
      </c>
      <c r="F68" s="114">
        <v>653</v>
      </c>
      <c r="G68" s="114">
        <v>655</v>
      </c>
      <c r="H68" s="114">
        <v>660</v>
      </c>
      <c r="I68" s="140">
        <v>661</v>
      </c>
      <c r="J68" s="115">
        <v>-8</v>
      </c>
      <c r="K68" s="116">
        <v>-1.2102874432677762</v>
      </c>
    </row>
    <row r="69" spans="1:11" ht="14.1" customHeight="1" x14ac:dyDescent="0.2">
      <c r="A69" s="306">
        <v>83</v>
      </c>
      <c r="B69" s="307" t="s">
        <v>304</v>
      </c>
      <c r="C69" s="308"/>
      <c r="D69" s="113">
        <v>6.584700144052162</v>
      </c>
      <c r="E69" s="115">
        <v>5211</v>
      </c>
      <c r="F69" s="114">
        <v>5187</v>
      </c>
      <c r="G69" s="114">
        <v>5155</v>
      </c>
      <c r="H69" s="114">
        <v>4983</v>
      </c>
      <c r="I69" s="140">
        <v>4917</v>
      </c>
      <c r="J69" s="115">
        <v>294</v>
      </c>
      <c r="K69" s="116">
        <v>5.9792556436851738</v>
      </c>
    </row>
    <row r="70" spans="1:11" ht="14.1" customHeight="1" x14ac:dyDescent="0.2">
      <c r="A70" s="306" t="s">
        <v>305</v>
      </c>
      <c r="B70" s="307" t="s">
        <v>306</v>
      </c>
      <c r="C70" s="308"/>
      <c r="D70" s="113">
        <v>5.7304960954282391</v>
      </c>
      <c r="E70" s="115">
        <v>4535</v>
      </c>
      <c r="F70" s="114">
        <v>4530</v>
      </c>
      <c r="G70" s="114">
        <v>4503</v>
      </c>
      <c r="H70" s="114">
        <v>4328</v>
      </c>
      <c r="I70" s="140">
        <v>4279</v>
      </c>
      <c r="J70" s="115">
        <v>256</v>
      </c>
      <c r="K70" s="116">
        <v>5.9827062397756485</v>
      </c>
    </row>
    <row r="71" spans="1:11" ht="14.1" customHeight="1" x14ac:dyDescent="0.2">
      <c r="A71" s="306"/>
      <c r="B71" s="307" t="s">
        <v>307</v>
      </c>
      <c r="C71" s="308"/>
      <c r="D71" s="113">
        <v>3.8173822942202227</v>
      </c>
      <c r="E71" s="115">
        <v>3021</v>
      </c>
      <c r="F71" s="114">
        <v>3012</v>
      </c>
      <c r="G71" s="114">
        <v>3000</v>
      </c>
      <c r="H71" s="114">
        <v>2885</v>
      </c>
      <c r="I71" s="140">
        <v>2844</v>
      </c>
      <c r="J71" s="115">
        <v>177</v>
      </c>
      <c r="K71" s="116">
        <v>6.2236286919831221</v>
      </c>
    </row>
    <row r="72" spans="1:11" ht="14.1" customHeight="1" x14ac:dyDescent="0.2">
      <c r="A72" s="306">
        <v>84</v>
      </c>
      <c r="B72" s="307" t="s">
        <v>308</v>
      </c>
      <c r="C72" s="308"/>
      <c r="D72" s="113">
        <v>2.6118931486769945</v>
      </c>
      <c r="E72" s="115">
        <v>2067</v>
      </c>
      <c r="F72" s="114">
        <v>2093</v>
      </c>
      <c r="G72" s="114">
        <v>2105</v>
      </c>
      <c r="H72" s="114">
        <v>2173</v>
      </c>
      <c r="I72" s="140">
        <v>2234</v>
      </c>
      <c r="J72" s="115">
        <v>-167</v>
      </c>
      <c r="K72" s="116">
        <v>-7.4753804834377799</v>
      </c>
    </row>
    <row r="73" spans="1:11" ht="14.1" customHeight="1" x14ac:dyDescent="0.2">
      <c r="A73" s="306" t="s">
        <v>309</v>
      </c>
      <c r="B73" s="307" t="s">
        <v>310</v>
      </c>
      <c r="C73" s="308"/>
      <c r="D73" s="113">
        <v>1.8966868002729409</v>
      </c>
      <c r="E73" s="115">
        <v>1501</v>
      </c>
      <c r="F73" s="114">
        <v>1517</v>
      </c>
      <c r="G73" s="114">
        <v>1517</v>
      </c>
      <c r="H73" s="114">
        <v>1567</v>
      </c>
      <c r="I73" s="140">
        <v>1649</v>
      </c>
      <c r="J73" s="115">
        <v>-148</v>
      </c>
      <c r="K73" s="116">
        <v>-8.9751364463311099</v>
      </c>
    </row>
    <row r="74" spans="1:11" ht="14.1" customHeight="1" x14ac:dyDescent="0.2">
      <c r="A74" s="306" t="s">
        <v>311</v>
      </c>
      <c r="B74" s="307" t="s">
        <v>312</v>
      </c>
      <c r="C74" s="308"/>
      <c r="D74" s="113">
        <v>0.39045717607217773</v>
      </c>
      <c r="E74" s="115">
        <v>309</v>
      </c>
      <c r="F74" s="114">
        <v>308</v>
      </c>
      <c r="G74" s="114">
        <v>310</v>
      </c>
      <c r="H74" s="114">
        <v>324</v>
      </c>
      <c r="I74" s="140">
        <v>328</v>
      </c>
      <c r="J74" s="115">
        <v>-19</v>
      </c>
      <c r="K74" s="116">
        <v>-5.7926829268292686</v>
      </c>
    </row>
    <row r="75" spans="1:11" ht="14.1" customHeight="1" x14ac:dyDescent="0.2">
      <c r="A75" s="306" t="s">
        <v>313</v>
      </c>
      <c r="B75" s="307" t="s">
        <v>314</v>
      </c>
      <c r="C75" s="308"/>
      <c r="D75" s="113">
        <v>3.2854001870150876E-2</v>
      </c>
      <c r="E75" s="115">
        <v>26</v>
      </c>
      <c r="F75" s="114">
        <v>29</v>
      </c>
      <c r="G75" s="114">
        <v>28</v>
      </c>
      <c r="H75" s="114">
        <v>29</v>
      </c>
      <c r="I75" s="140">
        <v>25</v>
      </c>
      <c r="J75" s="115">
        <v>1</v>
      </c>
      <c r="K75" s="116">
        <v>4</v>
      </c>
    </row>
    <row r="76" spans="1:11" ht="14.1" customHeight="1" x14ac:dyDescent="0.2">
      <c r="A76" s="306">
        <v>91</v>
      </c>
      <c r="B76" s="307" t="s">
        <v>315</v>
      </c>
      <c r="C76" s="308"/>
      <c r="D76" s="113">
        <v>0.15289747024185599</v>
      </c>
      <c r="E76" s="115">
        <v>121</v>
      </c>
      <c r="F76" s="114">
        <v>122</v>
      </c>
      <c r="G76" s="114">
        <v>121</v>
      </c>
      <c r="H76" s="114">
        <v>116</v>
      </c>
      <c r="I76" s="140">
        <v>116</v>
      </c>
      <c r="J76" s="115">
        <v>5</v>
      </c>
      <c r="K76" s="116">
        <v>4.3103448275862073</v>
      </c>
    </row>
    <row r="77" spans="1:11" ht="14.1" customHeight="1" x14ac:dyDescent="0.2">
      <c r="A77" s="306">
        <v>92</v>
      </c>
      <c r="B77" s="307" t="s">
        <v>316</v>
      </c>
      <c r="C77" s="308"/>
      <c r="D77" s="113">
        <v>0.37908463696327932</v>
      </c>
      <c r="E77" s="115">
        <v>300</v>
      </c>
      <c r="F77" s="114">
        <v>298</v>
      </c>
      <c r="G77" s="114">
        <v>288</v>
      </c>
      <c r="H77" s="114">
        <v>282</v>
      </c>
      <c r="I77" s="140">
        <v>294</v>
      </c>
      <c r="J77" s="115">
        <v>6</v>
      </c>
      <c r="K77" s="116">
        <v>2.0408163265306123</v>
      </c>
    </row>
    <row r="78" spans="1:11" ht="14.1" customHeight="1" x14ac:dyDescent="0.2">
      <c r="A78" s="306">
        <v>93</v>
      </c>
      <c r="B78" s="307" t="s">
        <v>317</v>
      </c>
      <c r="C78" s="308"/>
      <c r="D78" s="113">
        <v>0.22618716672142333</v>
      </c>
      <c r="E78" s="115">
        <v>179</v>
      </c>
      <c r="F78" s="114">
        <v>184</v>
      </c>
      <c r="G78" s="114">
        <v>188</v>
      </c>
      <c r="H78" s="114">
        <v>176</v>
      </c>
      <c r="I78" s="140">
        <v>173</v>
      </c>
      <c r="J78" s="115">
        <v>6</v>
      </c>
      <c r="K78" s="116">
        <v>3.4682080924855492</v>
      </c>
    </row>
    <row r="79" spans="1:11" ht="14.1" customHeight="1" x14ac:dyDescent="0.2">
      <c r="A79" s="306">
        <v>94</v>
      </c>
      <c r="B79" s="307" t="s">
        <v>318</v>
      </c>
      <c r="C79" s="308"/>
      <c r="D79" s="113">
        <v>0.20091485759053804</v>
      </c>
      <c r="E79" s="115">
        <v>159</v>
      </c>
      <c r="F79" s="114">
        <v>171</v>
      </c>
      <c r="G79" s="114">
        <v>168</v>
      </c>
      <c r="H79" s="114">
        <v>168</v>
      </c>
      <c r="I79" s="140">
        <v>164</v>
      </c>
      <c r="J79" s="115">
        <v>-5</v>
      </c>
      <c r="K79" s="116">
        <v>-3.0487804878048781</v>
      </c>
    </row>
    <row r="80" spans="1:11" ht="14.1" customHeight="1" x14ac:dyDescent="0.2">
      <c r="A80" s="306" t="s">
        <v>319</v>
      </c>
      <c r="B80" s="307" t="s">
        <v>320</v>
      </c>
      <c r="C80" s="308"/>
      <c r="D80" s="113">
        <v>7.5816927392655864E-3</v>
      </c>
      <c r="E80" s="115">
        <v>6</v>
      </c>
      <c r="F80" s="114">
        <v>4</v>
      </c>
      <c r="G80" s="114">
        <v>5</v>
      </c>
      <c r="H80" s="114">
        <v>4</v>
      </c>
      <c r="I80" s="140">
        <v>5</v>
      </c>
      <c r="J80" s="115">
        <v>1</v>
      </c>
      <c r="K80" s="116">
        <v>20</v>
      </c>
    </row>
    <row r="81" spans="1:11" ht="14.1" customHeight="1" x14ac:dyDescent="0.2">
      <c r="A81" s="310" t="s">
        <v>321</v>
      </c>
      <c r="B81" s="311" t="s">
        <v>224</v>
      </c>
      <c r="C81" s="312"/>
      <c r="D81" s="125">
        <v>1.1145088326720411</v>
      </c>
      <c r="E81" s="143">
        <v>882</v>
      </c>
      <c r="F81" s="144">
        <v>892</v>
      </c>
      <c r="G81" s="144">
        <v>891</v>
      </c>
      <c r="H81" s="144">
        <v>888</v>
      </c>
      <c r="I81" s="145">
        <v>877</v>
      </c>
      <c r="J81" s="143">
        <v>5</v>
      </c>
      <c r="K81" s="146">
        <v>0.5701254275940707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10815</v>
      </c>
      <c r="E12" s="114">
        <v>11173</v>
      </c>
      <c r="F12" s="114">
        <v>11401</v>
      </c>
      <c r="G12" s="114">
        <v>11526</v>
      </c>
      <c r="H12" s="140">
        <v>11228</v>
      </c>
      <c r="I12" s="115">
        <v>-413</v>
      </c>
      <c r="J12" s="116">
        <v>-3.6783042394014962</v>
      </c>
      <c r="K12"/>
      <c r="L12"/>
      <c r="M12"/>
      <c r="N12"/>
      <c r="O12"/>
      <c r="P12"/>
    </row>
    <row r="13" spans="1:16" s="110" customFormat="1" ht="14.45" customHeight="1" x14ac:dyDescent="0.2">
      <c r="A13" s="120" t="s">
        <v>105</v>
      </c>
      <c r="B13" s="119" t="s">
        <v>106</v>
      </c>
      <c r="C13" s="113">
        <v>43.781784558483587</v>
      </c>
      <c r="D13" s="115">
        <v>4735</v>
      </c>
      <c r="E13" s="114">
        <v>4840</v>
      </c>
      <c r="F13" s="114">
        <v>4941</v>
      </c>
      <c r="G13" s="114">
        <v>4994</v>
      </c>
      <c r="H13" s="140">
        <v>4823</v>
      </c>
      <c r="I13" s="115">
        <v>-88</v>
      </c>
      <c r="J13" s="116">
        <v>-1.8245905038357868</v>
      </c>
      <c r="K13"/>
      <c r="L13"/>
      <c r="M13"/>
      <c r="N13"/>
      <c r="O13"/>
      <c r="P13"/>
    </row>
    <row r="14" spans="1:16" s="110" customFormat="1" ht="14.45" customHeight="1" x14ac:dyDescent="0.2">
      <c r="A14" s="120"/>
      <c r="B14" s="119" t="s">
        <v>107</v>
      </c>
      <c r="C14" s="113">
        <v>56.218215441516413</v>
      </c>
      <c r="D14" s="115">
        <v>6080</v>
      </c>
      <c r="E14" s="114">
        <v>6333</v>
      </c>
      <c r="F14" s="114">
        <v>6460</v>
      </c>
      <c r="G14" s="114">
        <v>6532</v>
      </c>
      <c r="H14" s="140">
        <v>6405</v>
      </c>
      <c r="I14" s="115">
        <v>-325</v>
      </c>
      <c r="J14" s="116">
        <v>-5.0741608118657302</v>
      </c>
      <c r="K14"/>
      <c r="L14"/>
      <c r="M14"/>
      <c r="N14"/>
      <c r="O14"/>
      <c r="P14"/>
    </row>
    <row r="15" spans="1:16" s="110" customFormat="1" ht="14.45" customHeight="1" x14ac:dyDescent="0.2">
      <c r="A15" s="118" t="s">
        <v>105</v>
      </c>
      <c r="B15" s="121" t="s">
        <v>108</v>
      </c>
      <c r="C15" s="113">
        <v>12.889505316689783</v>
      </c>
      <c r="D15" s="115">
        <v>1394</v>
      </c>
      <c r="E15" s="114">
        <v>1452</v>
      </c>
      <c r="F15" s="114">
        <v>1548</v>
      </c>
      <c r="G15" s="114">
        <v>1610</v>
      </c>
      <c r="H15" s="140">
        <v>1427</v>
      </c>
      <c r="I15" s="115">
        <v>-33</v>
      </c>
      <c r="J15" s="116">
        <v>-2.3125437981779959</v>
      </c>
      <c r="K15"/>
      <c r="L15"/>
      <c r="M15"/>
      <c r="N15"/>
      <c r="O15"/>
      <c r="P15"/>
    </row>
    <row r="16" spans="1:16" s="110" customFormat="1" ht="14.45" customHeight="1" x14ac:dyDescent="0.2">
      <c r="A16" s="118"/>
      <c r="B16" s="121" t="s">
        <v>109</v>
      </c>
      <c r="C16" s="113">
        <v>38.298659269533054</v>
      </c>
      <c r="D16" s="115">
        <v>4142</v>
      </c>
      <c r="E16" s="114">
        <v>4294</v>
      </c>
      <c r="F16" s="114">
        <v>4347</v>
      </c>
      <c r="G16" s="114">
        <v>4390</v>
      </c>
      <c r="H16" s="140">
        <v>4392</v>
      </c>
      <c r="I16" s="115">
        <v>-250</v>
      </c>
      <c r="J16" s="116">
        <v>-5.6921675774134792</v>
      </c>
      <c r="K16"/>
      <c r="L16"/>
      <c r="M16"/>
      <c r="N16"/>
      <c r="O16"/>
      <c r="P16"/>
    </row>
    <row r="17" spans="1:16" s="110" customFormat="1" ht="14.45" customHeight="1" x14ac:dyDescent="0.2">
      <c r="A17" s="118"/>
      <c r="B17" s="121" t="s">
        <v>110</v>
      </c>
      <c r="C17" s="113">
        <v>22.450300508552935</v>
      </c>
      <c r="D17" s="115">
        <v>2428</v>
      </c>
      <c r="E17" s="114">
        <v>2502</v>
      </c>
      <c r="F17" s="114">
        <v>2585</v>
      </c>
      <c r="G17" s="114">
        <v>2648</v>
      </c>
      <c r="H17" s="140">
        <v>2639</v>
      </c>
      <c r="I17" s="115">
        <v>-211</v>
      </c>
      <c r="J17" s="116">
        <v>-7.99545282303903</v>
      </c>
      <c r="K17"/>
      <c r="L17"/>
      <c r="M17"/>
      <c r="N17"/>
      <c r="O17"/>
      <c r="P17"/>
    </row>
    <row r="18" spans="1:16" s="110" customFormat="1" ht="14.45" customHeight="1" x14ac:dyDescent="0.2">
      <c r="A18" s="120"/>
      <c r="B18" s="121" t="s">
        <v>111</v>
      </c>
      <c r="C18" s="113">
        <v>26.352288488210817</v>
      </c>
      <c r="D18" s="115">
        <v>2850</v>
      </c>
      <c r="E18" s="114">
        <v>2924</v>
      </c>
      <c r="F18" s="114">
        <v>2920</v>
      </c>
      <c r="G18" s="114">
        <v>2878</v>
      </c>
      <c r="H18" s="140">
        <v>2770</v>
      </c>
      <c r="I18" s="115">
        <v>80</v>
      </c>
      <c r="J18" s="116">
        <v>2.8880866425992782</v>
      </c>
      <c r="K18"/>
      <c r="L18"/>
      <c r="M18"/>
      <c r="N18"/>
      <c r="O18"/>
      <c r="P18"/>
    </row>
    <row r="19" spans="1:16" s="110" customFormat="1" ht="14.45" customHeight="1" x14ac:dyDescent="0.2">
      <c r="A19" s="120"/>
      <c r="B19" s="121" t="s">
        <v>112</v>
      </c>
      <c r="C19" s="113">
        <v>3.2362459546925568</v>
      </c>
      <c r="D19" s="115">
        <v>350</v>
      </c>
      <c r="E19" s="114">
        <v>340</v>
      </c>
      <c r="F19" s="114">
        <v>340</v>
      </c>
      <c r="G19" s="114">
        <v>278</v>
      </c>
      <c r="H19" s="140">
        <v>297</v>
      </c>
      <c r="I19" s="115">
        <v>53</v>
      </c>
      <c r="J19" s="116">
        <v>17.845117845117844</v>
      </c>
      <c r="K19"/>
      <c r="L19"/>
      <c r="M19"/>
      <c r="N19"/>
      <c r="O19"/>
      <c r="P19"/>
    </row>
    <row r="20" spans="1:16" s="110" customFormat="1" ht="14.45" customHeight="1" x14ac:dyDescent="0.2">
      <c r="A20" s="120" t="s">
        <v>113</v>
      </c>
      <c r="B20" s="119" t="s">
        <v>116</v>
      </c>
      <c r="C20" s="113">
        <v>97.61442441054092</v>
      </c>
      <c r="D20" s="115">
        <v>10557</v>
      </c>
      <c r="E20" s="114">
        <v>10908</v>
      </c>
      <c r="F20" s="114">
        <v>11138</v>
      </c>
      <c r="G20" s="114">
        <v>11246</v>
      </c>
      <c r="H20" s="140">
        <v>10931</v>
      </c>
      <c r="I20" s="115">
        <v>-374</v>
      </c>
      <c r="J20" s="116">
        <v>-3.421461897356143</v>
      </c>
      <c r="K20"/>
      <c r="L20"/>
      <c r="M20"/>
      <c r="N20"/>
      <c r="O20"/>
      <c r="P20"/>
    </row>
    <row r="21" spans="1:16" s="110" customFormat="1" ht="14.45" customHeight="1" x14ac:dyDescent="0.2">
      <c r="A21" s="123"/>
      <c r="B21" s="124" t="s">
        <v>117</v>
      </c>
      <c r="C21" s="125">
        <v>2.3485899214054555</v>
      </c>
      <c r="D21" s="143">
        <v>254</v>
      </c>
      <c r="E21" s="144">
        <v>259</v>
      </c>
      <c r="F21" s="144">
        <v>256</v>
      </c>
      <c r="G21" s="144">
        <v>270</v>
      </c>
      <c r="H21" s="145">
        <v>288</v>
      </c>
      <c r="I21" s="143">
        <v>-34</v>
      </c>
      <c r="J21" s="146">
        <v>-11.805555555555555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12104</v>
      </c>
      <c r="E56" s="114">
        <v>12590</v>
      </c>
      <c r="F56" s="114">
        <v>12685</v>
      </c>
      <c r="G56" s="114">
        <v>12781</v>
      </c>
      <c r="H56" s="140">
        <v>12474</v>
      </c>
      <c r="I56" s="115">
        <v>-370</v>
      </c>
      <c r="J56" s="116">
        <v>-2.9661696328362996</v>
      </c>
      <c r="K56"/>
      <c r="L56"/>
      <c r="M56"/>
      <c r="N56"/>
      <c r="O56"/>
      <c r="P56"/>
    </row>
    <row r="57" spans="1:16" s="110" customFormat="1" ht="14.45" customHeight="1" x14ac:dyDescent="0.2">
      <c r="A57" s="120" t="s">
        <v>105</v>
      </c>
      <c r="B57" s="119" t="s">
        <v>106</v>
      </c>
      <c r="C57" s="113">
        <v>44.233311302048911</v>
      </c>
      <c r="D57" s="115">
        <v>5354</v>
      </c>
      <c r="E57" s="114">
        <v>5505</v>
      </c>
      <c r="F57" s="114">
        <v>5521</v>
      </c>
      <c r="G57" s="114">
        <v>5541</v>
      </c>
      <c r="H57" s="140">
        <v>5362</v>
      </c>
      <c r="I57" s="115">
        <v>-8</v>
      </c>
      <c r="J57" s="116">
        <v>-0.14919806042521447</v>
      </c>
    </row>
    <row r="58" spans="1:16" s="110" customFormat="1" ht="14.45" customHeight="1" x14ac:dyDescent="0.2">
      <c r="A58" s="120"/>
      <c r="B58" s="119" t="s">
        <v>107</v>
      </c>
      <c r="C58" s="113">
        <v>55.766688697951089</v>
      </c>
      <c r="D58" s="115">
        <v>6750</v>
      </c>
      <c r="E58" s="114">
        <v>7085</v>
      </c>
      <c r="F58" s="114">
        <v>7164</v>
      </c>
      <c r="G58" s="114">
        <v>7240</v>
      </c>
      <c r="H58" s="140">
        <v>7112</v>
      </c>
      <c r="I58" s="115">
        <v>-362</v>
      </c>
      <c r="J58" s="116">
        <v>-5.0899887514060742</v>
      </c>
    </row>
    <row r="59" spans="1:16" s="110" customFormat="1" ht="14.45" customHeight="1" x14ac:dyDescent="0.2">
      <c r="A59" s="118" t="s">
        <v>105</v>
      </c>
      <c r="B59" s="121" t="s">
        <v>108</v>
      </c>
      <c r="C59" s="113">
        <v>11.888631857237277</v>
      </c>
      <c r="D59" s="115">
        <v>1439</v>
      </c>
      <c r="E59" s="114">
        <v>1527</v>
      </c>
      <c r="F59" s="114">
        <v>1584</v>
      </c>
      <c r="G59" s="114">
        <v>1623</v>
      </c>
      <c r="H59" s="140">
        <v>1402</v>
      </c>
      <c r="I59" s="115">
        <v>37</v>
      </c>
      <c r="J59" s="116">
        <v>2.6390870185449358</v>
      </c>
    </row>
    <row r="60" spans="1:16" s="110" customFormat="1" ht="14.45" customHeight="1" x14ac:dyDescent="0.2">
      <c r="A60" s="118"/>
      <c r="B60" s="121" t="s">
        <v>109</v>
      </c>
      <c r="C60" s="113">
        <v>38.367481824190349</v>
      </c>
      <c r="D60" s="115">
        <v>4644</v>
      </c>
      <c r="E60" s="114">
        <v>4873</v>
      </c>
      <c r="F60" s="114">
        <v>4847</v>
      </c>
      <c r="G60" s="114">
        <v>4885</v>
      </c>
      <c r="H60" s="140">
        <v>4895</v>
      </c>
      <c r="I60" s="115">
        <v>-251</v>
      </c>
      <c r="J60" s="116">
        <v>-5.1276813074565881</v>
      </c>
    </row>
    <row r="61" spans="1:16" s="110" customFormat="1" ht="14.45" customHeight="1" x14ac:dyDescent="0.2">
      <c r="A61" s="118"/>
      <c r="B61" s="121" t="s">
        <v>110</v>
      </c>
      <c r="C61" s="113">
        <v>23.273298083278256</v>
      </c>
      <c r="D61" s="115">
        <v>2817</v>
      </c>
      <c r="E61" s="114">
        <v>2879</v>
      </c>
      <c r="F61" s="114">
        <v>2977</v>
      </c>
      <c r="G61" s="114">
        <v>3045</v>
      </c>
      <c r="H61" s="140">
        <v>3032</v>
      </c>
      <c r="I61" s="115">
        <v>-215</v>
      </c>
      <c r="J61" s="116">
        <v>-7.0910290237467022</v>
      </c>
    </row>
    <row r="62" spans="1:16" s="110" customFormat="1" ht="14.45" customHeight="1" x14ac:dyDescent="0.2">
      <c r="A62" s="120"/>
      <c r="B62" s="121" t="s">
        <v>111</v>
      </c>
      <c r="C62" s="113">
        <v>26.470588235294116</v>
      </c>
      <c r="D62" s="115">
        <v>3204</v>
      </c>
      <c r="E62" s="114">
        <v>3311</v>
      </c>
      <c r="F62" s="114">
        <v>3277</v>
      </c>
      <c r="G62" s="114">
        <v>3228</v>
      </c>
      <c r="H62" s="140">
        <v>3145</v>
      </c>
      <c r="I62" s="115">
        <v>59</v>
      </c>
      <c r="J62" s="116">
        <v>1.875993640699523</v>
      </c>
    </row>
    <row r="63" spans="1:16" s="110" customFormat="1" ht="14.45" customHeight="1" x14ac:dyDescent="0.2">
      <c r="A63" s="120"/>
      <c r="B63" s="121" t="s">
        <v>112</v>
      </c>
      <c r="C63" s="113">
        <v>3.2551222736285523</v>
      </c>
      <c r="D63" s="115">
        <v>394</v>
      </c>
      <c r="E63" s="114">
        <v>394</v>
      </c>
      <c r="F63" s="114">
        <v>382</v>
      </c>
      <c r="G63" s="114">
        <v>326</v>
      </c>
      <c r="H63" s="140">
        <v>332</v>
      </c>
      <c r="I63" s="115">
        <v>62</v>
      </c>
      <c r="J63" s="116">
        <v>18.674698795180724</v>
      </c>
    </row>
    <row r="64" spans="1:16" s="110" customFormat="1" ht="14.45" customHeight="1" x14ac:dyDescent="0.2">
      <c r="A64" s="120" t="s">
        <v>113</v>
      </c>
      <c r="B64" s="119" t="s">
        <v>116</v>
      </c>
      <c r="C64" s="113">
        <v>98.1163251817581</v>
      </c>
      <c r="D64" s="115">
        <v>11876</v>
      </c>
      <c r="E64" s="114">
        <v>12344</v>
      </c>
      <c r="F64" s="114">
        <v>12436</v>
      </c>
      <c r="G64" s="114">
        <v>12547</v>
      </c>
      <c r="H64" s="140">
        <v>12236</v>
      </c>
      <c r="I64" s="115">
        <v>-360</v>
      </c>
      <c r="J64" s="116">
        <v>-2.9421379535796013</v>
      </c>
    </row>
    <row r="65" spans="1:10" s="110" customFormat="1" ht="14.45" customHeight="1" x14ac:dyDescent="0.2">
      <c r="A65" s="123"/>
      <c r="B65" s="124" t="s">
        <v>117</v>
      </c>
      <c r="C65" s="125">
        <v>1.8258426966292134</v>
      </c>
      <c r="D65" s="143">
        <v>221</v>
      </c>
      <c r="E65" s="144">
        <v>237</v>
      </c>
      <c r="F65" s="144">
        <v>240</v>
      </c>
      <c r="G65" s="144">
        <v>222</v>
      </c>
      <c r="H65" s="145">
        <v>226</v>
      </c>
      <c r="I65" s="143">
        <v>-5</v>
      </c>
      <c r="J65" s="146">
        <v>-2.2123893805309733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10815</v>
      </c>
      <c r="G11" s="114">
        <v>11173</v>
      </c>
      <c r="H11" s="114">
        <v>11401</v>
      </c>
      <c r="I11" s="114">
        <v>11526</v>
      </c>
      <c r="J11" s="140">
        <v>11228</v>
      </c>
      <c r="K11" s="114">
        <v>-413</v>
      </c>
      <c r="L11" s="116">
        <v>-3.6783042394014962</v>
      </c>
    </row>
    <row r="12" spans="1:17" s="110" customFormat="1" ht="24" customHeight="1" x14ac:dyDescent="0.2">
      <c r="A12" s="604" t="s">
        <v>185</v>
      </c>
      <c r="B12" s="605"/>
      <c r="C12" s="605"/>
      <c r="D12" s="606"/>
      <c r="E12" s="113">
        <v>43.781784558483587</v>
      </c>
      <c r="F12" s="115">
        <v>4735</v>
      </c>
      <c r="G12" s="114">
        <v>4840</v>
      </c>
      <c r="H12" s="114">
        <v>4941</v>
      </c>
      <c r="I12" s="114">
        <v>4994</v>
      </c>
      <c r="J12" s="140">
        <v>4823</v>
      </c>
      <c r="K12" s="114">
        <v>-88</v>
      </c>
      <c r="L12" s="116">
        <v>-1.8245905038357868</v>
      </c>
    </row>
    <row r="13" spans="1:17" s="110" customFormat="1" ht="15" customHeight="1" x14ac:dyDescent="0.2">
      <c r="A13" s="120"/>
      <c r="B13" s="612" t="s">
        <v>107</v>
      </c>
      <c r="C13" s="612"/>
      <c r="E13" s="113">
        <v>56.218215441516413</v>
      </c>
      <c r="F13" s="115">
        <v>6080</v>
      </c>
      <c r="G13" s="114">
        <v>6333</v>
      </c>
      <c r="H13" s="114">
        <v>6460</v>
      </c>
      <c r="I13" s="114">
        <v>6532</v>
      </c>
      <c r="J13" s="140">
        <v>6405</v>
      </c>
      <c r="K13" s="114">
        <v>-325</v>
      </c>
      <c r="L13" s="116">
        <v>-5.0741608118657302</v>
      </c>
    </row>
    <row r="14" spans="1:17" s="110" customFormat="1" ht="22.5" customHeight="1" x14ac:dyDescent="0.2">
      <c r="A14" s="604" t="s">
        <v>186</v>
      </c>
      <c r="B14" s="605"/>
      <c r="C14" s="605"/>
      <c r="D14" s="606"/>
      <c r="E14" s="113">
        <v>12.889505316689783</v>
      </c>
      <c r="F14" s="115">
        <v>1394</v>
      </c>
      <c r="G14" s="114">
        <v>1452</v>
      </c>
      <c r="H14" s="114">
        <v>1548</v>
      </c>
      <c r="I14" s="114">
        <v>1610</v>
      </c>
      <c r="J14" s="140">
        <v>1427</v>
      </c>
      <c r="K14" s="114">
        <v>-33</v>
      </c>
      <c r="L14" s="116">
        <v>-2.3125437981779959</v>
      </c>
    </row>
    <row r="15" spans="1:17" s="110" customFormat="1" ht="15" customHeight="1" x14ac:dyDescent="0.2">
      <c r="A15" s="120"/>
      <c r="B15" s="119"/>
      <c r="C15" s="258" t="s">
        <v>106</v>
      </c>
      <c r="E15" s="113">
        <v>41.104734576757529</v>
      </c>
      <c r="F15" s="115">
        <v>573</v>
      </c>
      <c r="G15" s="114">
        <v>584</v>
      </c>
      <c r="H15" s="114">
        <v>618</v>
      </c>
      <c r="I15" s="114">
        <v>608</v>
      </c>
      <c r="J15" s="140">
        <v>554</v>
      </c>
      <c r="K15" s="114">
        <v>19</v>
      </c>
      <c r="L15" s="116">
        <v>3.4296028880866425</v>
      </c>
    </row>
    <row r="16" spans="1:17" s="110" customFormat="1" ht="15" customHeight="1" x14ac:dyDescent="0.2">
      <c r="A16" s="120"/>
      <c r="B16" s="119"/>
      <c r="C16" s="258" t="s">
        <v>107</v>
      </c>
      <c r="E16" s="113">
        <v>58.895265423242471</v>
      </c>
      <c r="F16" s="115">
        <v>821</v>
      </c>
      <c r="G16" s="114">
        <v>868</v>
      </c>
      <c r="H16" s="114">
        <v>930</v>
      </c>
      <c r="I16" s="114">
        <v>1002</v>
      </c>
      <c r="J16" s="140">
        <v>873</v>
      </c>
      <c r="K16" s="114">
        <v>-52</v>
      </c>
      <c r="L16" s="116">
        <v>-5.9564719358533793</v>
      </c>
    </row>
    <row r="17" spans="1:12" s="110" customFormat="1" ht="15" customHeight="1" x14ac:dyDescent="0.2">
      <c r="A17" s="120"/>
      <c r="B17" s="121" t="s">
        <v>109</v>
      </c>
      <c r="C17" s="258"/>
      <c r="E17" s="113">
        <v>38.298659269533054</v>
      </c>
      <c r="F17" s="115">
        <v>4142</v>
      </c>
      <c r="G17" s="114">
        <v>4294</v>
      </c>
      <c r="H17" s="114">
        <v>4347</v>
      </c>
      <c r="I17" s="114">
        <v>4390</v>
      </c>
      <c r="J17" s="140">
        <v>4392</v>
      </c>
      <c r="K17" s="114">
        <v>-250</v>
      </c>
      <c r="L17" s="116">
        <v>-5.6921675774134792</v>
      </c>
    </row>
    <row r="18" spans="1:12" s="110" customFormat="1" ht="15" customHeight="1" x14ac:dyDescent="0.2">
      <c r="A18" s="120"/>
      <c r="B18" s="119"/>
      <c r="C18" s="258" t="s">
        <v>106</v>
      </c>
      <c r="E18" s="113">
        <v>40.487687107677452</v>
      </c>
      <c r="F18" s="115">
        <v>1677</v>
      </c>
      <c r="G18" s="114">
        <v>1716</v>
      </c>
      <c r="H18" s="114">
        <v>1735</v>
      </c>
      <c r="I18" s="114">
        <v>1773</v>
      </c>
      <c r="J18" s="140">
        <v>1744</v>
      </c>
      <c r="K18" s="114">
        <v>-67</v>
      </c>
      <c r="L18" s="116">
        <v>-3.8417431192660549</v>
      </c>
    </row>
    <row r="19" spans="1:12" s="110" customFormat="1" ht="15" customHeight="1" x14ac:dyDescent="0.2">
      <c r="A19" s="120"/>
      <c r="B19" s="119"/>
      <c r="C19" s="258" t="s">
        <v>107</v>
      </c>
      <c r="E19" s="113">
        <v>59.512312892322548</v>
      </c>
      <c r="F19" s="115">
        <v>2465</v>
      </c>
      <c r="G19" s="114">
        <v>2578</v>
      </c>
      <c r="H19" s="114">
        <v>2612</v>
      </c>
      <c r="I19" s="114">
        <v>2617</v>
      </c>
      <c r="J19" s="140">
        <v>2648</v>
      </c>
      <c r="K19" s="114">
        <v>-183</v>
      </c>
      <c r="L19" s="116">
        <v>-6.9108761329305137</v>
      </c>
    </row>
    <row r="20" spans="1:12" s="110" customFormat="1" ht="15" customHeight="1" x14ac:dyDescent="0.2">
      <c r="A20" s="120"/>
      <c r="B20" s="121" t="s">
        <v>110</v>
      </c>
      <c r="C20" s="258"/>
      <c r="E20" s="113">
        <v>22.450300508552935</v>
      </c>
      <c r="F20" s="115">
        <v>2428</v>
      </c>
      <c r="G20" s="114">
        <v>2502</v>
      </c>
      <c r="H20" s="114">
        <v>2585</v>
      </c>
      <c r="I20" s="114">
        <v>2648</v>
      </c>
      <c r="J20" s="140">
        <v>2639</v>
      </c>
      <c r="K20" s="114">
        <v>-211</v>
      </c>
      <c r="L20" s="116">
        <v>-7.99545282303903</v>
      </c>
    </row>
    <row r="21" spans="1:12" s="110" customFormat="1" ht="15" customHeight="1" x14ac:dyDescent="0.2">
      <c r="A21" s="120"/>
      <c r="B21" s="119"/>
      <c r="C21" s="258" t="s">
        <v>106</v>
      </c>
      <c r="E21" s="113">
        <v>39.044481054365733</v>
      </c>
      <c r="F21" s="115">
        <v>948</v>
      </c>
      <c r="G21" s="114">
        <v>985</v>
      </c>
      <c r="H21" s="114">
        <v>1014</v>
      </c>
      <c r="I21" s="114">
        <v>1060</v>
      </c>
      <c r="J21" s="140">
        <v>1035</v>
      </c>
      <c r="K21" s="114">
        <v>-87</v>
      </c>
      <c r="L21" s="116">
        <v>-8.4057971014492754</v>
      </c>
    </row>
    <row r="22" spans="1:12" s="110" customFormat="1" ht="15" customHeight="1" x14ac:dyDescent="0.2">
      <c r="A22" s="120"/>
      <c r="B22" s="119"/>
      <c r="C22" s="258" t="s">
        <v>107</v>
      </c>
      <c r="E22" s="113">
        <v>60.955518945634267</v>
      </c>
      <c r="F22" s="115">
        <v>1480</v>
      </c>
      <c r="G22" s="114">
        <v>1517</v>
      </c>
      <c r="H22" s="114">
        <v>1571</v>
      </c>
      <c r="I22" s="114">
        <v>1588</v>
      </c>
      <c r="J22" s="140">
        <v>1604</v>
      </c>
      <c r="K22" s="114">
        <v>-124</v>
      </c>
      <c r="L22" s="116">
        <v>-7.7306733167082298</v>
      </c>
    </row>
    <row r="23" spans="1:12" s="110" customFormat="1" ht="15" customHeight="1" x14ac:dyDescent="0.2">
      <c r="A23" s="120"/>
      <c r="B23" s="121" t="s">
        <v>111</v>
      </c>
      <c r="C23" s="258"/>
      <c r="E23" s="113">
        <v>26.352288488210817</v>
      </c>
      <c r="F23" s="115">
        <v>2850</v>
      </c>
      <c r="G23" s="114">
        <v>2924</v>
      </c>
      <c r="H23" s="114">
        <v>2920</v>
      </c>
      <c r="I23" s="114">
        <v>2878</v>
      </c>
      <c r="J23" s="140">
        <v>2770</v>
      </c>
      <c r="K23" s="114">
        <v>80</v>
      </c>
      <c r="L23" s="116">
        <v>2.8880866425992782</v>
      </c>
    </row>
    <row r="24" spans="1:12" s="110" customFormat="1" ht="15" customHeight="1" x14ac:dyDescent="0.2">
      <c r="A24" s="120"/>
      <c r="B24" s="119"/>
      <c r="C24" s="258" t="s">
        <v>106</v>
      </c>
      <c r="E24" s="113">
        <v>53.929824561403507</v>
      </c>
      <c r="F24" s="115">
        <v>1537</v>
      </c>
      <c r="G24" s="114">
        <v>1555</v>
      </c>
      <c r="H24" s="114">
        <v>1574</v>
      </c>
      <c r="I24" s="114">
        <v>1553</v>
      </c>
      <c r="J24" s="140">
        <v>1490</v>
      </c>
      <c r="K24" s="114">
        <v>47</v>
      </c>
      <c r="L24" s="116">
        <v>3.1543624161073827</v>
      </c>
    </row>
    <row r="25" spans="1:12" s="110" customFormat="1" ht="15" customHeight="1" x14ac:dyDescent="0.2">
      <c r="A25" s="120"/>
      <c r="B25" s="119"/>
      <c r="C25" s="258" t="s">
        <v>107</v>
      </c>
      <c r="E25" s="113">
        <v>46.070175438596493</v>
      </c>
      <c r="F25" s="115">
        <v>1313</v>
      </c>
      <c r="G25" s="114">
        <v>1369</v>
      </c>
      <c r="H25" s="114">
        <v>1346</v>
      </c>
      <c r="I25" s="114">
        <v>1325</v>
      </c>
      <c r="J25" s="140">
        <v>1280</v>
      </c>
      <c r="K25" s="114">
        <v>33</v>
      </c>
      <c r="L25" s="116">
        <v>2.578125</v>
      </c>
    </row>
    <row r="26" spans="1:12" s="110" customFormat="1" ht="15" customHeight="1" x14ac:dyDescent="0.2">
      <c r="A26" s="120"/>
      <c r="C26" s="121" t="s">
        <v>187</v>
      </c>
      <c r="D26" s="110" t="s">
        <v>188</v>
      </c>
      <c r="E26" s="113">
        <v>3.2362459546925568</v>
      </c>
      <c r="F26" s="115">
        <v>350</v>
      </c>
      <c r="G26" s="114">
        <v>340</v>
      </c>
      <c r="H26" s="114">
        <v>340</v>
      </c>
      <c r="I26" s="114">
        <v>278</v>
      </c>
      <c r="J26" s="140">
        <v>297</v>
      </c>
      <c r="K26" s="114">
        <v>53</v>
      </c>
      <c r="L26" s="116">
        <v>17.845117845117844</v>
      </c>
    </row>
    <row r="27" spans="1:12" s="110" customFormat="1" ht="15" customHeight="1" x14ac:dyDescent="0.2">
      <c r="A27" s="120"/>
      <c r="B27" s="119"/>
      <c r="D27" s="259" t="s">
        <v>106</v>
      </c>
      <c r="E27" s="113">
        <v>51.142857142857146</v>
      </c>
      <c r="F27" s="115">
        <v>179</v>
      </c>
      <c r="G27" s="114">
        <v>163</v>
      </c>
      <c r="H27" s="114">
        <v>158</v>
      </c>
      <c r="I27" s="114">
        <v>125</v>
      </c>
      <c r="J27" s="140">
        <v>139</v>
      </c>
      <c r="K27" s="114">
        <v>40</v>
      </c>
      <c r="L27" s="116">
        <v>28.776978417266186</v>
      </c>
    </row>
    <row r="28" spans="1:12" s="110" customFormat="1" ht="15" customHeight="1" x14ac:dyDescent="0.2">
      <c r="A28" s="120"/>
      <c r="B28" s="119"/>
      <c r="D28" s="259" t="s">
        <v>107</v>
      </c>
      <c r="E28" s="113">
        <v>48.857142857142854</v>
      </c>
      <c r="F28" s="115">
        <v>171</v>
      </c>
      <c r="G28" s="114">
        <v>177</v>
      </c>
      <c r="H28" s="114">
        <v>182</v>
      </c>
      <c r="I28" s="114">
        <v>153</v>
      </c>
      <c r="J28" s="140">
        <v>158</v>
      </c>
      <c r="K28" s="114">
        <v>13</v>
      </c>
      <c r="L28" s="116">
        <v>8.2278481012658222</v>
      </c>
    </row>
    <row r="29" spans="1:12" s="110" customFormat="1" ht="24" customHeight="1" x14ac:dyDescent="0.2">
      <c r="A29" s="604" t="s">
        <v>189</v>
      </c>
      <c r="B29" s="605"/>
      <c r="C29" s="605"/>
      <c r="D29" s="606"/>
      <c r="E29" s="113">
        <v>97.61442441054092</v>
      </c>
      <c r="F29" s="115">
        <v>10557</v>
      </c>
      <c r="G29" s="114">
        <v>10908</v>
      </c>
      <c r="H29" s="114">
        <v>11138</v>
      </c>
      <c r="I29" s="114">
        <v>11246</v>
      </c>
      <c r="J29" s="140">
        <v>10931</v>
      </c>
      <c r="K29" s="114">
        <v>-374</v>
      </c>
      <c r="L29" s="116">
        <v>-3.421461897356143</v>
      </c>
    </row>
    <row r="30" spans="1:12" s="110" customFormat="1" ht="15" customHeight="1" x14ac:dyDescent="0.2">
      <c r="A30" s="120"/>
      <c r="B30" s="119"/>
      <c r="C30" s="258" t="s">
        <v>106</v>
      </c>
      <c r="E30" s="113">
        <v>43.620346689400399</v>
      </c>
      <c r="F30" s="115">
        <v>4605</v>
      </c>
      <c r="G30" s="114">
        <v>4713</v>
      </c>
      <c r="H30" s="114">
        <v>4817</v>
      </c>
      <c r="I30" s="114">
        <v>4848</v>
      </c>
      <c r="J30" s="140">
        <v>4658</v>
      </c>
      <c r="K30" s="114">
        <v>-53</v>
      </c>
      <c r="L30" s="116">
        <v>-1.1378273937312151</v>
      </c>
    </row>
    <row r="31" spans="1:12" s="110" customFormat="1" ht="15" customHeight="1" x14ac:dyDescent="0.2">
      <c r="A31" s="120"/>
      <c r="B31" s="119"/>
      <c r="C31" s="258" t="s">
        <v>107</v>
      </c>
      <c r="E31" s="113">
        <v>56.379653310599601</v>
      </c>
      <c r="F31" s="115">
        <v>5952</v>
      </c>
      <c r="G31" s="114">
        <v>6195</v>
      </c>
      <c r="H31" s="114">
        <v>6321</v>
      </c>
      <c r="I31" s="114">
        <v>6398</v>
      </c>
      <c r="J31" s="140">
        <v>6273</v>
      </c>
      <c r="K31" s="114">
        <v>-321</v>
      </c>
      <c r="L31" s="116">
        <v>-5.117168818747011</v>
      </c>
    </row>
    <row r="32" spans="1:12" s="110" customFormat="1" ht="15" customHeight="1" x14ac:dyDescent="0.2">
      <c r="A32" s="120"/>
      <c r="B32" s="119" t="s">
        <v>117</v>
      </c>
      <c r="C32" s="258"/>
      <c r="E32" s="113">
        <v>2.3485899214054555</v>
      </c>
      <c r="F32" s="114">
        <v>254</v>
      </c>
      <c r="G32" s="114">
        <v>259</v>
      </c>
      <c r="H32" s="114">
        <v>256</v>
      </c>
      <c r="I32" s="114">
        <v>270</v>
      </c>
      <c r="J32" s="140">
        <v>288</v>
      </c>
      <c r="K32" s="114">
        <v>-34</v>
      </c>
      <c r="L32" s="116">
        <v>-11.805555555555555</v>
      </c>
    </row>
    <row r="33" spans="1:12" s="110" customFormat="1" ht="15" customHeight="1" x14ac:dyDescent="0.2">
      <c r="A33" s="120"/>
      <c r="B33" s="119"/>
      <c r="C33" s="258" t="s">
        <v>106</v>
      </c>
      <c r="E33" s="113">
        <v>50.393700787401578</v>
      </c>
      <c r="F33" s="114">
        <v>128</v>
      </c>
      <c r="G33" s="114">
        <v>125</v>
      </c>
      <c r="H33" s="114">
        <v>122</v>
      </c>
      <c r="I33" s="114">
        <v>142</v>
      </c>
      <c r="J33" s="140">
        <v>162</v>
      </c>
      <c r="K33" s="114">
        <v>-34</v>
      </c>
      <c r="L33" s="116">
        <v>-20.987654320987655</v>
      </c>
    </row>
    <row r="34" spans="1:12" s="110" customFormat="1" ht="15" customHeight="1" x14ac:dyDescent="0.2">
      <c r="A34" s="120"/>
      <c r="B34" s="119"/>
      <c r="C34" s="258" t="s">
        <v>107</v>
      </c>
      <c r="E34" s="113">
        <v>49.606299212598422</v>
      </c>
      <c r="F34" s="114">
        <v>126</v>
      </c>
      <c r="G34" s="114">
        <v>134</v>
      </c>
      <c r="H34" s="114">
        <v>134</v>
      </c>
      <c r="I34" s="114">
        <v>128</v>
      </c>
      <c r="J34" s="140">
        <v>126</v>
      </c>
      <c r="K34" s="114">
        <v>0</v>
      </c>
      <c r="L34" s="116">
        <v>0</v>
      </c>
    </row>
    <row r="35" spans="1:12" s="110" customFormat="1" ht="24" customHeight="1" x14ac:dyDescent="0.2">
      <c r="A35" s="604" t="s">
        <v>192</v>
      </c>
      <c r="B35" s="605"/>
      <c r="C35" s="605"/>
      <c r="D35" s="606"/>
      <c r="E35" s="113">
        <v>11.206657420249654</v>
      </c>
      <c r="F35" s="114">
        <v>1212</v>
      </c>
      <c r="G35" s="114">
        <v>1249</v>
      </c>
      <c r="H35" s="114">
        <v>1359</v>
      </c>
      <c r="I35" s="114">
        <v>1415</v>
      </c>
      <c r="J35" s="114">
        <v>1320</v>
      </c>
      <c r="K35" s="318">
        <v>-108</v>
      </c>
      <c r="L35" s="319">
        <v>-8.1818181818181817</v>
      </c>
    </row>
    <row r="36" spans="1:12" s="110" customFormat="1" ht="15" customHeight="1" x14ac:dyDescent="0.2">
      <c r="A36" s="120"/>
      <c r="B36" s="119"/>
      <c r="C36" s="258" t="s">
        <v>106</v>
      </c>
      <c r="E36" s="113">
        <v>43.894389438943897</v>
      </c>
      <c r="F36" s="114">
        <v>532</v>
      </c>
      <c r="G36" s="114">
        <v>545</v>
      </c>
      <c r="H36" s="114">
        <v>591</v>
      </c>
      <c r="I36" s="114">
        <v>589</v>
      </c>
      <c r="J36" s="114">
        <v>555</v>
      </c>
      <c r="K36" s="318">
        <v>-23</v>
      </c>
      <c r="L36" s="116">
        <v>-4.1441441441441444</v>
      </c>
    </row>
    <row r="37" spans="1:12" s="110" customFormat="1" ht="15" customHeight="1" x14ac:dyDescent="0.2">
      <c r="A37" s="120"/>
      <c r="B37" s="119"/>
      <c r="C37" s="258" t="s">
        <v>107</v>
      </c>
      <c r="E37" s="113">
        <v>56.105610561056103</v>
      </c>
      <c r="F37" s="114">
        <v>680</v>
      </c>
      <c r="G37" s="114">
        <v>704</v>
      </c>
      <c r="H37" s="114">
        <v>768</v>
      </c>
      <c r="I37" s="114">
        <v>826</v>
      </c>
      <c r="J37" s="140">
        <v>765</v>
      </c>
      <c r="K37" s="114">
        <v>-85</v>
      </c>
      <c r="L37" s="116">
        <v>-11.111111111111111</v>
      </c>
    </row>
    <row r="38" spans="1:12" s="110" customFormat="1" ht="15" customHeight="1" x14ac:dyDescent="0.2">
      <c r="A38" s="120"/>
      <c r="B38" s="119" t="s">
        <v>328</v>
      </c>
      <c r="C38" s="258"/>
      <c r="E38" s="113">
        <v>63.985205732778546</v>
      </c>
      <c r="F38" s="114">
        <v>6920</v>
      </c>
      <c r="G38" s="114">
        <v>7106</v>
      </c>
      <c r="H38" s="114">
        <v>7201</v>
      </c>
      <c r="I38" s="114">
        <v>7256</v>
      </c>
      <c r="J38" s="140">
        <v>7084</v>
      </c>
      <c r="K38" s="114">
        <v>-164</v>
      </c>
      <c r="L38" s="116">
        <v>-2.3150762281197066</v>
      </c>
    </row>
    <row r="39" spans="1:12" s="110" customFormat="1" ht="15" customHeight="1" x14ac:dyDescent="0.2">
      <c r="A39" s="120"/>
      <c r="B39" s="119"/>
      <c r="C39" s="258" t="s">
        <v>106</v>
      </c>
      <c r="E39" s="113">
        <v>43.815028901734102</v>
      </c>
      <c r="F39" s="115">
        <v>3032</v>
      </c>
      <c r="G39" s="114">
        <v>3085</v>
      </c>
      <c r="H39" s="114">
        <v>3107</v>
      </c>
      <c r="I39" s="114">
        <v>3140</v>
      </c>
      <c r="J39" s="140">
        <v>3012</v>
      </c>
      <c r="K39" s="114">
        <v>20</v>
      </c>
      <c r="L39" s="116">
        <v>0.66401062416998669</v>
      </c>
    </row>
    <row r="40" spans="1:12" s="110" customFormat="1" ht="15" customHeight="1" x14ac:dyDescent="0.2">
      <c r="A40" s="120"/>
      <c r="B40" s="119"/>
      <c r="C40" s="258" t="s">
        <v>107</v>
      </c>
      <c r="E40" s="113">
        <v>56.184971098265898</v>
      </c>
      <c r="F40" s="115">
        <v>3888</v>
      </c>
      <c r="G40" s="114">
        <v>4021</v>
      </c>
      <c r="H40" s="114">
        <v>4094</v>
      </c>
      <c r="I40" s="114">
        <v>4116</v>
      </c>
      <c r="J40" s="140">
        <v>4072</v>
      </c>
      <c r="K40" s="114">
        <v>-184</v>
      </c>
      <c r="L40" s="116">
        <v>-4.5186640471512769</v>
      </c>
    </row>
    <row r="41" spans="1:12" s="110" customFormat="1" ht="15" customHeight="1" x14ac:dyDescent="0.2">
      <c r="A41" s="120"/>
      <c r="B41" s="320" t="s">
        <v>516</v>
      </c>
      <c r="C41" s="258"/>
      <c r="E41" s="113">
        <v>10.53166897827092</v>
      </c>
      <c r="F41" s="115">
        <v>1139</v>
      </c>
      <c r="G41" s="114">
        <v>1189</v>
      </c>
      <c r="H41" s="114">
        <v>1193</v>
      </c>
      <c r="I41" s="114">
        <v>1181</v>
      </c>
      <c r="J41" s="140">
        <v>1138</v>
      </c>
      <c r="K41" s="114">
        <v>1</v>
      </c>
      <c r="L41" s="116">
        <v>8.7873462214411252E-2</v>
      </c>
    </row>
    <row r="42" spans="1:12" s="110" customFormat="1" ht="15" customHeight="1" x14ac:dyDescent="0.2">
      <c r="A42" s="120"/>
      <c r="B42" s="119"/>
      <c r="C42" s="268" t="s">
        <v>106</v>
      </c>
      <c r="D42" s="182"/>
      <c r="E42" s="113">
        <v>44.337137840210708</v>
      </c>
      <c r="F42" s="115">
        <v>505</v>
      </c>
      <c r="G42" s="114">
        <v>524</v>
      </c>
      <c r="H42" s="114">
        <v>537</v>
      </c>
      <c r="I42" s="114">
        <v>535</v>
      </c>
      <c r="J42" s="140">
        <v>510</v>
      </c>
      <c r="K42" s="114">
        <v>-5</v>
      </c>
      <c r="L42" s="116">
        <v>-0.98039215686274506</v>
      </c>
    </row>
    <row r="43" spans="1:12" s="110" customFormat="1" ht="15" customHeight="1" x14ac:dyDescent="0.2">
      <c r="A43" s="120"/>
      <c r="B43" s="119"/>
      <c r="C43" s="268" t="s">
        <v>107</v>
      </c>
      <c r="D43" s="182"/>
      <c r="E43" s="113">
        <v>55.662862159789292</v>
      </c>
      <c r="F43" s="115">
        <v>634</v>
      </c>
      <c r="G43" s="114">
        <v>665</v>
      </c>
      <c r="H43" s="114">
        <v>656</v>
      </c>
      <c r="I43" s="114">
        <v>646</v>
      </c>
      <c r="J43" s="140">
        <v>628</v>
      </c>
      <c r="K43" s="114">
        <v>6</v>
      </c>
      <c r="L43" s="116">
        <v>0.95541401273885351</v>
      </c>
    </row>
    <row r="44" spans="1:12" s="110" customFormat="1" ht="15" customHeight="1" x14ac:dyDescent="0.2">
      <c r="A44" s="120"/>
      <c r="B44" s="119" t="s">
        <v>205</v>
      </c>
      <c r="C44" s="268"/>
      <c r="D44" s="182"/>
      <c r="E44" s="113">
        <v>14.276467868700879</v>
      </c>
      <c r="F44" s="115">
        <v>1544</v>
      </c>
      <c r="G44" s="114">
        <v>1629</v>
      </c>
      <c r="H44" s="114">
        <v>1648</v>
      </c>
      <c r="I44" s="114">
        <v>1674</v>
      </c>
      <c r="J44" s="140">
        <v>1686</v>
      </c>
      <c r="K44" s="114">
        <v>-142</v>
      </c>
      <c r="L44" s="116">
        <v>-8.4223013048635824</v>
      </c>
    </row>
    <row r="45" spans="1:12" s="110" customFormat="1" ht="15" customHeight="1" x14ac:dyDescent="0.2">
      <c r="A45" s="120"/>
      <c r="B45" s="119"/>
      <c r="C45" s="268" t="s">
        <v>106</v>
      </c>
      <c r="D45" s="182"/>
      <c r="E45" s="113">
        <v>43.134715025906736</v>
      </c>
      <c r="F45" s="115">
        <v>666</v>
      </c>
      <c r="G45" s="114">
        <v>686</v>
      </c>
      <c r="H45" s="114">
        <v>706</v>
      </c>
      <c r="I45" s="114">
        <v>730</v>
      </c>
      <c r="J45" s="140">
        <v>746</v>
      </c>
      <c r="K45" s="114">
        <v>-80</v>
      </c>
      <c r="L45" s="116">
        <v>-10.723860589812332</v>
      </c>
    </row>
    <row r="46" spans="1:12" s="110" customFormat="1" ht="15" customHeight="1" x14ac:dyDescent="0.2">
      <c r="A46" s="123"/>
      <c r="B46" s="124"/>
      <c r="C46" s="260" t="s">
        <v>107</v>
      </c>
      <c r="D46" s="261"/>
      <c r="E46" s="125">
        <v>56.865284974093264</v>
      </c>
      <c r="F46" s="143">
        <v>878</v>
      </c>
      <c r="G46" s="144">
        <v>943</v>
      </c>
      <c r="H46" s="144">
        <v>942</v>
      </c>
      <c r="I46" s="144">
        <v>944</v>
      </c>
      <c r="J46" s="145">
        <v>940</v>
      </c>
      <c r="K46" s="144">
        <v>-62</v>
      </c>
      <c r="L46" s="146">
        <v>-6.5957446808510642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10815</v>
      </c>
      <c r="E11" s="114">
        <v>11173</v>
      </c>
      <c r="F11" s="114">
        <v>11401</v>
      </c>
      <c r="G11" s="114">
        <v>11526</v>
      </c>
      <c r="H11" s="140">
        <v>11228</v>
      </c>
      <c r="I11" s="115">
        <v>-413</v>
      </c>
      <c r="J11" s="116">
        <v>-3.6783042394014962</v>
      </c>
    </row>
    <row r="12" spans="1:15" s="110" customFormat="1" ht="24.95" customHeight="1" x14ac:dyDescent="0.2">
      <c r="A12" s="193" t="s">
        <v>132</v>
      </c>
      <c r="B12" s="194" t="s">
        <v>133</v>
      </c>
      <c r="C12" s="113">
        <v>2.5705039297272307</v>
      </c>
      <c r="D12" s="115">
        <v>278</v>
      </c>
      <c r="E12" s="114">
        <v>303</v>
      </c>
      <c r="F12" s="114">
        <v>309</v>
      </c>
      <c r="G12" s="114">
        <v>326</v>
      </c>
      <c r="H12" s="140">
        <v>274</v>
      </c>
      <c r="I12" s="115">
        <v>4</v>
      </c>
      <c r="J12" s="116">
        <v>1.4598540145985401</v>
      </c>
    </row>
    <row r="13" spans="1:15" s="110" customFormat="1" ht="24.95" customHeight="1" x14ac:dyDescent="0.2">
      <c r="A13" s="193" t="s">
        <v>134</v>
      </c>
      <c r="B13" s="199" t="s">
        <v>214</v>
      </c>
      <c r="C13" s="113">
        <v>0.73971336107258434</v>
      </c>
      <c r="D13" s="115">
        <v>80</v>
      </c>
      <c r="E13" s="114">
        <v>80</v>
      </c>
      <c r="F13" s="114">
        <v>81</v>
      </c>
      <c r="G13" s="114">
        <v>79</v>
      </c>
      <c r="H13" s="140">
        <v>80</v>
      </c>
      <c r="I13" s="115">
        <v>0</v>
      </c>
      <c r="J13" s="116">
        <v>0</v>
      </c>
    </row>
    <row r="14" spans="1:15" s="287" customFormat="1" ht="24.95" customHeight="1" x14ac:dyDescent="0.2">
      <c r="A14" s="193" t="s">
        <v>215</v>
      </c>
      <c r="B14" s="199" t="s">
        <v>137</v>
      </c>
      <c r="C14" s="113">
        <v>7.7392510402219141</v>
      </c>
      <c r="D14" s="115">
        <v>837</v>
      </c>
      <c r="E14" s="114">
        <v>848</v>
      </c>
      <c r="F14" s="114">
        <v>861</v>
      </c>
      <c r="G14" s="114">
        <v>870</v>
      </c>
      <c r="H14" s="140">
        <v>844</v>
      </c>
      <c r="I14" s="115">
        <v>-7</v>
      </c>
      <c r="J14" s="116">
        <v>-0.82938388625592419</v>
      </c>
      <c r="K14" s="110"/>
      <c r="L14" s="110"/>
      <c r="M14" s="110"/>
      <c r="N14" s="110"/>
      <c r="O14" s="110"/>
    </row>
    <row r="15" spans="1:15" s="110" customFormat="1" ht="24.95" customHeight="1" x14ac:dyDescent="0.2">
      <c r="A15" s="193" t="s">
        <v>216</v>
      </c>
      <c r="B15" s="199" t="s">
        <v>217</v>
      </c>
      <c r="C15" s="113">
        <v>3.2085067036523349</v>
      </c>
      <c r="D15" s="115">
        <v>347</v>
      </c>
      <c r="E15" s="114">
        <v>356</v>
      </c>
      <c r="F15" s="114">
        <v>363</v>
      </c>
      <c r="G15" s="114">
        <v>369</v>
      </c>
      <c r="H15" s="140">
        <v>356</v>
      </c>
      <c r="I15" s="115">
        <v>-9</v>
      </c>
      <c r="J15" s="116">
        <v>-2.5280898876404496</v>
      </c>
    </row>
    <row r="16" spans="1:15" s="287" customFormat="1" ht="24.95" customHeight="1" x14ac:dyDescent="0.2">
      <c r="A16" s="193" t="s">
        <v>218</v>
      </c>
      <c r="B16" s="199" t="s">
        <v>141</v>
      </c>
      <c r="C16" s="113">
        <v>3.606102635228849</v>
      </c>
      <c r="D16" s="115">
        <v>390</v>
      </c>
      <c r="E16" s="114">
        <v>392</v>
      </c>
      <c r="F16" s="114">
        <v>399</v>
      </c>
      <c r="G16" s="114">
        <v>395</v>
      </c>
      <c r="H16" s="140">
        <v>382</v>
      </c>
      <c r="I16" s="115">
        <v>8</v>
      </c>
      <c r="J16" s="116">
        <v>2.0942408376963351</v>
      </c>
      <c r="K16" s="110"/>
      <c r="L16" s="110"/>
      <c r="M16" s="110"/>
      <c r="N16" s="110"/>
      <c r="O16" s="110"/>
    </row>
    <row r="17" spans="1:15" s="110" customFormat="1" ht="24.95" customHeight="1" x14ac:dyDescent="0.2">
      <c r="A17" s="193" t="s">
        <v>142</v>
      </c>
      <c r="B17" s="199" t="s">
        <v>220</v>
      </c>
      <c r="C17" s="113">
        <v>0.92464170134073043</v>
      </c>
      <c r="D17" s="115">
        <v>100</v>
      </c>
      <c r="E17" s="114">
        <v>100</v>
      </c>
      <c r="F17" s="114">
        <v>99</v>
      </c>
      <c r="G17" s="114">
        <v>106</v>
      </c>
      <c r="H17" s="140">
        <v>106</v>
      </c>
      <c r="I17" s="115">
        <v>-6</v>
      </c>
      <c r="J17" s="116">
        <v>-5.6603773584905657</v>
      </c>
    </row>
    <row r="18" spans="1:15" s="287" customFormat="1" ht="24.95" customHeight="1" x14ac:dyDescent="0.2">
      <c r="A18" s="201" t="s">
        <v>144</v>
      </c>
      <c r="B18" s="202" t="s">
        <v>145</v>
      </c>
      <c r="C18" s="113">
        <v>8.3865002311604258</v>
      </c>
      <c r="D18" s="115">
        <v>907</v>
      </c>
      <c r="E18" s="114">
        <v>904</v>
      </c>
      <c r="F18" s="114">
        <v>899</v>
      </c>
      <c r="G18" s="114">
        <v>908</v>
      </c>
      <c r="H18" s="140">
        <v>895</v>
      </c>
      <c r="I18" s="115">
        <v>12</v>
      </c>
      <c r="J18" s="116">
        <v>1.3407821229050279</v>
      </c>
      <c r="K18" s="110"/>
      <c r="L18" s="110"/>
      <c r="M18" s="110"/>
      <c r="N18" s="110"/>
      <c r="O18" s="110"/>
    </row>
    <row r="19" spans="1:15" s="110" customFormat="1" ht="24.95" customHeight="1" x14ac:dyDescent="0.2">
      <c r="A19" s="193" t="s">
        <v>146</v>
      </c>
      <c r="B19" s="199" t="s">
        <v>147</v>
      </c>
      <c r="C19" s="113">
        <v>18.104484512251503</v>
      </c>
      <c r="D19" s="115">
        <v>1958</v>
      </c>
      <c r="E19" s="114">
        <v>1968</v>
      </c>
      <c r="F19" s="114">
        <v>1958</v>
      </c>
      <c r="G19" s="114">
        <v>1881</v>
      </c>
      <c r="H19" s="140">
        <v>1843</v>
      </c>
      <c r="I19" s="115">
        <v>115</v>
      </c>
      <c r="J19" s="116">
        <v>6.2398263700488332</v>
      </c>
    </row>
    <row r="20" spans="1:15" s="287" customFormat="1" ht="24.95" customHeight="1" x14ac:dyDescent="0.2">
      <c r="A20" s="193" t="s">
        <v>148</v>
      </c>
      <c r="B20" s="199" t="s">
        <v>149</v>
      </c>
      <c r="C20" s="113">
        <v>4.6417013407304673</v>
      </c>
      <c r="D20" s="115">
        <v>502</v>
      </c>
      <c r="E20" s="114">
        <v>518</v>
      </c>
      <c r="F20" s="114">
        <v>527</v>
      </c>
      <c r="G20" s="114">
        <v>511</v>
      </c>
      <c r="H20" s="140">
        <v>508</v>
      </c>
      <c r="I20" s="115">
        <v>-6</v>
      </c>
      <c r="J20" s="116">
        <v>-1.1811023622047243</v>
      </c>
      <c r="K20" s="110"/>
      <c r="L20" s="110"/>
      <c r="M20" s="110"/>
      <c r="N20" s="110"/>
      <c r="O20" s="110"/>
    </row>
    <row r="21" spans="1:15" s="110" customFormat="1" ht="24.95" customHeight="1" x14ac:dyDescent="0.2">
      <c r="A21" s="201" t="s">
        <v>150</v>
      </c>
      <c r="B21" s="202" t="s">
        <v>151</v>
      </c>
      <c r="C21" s="113">
        <v>12.491909385113269</v>
      </c>
      <c r="D21" s="115">
        <v>1351</v>
      </c>
      <c r="E21" s="114">
        <v>1577</v>
      </c>
      <c r="F21" s="114">
        <v>1717</v>
      </c>
      <c r="G21" s="114">
        <v>1718</v>
      </c>
      <c r="H21" s="140">
        <v>1634</v>
      </c>
      <c r="I21" s="115">
        <v>-283</v>
      </c>
      <c r="J21" s="116">
        <v>-17.319461444308445</v>
      </c>
    </row>
    <row r="22" spans="1:15" s="110" customFormat="1" ht="24.95" customHeight="1" x14ac:dyDescent="0.2">
      <c r="A22" s="201" t="s">
        <v>152</v>
      </c>
      <c r="B22" s="199" t="s">
        <v>153</v>
      </c>
      <c r="C22" s="113">
        <v>1.1095700416088765</v>
      </c>
      <c r="D22" s="115">
        <v>120</v>
      </c>
      <c r="E22" s="114">
        <v>127</v>
      </c>
      <c r="F22" s="114">
        <v>125</v>
      </c>
      <c r="G22" s="114">
        <v>122</v>
      </c>
      <c r="H22" s="140">
        <v>118</v>
      </c>
      <c r="I22" s="115">
        <v>2</v>
      </c>
      <c r="J22" s="116">
        <v>1.6949152542372881</v>
      </c>
    </row>
    <row r="23" spans="1:15" s="110" customFormat="1" ht="24.95" customHeight="1" x14ac:dyDescent="0.2">
      <c r="A23" s="193" t="s">
        <v>154</v>
      </c>
      <c r="B23" s="199" t="s">
        <v>155</v>
      </c>
      <c r="C23" s="113">
        <v>1.4794267221451687</v>
      </c>
      <c r="D23" s="115">
        <v>160</v>
      </c>
      <c r="E23" s="114">
        <v>158</v>
      </c>
      <c r="F23" s="114">
        <v>154</v>
      </c>
      <c r="G23" s="114">
        <v>155</v>
      </c>
      <c r="H23" s="140">
        <v>145</v>
      </c>
      <c r="I23" s="115">
        <v>15</v>
      </c>
      <c r="J23" s="116">
        <v>10.344827586206897</v>
      </c>
    </row>
    <row r="24" spans="1:15" s="110" customFormat="1" ht="24.95" customHeight="1" x14ac:dyDescent="0.2">
      <c r="A24" s="193" t="s">
        <v>156</v>
      </c>
      <c r="B24" s="199" t="s">
        <v>221</v>
      </c>
      <c r="C24" s="113">
        <v>8.5529357374017572</v>
      </c>
      <c r="D24" s="115">
        <v>925</v>
      </c>
      <c r="E24" s="114">
        <v>941</v>
      </c>
      <c r="F24" s="114">
        <v>963</v>
      </c>
      <c r="G24" s="114">
        <v>1086</v>
      </c>
      <c r="H24" s="140">
        <v>1064</v>
      </c>
      <c r="I24" s="115">
        <v>-139</v>
      </c>
      <c r="J24" s="116">
        <v>-13.063909774436091</v>
      </c>
    </row>
    <row r="25" spans="1:15" s="110" customFormat="1" ht="24.95" customHeight="1" x14ac:dyDescent="0.2">
      <c r="A25" s="193" t="s">
        <v>222</v>
      </c>
      <c r="B25" s="204" t="s">
        <v>159</v>
      </c>
      <c r="C25" s="113">
        <v>8.4512251502542757</v>
      </c>
      <c r="D25" s="115">
        <v>914</v>
      </c>
      <c r="E25" s="114">
        <v>880</v>
      </c>
      <c r="F25" s="114">
        <v>905</v>
      </c>
      <c r="G25" s="114">
        <v>927</v>
      </c>
      <c r="H25" s="140">
        <v>953</v>
      </c>
      <c r="I25" s="115">
        <v>-39</v>
      </c>
      <c r="J25" s="116">
        <v>-4.0923399790136408</v>
      </c>
    </row>
    <row r="26" spans="1:15" s="110" customFormat="1" ht="24.95" customHeight="1" x14ac:dyDescent="0.2">
      <c r="A26" s="201">
        <v>782.78300000000002</v>
      </c>
      <c r="B26" s="203" t="s">
        <v>160</v>
      </c>
      <c r="C26" s="113">
        <v>6.4724919093851127E-2</v>
      </c>
      <c r="D26" s="115">
        <v>7</v>
      </c>
      <c r="E26" s="114">
        <v>3</v>
      </c>
      <c r="F26" s="114">
        <v>4</v>
      </c>
      <c r="G26" s="114">
        <v>4</v>
      </c>
      <c r="H26" s="140">
        <v>6</v>
      </c>
      <c r="I26" s="115">
        <v>1</v>
      </c>
      <c r="J26" s="116">
        <v>16.666666666666668</v>
      </c>
    </row>
    <row r="27" spans="1:15" s="110" customFormat="1" ht="24.95" customHeight="1" x14ac:dyDescent="0.2">
      <c r="A27" s="193" t="s">
        <v>161</v>
      </c>
      <c r="B27" s="199" t="s">
        <v>162</v>
      </c>
      <c r="C27" s="113">
        <v>1.6273693943596856</v>
      </c>
      <c r="D27" s="115">
        <v>176</v>
      </c>
      <c r="E27" s="114">
        <v>184</v>
      </c>
      <c r="F27" s="114">
        <v>202</v>
      </c>
      <c r="G27" s="114">
        <v>193</v>
      </c>
      <c r="H27" s="140">
        <v>170</v>
      </c>
      <c r="I27" s="115">
        <v>6</v>
      </c>
      <c r="J27" s="116">
        <v>3.5294117647058822</v>
      </c>
    </row>
    <row r="28" spans="1:15" s="110" customFormat="1" ht="24.95" customHeight="1" x14ac:dyDescent="0.2">
      <c r="A28" s="193" t="s">
        <v>163</v>
      </c>
      <c r="B28" s="199" t="s">
        <v>164</v>
      </c>
      <c r="C28" s="113">
        <v>1.2667591308368007</v>
      </c>
      <c r="D28" s="115">
        <v>137</v>
      </c>
      <c r="E28" s="114">
        <v>132</v>
      </c>
      <c r="F28" s="114">
        <v>131</v>
      </c>
      <c r="G28" s="114">
        <v>132</v>
      </c>
      <c r="H28" s="140">
        <v>119</v>
      </c>
      <c r="I28" s="115">
        <v>18</v>
      </c>
      <c r="J28" s="116">
        <v>15.126050420168067</v>
      </c>
    </row>
    <row r="29" spans="1:15" s="110" customFormat="1" ht="24.95" customHeight="1" x14ac:dyDescent="0.2">
      <c r="A29" s="193">
        <v>86</v>
      </c>
      <c r="B29" s="199" t="s">
        <v>165</v>
      </c>
      <c r="C29" s="113">
        <v>7.8409616273693947</v>
      </c>
      <c r="D29" s="115">
        <v>848</v>
      </c>
      <c r="E29" s="114">
        <v>837</v>
      </c>
      <c r="F29" s="114">
        <v>847</v>
      </c>
      <c r="G29" s="114">
        <v>850</v>
      </c>
      <c r="H29" s="140">
        <v>858</v>
      </c>
      <c r="I29" s="115">
        <v>-10</v>
      </c>
      <c r="J29" s="116">
        <v>-1.1655011655011656</v>
      </c>
    </row>
    <row r="30" spans="1:15" s="110" customFormat="1" ht="24.95" customHeight="1" x14ac:dyDescent="0.2">
      <c r="A30" s="193">
        <v>87.88</v>
      </c>
      <c r="B30" s="204" t="s">
        <v>166</v>
      </c>
      <c r="C30" s="113">
        <v>3.0790568654646324</v>
      </c>
      <c r="D30" s="115">
        <v>333</v>
      </c>
      <c r="E30" s="114">
        <v>330</v>
      </c>
      <c r="F30" s="114">
        <v>337</v>
      </c>
      <c r="G30" s="114">
        <v>328</v>
      </c>
      <c r="H30" s="140">
        <v>322</v>
      </c>
      <c r="I30" s="115">
        <v>11</v>
      </c>
      <c r="J30" s="116">
        <v>3.4161490683229814</v>
      </c>
    </row>
    <row r="31" spans="1:15" s="110" customFormat="1" ht="24.95" customHeight="1" x14ac:dyDescent="0.2">
      <c r="A31" s="193" t="s">
        <v>167</v>
      </c>
      <c r="B31" s="199" t="s">
        <v>168</v>
      </c>
      <c r="C31" s="113">
        <v>11.853906611188165</v>
      </c>
      <c r="D31" s="115">
        <v>1282</v>
      </c>
      <c r="E31" s="114">
        <v>1383</v>
      </c>
      <c r="F31" s="114">
        <v>1381</v>
      </c>
      <c r="G31" s="114">
        <v>1436</v>
      </c>
      <c r="H31" s="140">
        <v>1395</v>
      </c>
      <c r="I31" s="115">
        <v>-113</v>
      </c>
      <c r="J31" s="116">
        <v>-8.1003584229390686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2.5705039297272307</v>
      </c>
      <c r="D34" s="115">
        <v>278</v>
      </c>
      <c r="E34" s="114">
        <v>303</v>
      </c>
      <c r="F34" s="114">
        <v>309</v>
      </c>
      <c r="G34" s="114">
        <v>326</v>
      </c>
      <c r="H34" s="140">
        <v>274</v>
      </c>
      <c r="I34" s="115">
        <v>4</v>
      </c>
      <c r="J34" s="116">
        <v>1.4598540145985401</v>
      </c>
    </row>
    <row r="35" spans="1:10" s="110" customFormat="1" ht="24.95" customHeight="1" x14ac:dyDescent="0.2">
      <c r="A35" s="292" t="s">
        <v>171</v>
      </c>
      <c r="B35" s="293" t="s">
        <v>172</v>
      </c>
      <c r="C35" s="113">
        <v>16.865464632454923</v>
      </c>
      <c r="D35" s="115">
        <v>1824</v>
      </c>
      <c r="E35" s="114">
        <v>1832</v>
      </c>
      <c r="F35" s="114">
        <v>1841</v>
      </c>
      <c r="G35" s="114">
        <v>1857</v>
      </c>
      <c r="H35" s="140">
        <v>1819</v>
      </c>
      <c r="I35" s="115">
        <v>5</v>
      </c>
      <c r="J35" s="116">
        <v>0.27487630566245191</v>
      </c>
    </row>
    <row r="36" spans="1:10" s="110" customFormat="1" ht="24.95" customHeight="1" x14ac:dyDescent="0.2">
      <c r="A36" s="294" t="s">
        <v>173</v>
      </c>
      <c r="B36" s="295" t="s">
        <v>174</v>
      </c>
      <c r="C36" s="125">
        <v>80.564031437817846</v>
      </c>
      <c r="D36" s="143">
        <v>8713</v>
      </c>
      <c r="E36" s="144">
        <v>9038</v>
      </c>
      <c r="F36" s="144">
        <v>9251</v>
      </c>
      <c r="G36" s="144">
        <v>9343</v>
      </c>
      <c r="H36" s="145">
        <v>9135</v>
      </c>
      <c r="I36" s="143">
        <v>-422</v>
      </c>
      <c r="J36" s="146">
        <v>-4.6195949644225509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10815</v>
      </c>
      <c r="F11" s="264">
        <v>11173</v>
      </c>
      <c r="G11" s="264">
        <v>11401</v>
      </c>
      <c r="H11" s="264">
        <v>11526</v>
      </c>
      <c r="I11" s="265">
        <v>11228</v>
      </c>
      <c r="J11" s="263">
        <v>-413</v>
      </c>
      <c r="K11" s="266">
        <v>-3.6783042394014962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36.699029126213595</v>
      </c>
      <c r="E13" s="115">
        <v>3969</v>
      </c>
      <c r="F13" s="114">
        <v>4103</v>
      </c>
      <c r="G13" s="114">
        <v>4236</v>
      </c>
      <c r="H13" s="114">
        <v>4294</v>
      </c>
      <c r="I13" s="140">
        <v>4164</v>
      </c>
      <c r="J13" s="115">
        <v>-195</v>
      </c>
      <c r="K13" s="116">
        <v>-4.6829971181556198</v>
      </c>
    </row>
    <row r="14" spans="1:15" ht="15.95" customHeight="1" x14ac:dyDescent="0.2">
      <c r="A14" s="306" t="s">
        <v>230</v>
      </c>
      <c r="B14" s="307"/>
      <c r="C14" s="308"/>
      <c r="D14" s="113">
        <v>49.754969949144709</v>
      </c>
      <c r="E14" s="115">
        <v>5381</v>
      </c>
      <c r="F14" s="114">
        <v>5588</v>
      </c>
      <c r="G14" s="114">
        <v>5669</v>
      </c>
      <c r="H14" s="114">
        <v>5758</v>
      </c>
      <c r="I14" s="140">
        <v>5601</v>
      </c>
      <c r="J14" s="115">
        <v>-220</v>
      </c>
      <c r="K14" s="116">
        <v>-3.9278700232101409</v>
      </c>
    </row>
    <row r="15" spans="1:15" ht="15.95" customHeight="1" x14ac:dyDescent="0.2">
      <c r="A15" s="306" t="s">
        <v>231</v>
      </c>
      <c r="B15" s="307"/>
      <c r="C15" s="308"/>
      <c r="D15" s="113">
        <v>6.5187239944521496</v>
      </c>
      <c r="E15" s="115">
        <v>705</v>
      </c>
      <c r="F15" s="114">
        <v>713</v>
      </c>
      <c r="G15" s="114">
        <v>726</v>
      </c>
      <c r="H15" s="114">
        <v>705</v>
      </c>
      <c r="I15" s="140">
        <v>708</v>
      </c>
      <c r="J15" s="115">
        <v>-3</v>
      </c>
      <c r="K15" s="116">
        <v>-0.42372881355932202</v>
      </c>
    </row>
    <row r="16" spans="1:15" ht="15.95" customHeight="1" x14ac:dyDescent="0.2">
      <c r="A16" s="306" t="s">
        <v>232</v>
      </c>
      <c r="B16" s="307"/>
      <c r="C16" s="308"/>
      <c r="D16" s="113">
        <v>3.2824780397595932</v>
      </c>
      <c r="E16" s="115">
        <v>355</v>
      </c>
      <c r="F16" s="114">
        <v>360</v>
      </c>
      <c r="G16" s="114">
        <v>356</v>
      </c>
      <c r="H16" s="114">
        <v>357</v>
      </c>
      <c r="I16" s="140">
        <v>344</v>
      </c>
      <c r="J16" s="115">
        <v>11</v>
      </c>
      <c r="K16" s="116">
        <v>3.1976744186046511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1.9047619047619047</v>
      </c>
      <c r="E18" s="115">
        <v>206</v>
      </c>
      <c r="F18" s="114">
        <v>210</v>
      </c>
      <c r="G18" s="114">
        <v>228</v>
      </c>
      <c r="H18" s="114">
        <v>228</v>
      </c>
      <c r="I18" s="140">
        <v>197</v>
      </c>
      <c r="J18" s="115">
        <v>9</v>
      </c>
      <c r="K18" s="116">
        <v>4.5685279187817258</v>
      </c>
    </row>
    <row r="19" spans="1:11" ht="14.1" customHeight="1" x14ac:dyDescent="0.2">
      <c r="A19" s="306" t="s">
        <v>235</v>
      </c>
      <c r="B19" s="307" t="s">
        <v>236</v>
      </c>
      <c r="C19" s="308"/>
      <c r="D19" s="113">
        <v>1.1465557096625059</v>
      </c>
      <c r="E19" s="115">
        <v>124</v>
      </c>
      <c r="F19" s="114">
        <v>131</v>
      </c>
      <c r="G19" s="114">
        <v>149</v>
      </c>
      <c r="H19" s="114">
        <v>153</v>
      </c>
      <c r="I19" s="140">
        <v>120</v>
      </c>
      <c r="J19" s="115">
        <v>4</v>
      </c>
      <c r="K19" s="116">
        <v>3.3333333333333335</v>
      </c>
    </row>
    <row r="20" spans="1:11" ht="14.1" customHeight="1" x14ac:dyDescent="0.2">
      <c r="A20" s="306">
        <v>12</v>
      </c>
      <c r="B20" s="307" t="s">
        <v>237</v>
      </c>
      <c r="C20" s="308"/>
      <c r="D20" s="113">
        <v>1.4331946370781323</v>
      </c>
      <c r="E20" s="115">
        <v>155</v>
      </c>
      <c r="F20" s="114">
        <v>159</v>
      </c>
      <c r="G20" s="114">
        <v>179</v>
      </c>
      <c r="H20" s="114">
        <v>188</v>
      </c>
      <c r="I20" s="140">
        <v>162</v>
      </c>
      <c r="J20" s="115">
        <v>-7</v>
      </c>
      <c r="K20" s="116">
        <v>-4.3209876543209873</v>
      </c>
    </row>
    <row r="21" spans="1:11" ht="14.1" customHeight="1" x14ac:dyDescent="0.2">
      <c r="A21" s="306">
        <v>21</v>
      </c>
      <c r="B21" s="307" t="s">
        <v>238</v>
      </c>
      <c r="C21" s="308"/>
      <c r="D21" s="113">
        <v>0.17568192325473878</v>
      </c>
      <c r="E21" s="115">
        <v>19</v>
      </c>
      <c r="F21" s="114">
        <v>16</v>
      </c>
      <c r="G21" s="114">
        <v>15</v>
      </c>
      <c r="H21" s="114">
        <v>17</v>
      </c>
      <c r="I21" s="140">
        <v>14</v>
      </c>
      <c r="J21" s="115">
        <v>5</v>
      </c>
      <c r="K21" s="116">
        <v>35.714285714285715</v>
      </c>
    </row>
    <row r="22" spans="1:11" ht="14.1" customHeight="1" x14ac:dyDescent="0.2">
      <c r="A22" s="306">
        <v>22</v>
      </c>
      <c r="B22" s="307" t="s">
        <v>239</v>
      </c>
      <c r="C22" s="308"/>
      <c r="D22" s="113">
        <v>0.6749884419787332</v>
      </c>
      <c r="E22" s="115">
        <v>73</v>
      </c>
      <c r="F22" s="114">
        <v>77</v>
      </c>
      <c r="G22" s="114">
        <v>75</v>
      </c>
      <c r="H22" s="114">
        <v>78</v>
      </c>
      <c r="I22" s="140">
        <v>84</v>
      </c>
      <c r="J22" s="115">
        <v>-11</v>
      </c>
      <c r="K22" s="116">
        <v>-13.095238095238095</v>
      </c>
    </row>
    <row r="23" spans="1:11" ht="14.1" customHeight="1" x14ac:dyDescent="0.2">
      <c r="A23" s="306">
        <v>23</v>
      </c>
      <c r="B23" s="307" t="s">
        <v>240</v>
      </c>
      <c r="C23" s="308"/>
      <c r="D23" s="113">
        <v>0.27739251040221913</v>
      </c>
      <c r="E23" s="115">
        <v>30</v>
      </c>
      <c r="F23" s="114">
        <v>30</v>
      </c>
      <c r="G23" s="114">
        <v>33</v>
      </c>
      <c r="H23" s="114">
        <v>35</v>
      </c>
      <c r="I23" s="140">
        <v>39</v>
      </c>
      <c r="J23" s="115">
        <v>-9</v>
      </c>
      <c r="K23" s="116">
        <v>-23.076923076923077</v>
      </c>
    </row>
    <row r="24" spans="1:11" ht="14.1" customHeight="1" x14ac:dyDescent="0.2">
      <c r="A24" s="306">
        <v>24</v>
      </c>
      <c r="B24" s="307" t="s">
        <v>241</v>
      </c>
      <c r="C24" s="308"/>
      <c r="D24" s="113">
        <v>0.970873786407767</v>
      </c>
      <c r="E24" s="115">
        <v>105</v>
      </c>
      <c r="F24" s="114">
        <v>106</v>
      </c>
      <c r="G24" s="114">
        <v>108</v>
      </c>
      <c r="H24" s="114">
        <v>107</v>
      </c>
      <c r="I24" s="140">
        <v>109</v>
      </c>
      <c r="J24" s="115">
        <v>-4</v>
      </c>
      <c r="K24" s="116">
        <v>-3.669724770642202</v>
      </c>
    </row>
    <row r="25" spans="1:11" ht="14.1" customHeight="1" x14ac:dyDescent="0.2">
      <c r="A25" s="306">
        <v>25</v>
      </c>
      <c r="B25" s="307" t="s">
        <v>242</v>
      </c>
      <c r="C25" s="308"/>
      <c r="D25" s="113">
        <v>1.5441516412390199</v>
      </c>
      <c r="E25" s="115">
        <v>167</v>
      </c>
      <c r="F25" s="114">
        <v>160</v>
      </c>
      <c r="G25" s="114">
        <v>159</v>
      </c>
      <c r="H25" s="114">
        <v>166</v>
      </c>
      <c r="I25" s="140">
        <v>162</v>
      </c>
      <c r="J25" s="115">
        <v>5</v>
      </c>
      <c r="K25" s="116">
        <v>3.0864197530864197</v>
      </c>
    </row>
    <row r="26" spans="1:11" ht="14.1" customHeight="1" x14ac:dyDescent="0.2">
      <c r="A26" s="306">
        <v>26</v>
      </c>
      <c r="B26" s="307" t="s">
        <v>243</v>
      </c>
      <c r="C26" s="308"/>
      <c r="D26" s="113">
        <v>1.1650485436893203</v>
      </c>
      <c r="E26" s="115">
        <v>126</v>
      </c>
      <c r="F26" s="114">
        <v>123</v>
      </c>
      <c r="G26" s="114">
        <v>130</v>
      </c>
      <c r="H26" s="114">
        <v>140</v>
      </c>
      <c r="I26" s="140">
        <v>135</v>
      </c>
      <c r="J26" s="115">
        <v>-9</v>
      </c>
      <c r="K26" s="116">
        <v>-6.666666666666667</v>
      </c>
    </row>
    <row r="27" spans="1:11" ht="14.1" customHeight="1" x14ac:dyDescent="0.2">
      <c r="A27" s="306">
        <v>27</v>
      </c>
      <c r="B27" s="307" t="s">
        <v>244</v>
      </c>
      <c r="C27" s="308"/>
      <c r="D27" s="113">
        <v>0.44382801664355065</v>
      </c>
      <c r="E27" s="115">
        <v>48</v>
      </c>
      <c r="F27" s="114">
        <v>50</v>
      </c>
      <c r="G27" s="114">
        <v>53</v>
      </c>
      <c r="H27" s="114">
        <v>55</v>
      </c>
      <c r="I27" s="140">
        <v>52</v>
      </c>
      <c r="J27" s="115">
        <v>-4</v>
      </c>
      <c r="K27" s="116">
        <v>-7.6923076923076925</v>
      </c>
    </row>
    <row r="28" spans="1:11" ht="14.1" customHeight="1" x14ac:dyDescent="0.2">
      <c r="A28" s="306">
        <v>28</v>
      </c>
      <c r="B28" s="307" t="s">
        <v>245</v>
      </c>
      <c r="C28" s="308"/>
      <c r="D28" s="113">
        <v>0.22191400832177532</v>
      </c>
      <c r="E28" s="115">
        <v>24</v>
      </c>
      <c r="F28" s="114">
        <v>19</v>
      </c>
      <c r="G28" s="114">
        <v>23</v>
      </c>
      <c r="H28" s="114">
        <v>19</v>
      </c>
      <c r="I28" s="140">
        <v>22</v>
      </c>
      <c r="J28" s="115">
        <v>2</v>
      </c>
      <c r="K28" s="116">
        <v>9.0909090909090917</v>
      </c>
    </row>
    <row r="29" spans="1:11" ht="14.1" customHeight="1" x14ac:dyDescent="0.2">
      <c r="A29" s="306">
        <v>29</v>
      </c>
      <c r="B29" s="307" t="s">
        <v>246</v>
      </c>
      <c r="C29" s="308"/>
      <c r="D29" s="113">
        <v>4.5122515025427647</v>
      </c>
      <c r="E29" s="115">
        <v>488</v>
      </c>
      <c r="F29" s="114">
        <v>593</v>
      </c>
      <c r="G29" s="114">
        <v>620</v>
      </c>
      <c r="H29" s="114">
        <v>559</v>
      </c>
      <c r="I29" s="140">
        <v>642</v>
      </c>
      <c r="J29" s="115">
        <v>-154</v>
      </c>
      <c r="K29" s="116">
        <v>-23.987538940809969</v>
      </c>
    </row>
    <row r="30" spans="1:11" ht="14.1" customHeight="1" x14ac:dyDescent="0.2">
      <c r="A30" s="306" t="s">
        <v>247</v>
      </c>
      <c r="B30" s="307" t="s">
        <v>248</v>
      </c>
      <c r="C30" s="308"/>
      <c r="D30" s="113">
        <v>0.44382801664355065</v>
      </c>
      <c r="E30" s="115">
        <v>48</v>
      </c>
      <c r="F30" s="114" t="s">
        <v>513</v>
      </c>
      <c r="G30" s="114" t="s">
        <v>513</v>
      </c>
      <c r="H30" s="114" t="s">
        <v>513</v>
      </c>
      <c r="I30" s="140" t="s">
        <v>513</v>
      </c>
      <c r="J30" s="115" t="s">
        <v>513</v>
      </c>
      <c r="K30" s="116" t="s">
        <v>513</v>
      </c>
    </row>
    <row r="31" spans="1:11" ht="14.1" customHeight="1" x14ac:dyDescent="0.2">
      <c r="A31" s="306" t="s">
        <v>249</v>
      </c>
      <c r="B31" s="307" t="s">
        <v>250</v>
      </c>
      <c r="C31" s="308"/>
      <c r="D31" s="113">
        <v>4.0684234858992143</v>
      </c>
      <c r="E31" s="115">
        <v>440</v>
      </c>
      <c r="F31" s="114">
        <v>539</v>
      </c>
      <c r="G31" s="114">
        <v>565</v>
      </c>
      <c r="H31" s="114">
        <v>507</v>
      </c>
      <c r="I31" s="140">
        <v>586</v>
      </c>
      <c r="J31" s="115">
        <v>-146</v>
      </c>
      <c r="K31" s="116">
        <v>-24.914675767918087</v>
      </c>
    </row>
    <row r="32" spans="1:11" ht="14.1" customHeight="1" x14ac:dyDescent="0.2">
      <c r="A32" s="306">
        <v>31</v>
      </c>
      <c r="B32" s="307" t="s">
        <v>251</v>
      </c>
      <c r="C32" s="308"/>
      <c r="D32" s="113">
        <v>0.32362459546925565</v>
      </c>
      <c r="E32" s="115">
        <v>35</v>
      </c>
      <c r="F32" s="114">
        <v>35</v>
      </c>
      <c r="G32" s="114">
        <v>35</v>
      </c>
      <c r="H32" s="114">
        <v>35</v>
      </c>
      <c r="I32" s="140">
        <v>35</v>
      </c>
      <c r="J32" s="115">
        <v>0</v>
      </c>
      <c r="K32" s="116">
        <v>0</v>
      </c>
    </row>
    <row r="33" spans="1:11" ht="14.1" customHeight="1" x14ac:dyDescent="0.2">
      <c r="A33" s="306">
        <v>32</v>
      </c>
      <c r="B33" s="307" t="s">
        <v>252</v>
      </c>
      <c r="C33" s="308"/>
      <c r="D33" s="113">
        <v>1.5256588072122053</v>
      </c>
      <c r="E33" s="115">
        <v>165</v>
      </c>
      <c r="F33" s="114">
        <v>155</v>
      </c>
      <c r="G33" s="114">
        <v>161</v>
      </c>
      <c r="H33" s="114">
        <v>175</v>
      </c>
      <c r="I33" s="140">
        <v>166</v>
      </c>
      <c r="J33" s="115">
        <v>-1</v>
      </c>
      <c r="K33" s="116">
        <v>-0.60240963855421692</v>
      </c>
    </row>
    <row r="34" spans="1:11" ht="14.1" customHeight="1" x14ac:dyDescent="0.2">
      <c r="A34" s="306">
        <v>33</v>
      </c>
      <c r="B34" s="307" t="s">
        <v>253</v>
      </c>
      <c r="C34" s="308"/>
      <c r="D34" s="113">
        <v>0.60101710587147483</v>
      </c>
      <c r="E34" s="115">
        <v>65</v>
      </c>
      <c r="F34" s="114">
        <v>67</v>
      </c>
      <c r="G34" s="114">
        <v>68</v>
      </c>
      <c r="H34" s="114">
        <v>65</v>
      </c>
      <c r="I34" s="140">
        <v>74</v>
      </c>
      <c r="J34" s="115">
        <v>-9</v>
      </c>
      <c r="K34" s="116">
        <v>-12.162162162162161</v>
      </c>
    </row>
    <row r="35" spans="1:11" ht="14.1" customHeight="1" x14ac:dyDescent="0.2">
      <c r="A35" s="306">
        <v>34</v>
      </c>
      <c r="B35" s="307" t="s">
        <v>254</v>
      </c>
      <c r="C35" s="308"/>
      <c r="D35" s="113">
        <v>6.9717984281091079</v>
      </c>
      <c r="E35" s="115">
        <v>754</v>
      </c>
      <c r="F35" s="114">
        <v>754</v>
      </c>
      <c r="G35" s="114">
        <v>744</v>
      </c>
      <c r="H35" s="114">
        <v>759</v>
      </c>
      <c r="I35" s="140">
        <v>733</v>
      </c>
      <c r="J35" s="115">
        <v>21</v>
      </c>
      <c r="K35" s="116">
        <v>2.8649386084583903</v>
      </c>
    </row>
    <row r="36" spans="1:11" ht="14.1" customHeight="1" x14ac:dyDescent="0.2">
      <c r="A36" s="306">
        <v>41</v>
      </c>
      <c r="B36" s="307" t="s">
        <v>255</v>
      </c>
      <c r="C36" s="308"/>
      <c r="D36" s="113">
        <v>0.21266759130836801</v>
      </c>
      <c r="E36" s="115">
        <v>23</v>
      </c>
      <c r="F36" s="114">
        <v>27</v>
      </c>
      <c r="G36" s="114">
        <v>28</v>
      </c>
      <c r="H36" s="114">
        <v>29</v>
      </c>
      <c r="I36" s="140">
        <v>27</v>
      </c>
      <c r="J36" s="115">
        <v>-4</v>
      </c>
      <c r="K36" s="116">
        <v>-14.814814814814815</v>
      </c>
    </row>
    <row r="37" spans="1:11" ht="14.1" customHeight="1" x14ac:dyDescent="0.2">
      <c r="A37" s="306">
        <v>42</v>
      </c>
      <c r="B37" s="307" t="s">
        <v>256</v>
      </c>
      <c r="C37" s="308"/>
      <c r="D37" s="113">
        <v>0.13869625520110956</v>
      </c>
      <c r="E37" s="115">
        <v>15</v>
      </c>
      <c r="F37" s="114">
        <v>15</v>
      </c>
      <c r="G37" s="114">
        <v>15</v>
      </c>
      <c r="H37" s="114">
        <v>14</v>
      </c>
      <c r="I37" s="140">
        <v>13</v>
      </c>
      <c r="J37" s="115">
        <v>2</v>
      </c>
      <c r="K37" s="116">
        <v>15.384615384615385</v>
      </c>
    </row>
    <row r="38" spans="1:11" ht="14.1" customHeight="1" x14ac:dyDescent="0.2">
      <c r="A38" s="306">
        <v>43</v>
      </c>
      <c r="B38" s="307" t="s">
        <v>257</v>
      </c>
      <c r="C38" s="308"/>
      <c r="D38" s="113">
        <v>0.65649560795191864</v>
      </c>
      <c r="E38" s="115">
        <v>71</v>
      </c>
      <c r="F38" s="114">
        <v>72</v>
      </c>
      <c r="G38" s="114">
        <v>71</v>
      </c>
      <c r="H38" s="114">
        <v>71</v>
      </c>
      <c r="I38" s="140">
        <v>67</v>
      </c>
      <c r="J38" s="115">
        <v>4</v>
      </c>
      <c r="K38" s="116">
        <v>5.9701492537313436</v>
      </c>
    </row>
    <row r="39" spans="1:11" ht="14.1" customHeight="1" x14ac:dyDescent="0.2">
      <c r="A39" s="306">
        <v>51</v>
      </c>
      <c r="B39" s="307" t="s">
        <v>258</v>
      </c>
      <c r="C39" s="308"/>
      <c r="D39" s="113">
        <v>4.4845122515025428</v>
      </c>
      <c r="E39" s="115">
        <v>485</v>
      </c>
      <c r="F39" s="114">
        <v>486</v>
      </c>
      <c r="G39" s="114">
        <v>493</v>
      </c>
      <c r="H39" s="114">
        <v>545</v>
      </c>
      <c r="I39" s="140">
        <v>544</v>
      </c>
      <c r="J39" s="115">
        <v>-59</v>
      </c>
      <c r="K39" s="116">
        <v>-10.845588235294118</v>
      </c>
    </row>
    <row r="40" spans="1:11" ht="14.1" customHeight="1" x14ac:dyDescent="0.2">
      <c r="A40" s="306" t="s">
        <v>259</v>
      </c>
      <c r="B40" s="307" t="s">
        <v>260</v>
      </c>
      <c r="C40" s="308"/>
      <c r="D40" s="113">
        <v>4.0129449838187705</v>
      </c>
      <c r="E40" s="115">
        <v>434</v>
      </c>
      <c r="F40" s="114">
        <v>439</v>
      </c>
      <c r="G40" s="114">
        <v>449</v>
      </c>
      <c r="H40" s="114">
        <v>504</v>
      </c>
      <c r="I40" s="140">
        <v>504</v>
      </c>
      <c r="J40" s="115">
        <v>-70</v>
      </c>
      <c r="K40" s="116">
        <v>-13.888888888888889</v>
      </c>
    </row>
    <row r="41" spans="1:11" ht="14.1" customHeight="1" x14ac:dyDescent="0.2">
      <c r="A41" s="306"/>
      <c r="B41" s="307" t="s">
        <v>261</v>
      </c>
      <c r="C41" s="308"/>
      <c r="D41" s="113">
        <v>2.5797503467406382</v>
      </c>
      <c r="E41" s="115">
        <v>279</v>
      </c>
      <c r="F41" s="114">
        <v>287</v>
      </c>
      <c r="G41" s="114">
        <v>290</v>
      </c>
      <c r="H41" s="114">
        <v>285</v>
      </c>
      <c r="I41" s="140">
        <v>288</v>
      </c>
      <c r="J41" s="115">
        <v>-9</v>
      </c>
      <c r="K41" s="116">
        <v>-3.125</v>
      </c>
    </row>
    <row r="42" spans="1:11" ht="14.1" customHeight="1" x14ac:dyDescent="0.2">
      <c r="A42" s="306">
        <v>52</v>
      </c>
      <c r="B42" s="307" t="s">
        <v>262</v>
      </c>
      <c r="C42" s="308"/>
      <c r="D42" s="113">
        <v>5.6125751271382338</v>
      </c>
      <c r="E42" s="115">
        <v>607</v>
      </c>
      <c r="F42" s="114">
        <v>614</v>
      </c>
      <c r="G42" s="114">
        <v>621</v>
      </c>
      <c r="H42" s="114">
        <v>616</v>
      </c>
      <c r="I42" s="140">
        <v>619</v>
      </c>
      <c r="J42" s="115">
        <v>-12</v>
      </c>
      <c r="K42" s="116">
        <v>-1.938610662358643</v>
      </c>
    </row>
    <row r="43" spans="1:11" ht="14.1" customHeight="1" x14ac:dyDescent="0.2">
      <c r="A43" s="306" t="s">
        <v>263</v>
      </c>
      <c r="B43" s="307" t="s">
        <v>264</v>
      </c>
      <c r="C43" s="308"/>
      <c r="D43" s="113">
        <v>5.4184003698566805</v>
      </c>
      <c r="E43" s="115">
        <v>586</v>
      </c>
      <c r="F43" s="114">
        <v>594</v>
      </c>
      <c r="G43" s="114">
        <v>598</v>
      </c>
      <c r="H43" s="114">
        <v>592</v>
      </c>
      <c r="I43" s="140">
        <v>598</v>
      </c>
      <c r="J43" s="115">
        <v>-12</v>
      </c>
      <c r="K43" s="116">
        <v>-2.0066889632107023</v>
      </c>
    </row>
    <row r="44" spans="1:11" ht="14.1" customHeight="1" x14ac:dyDescent="0.2">
      <c r="A44" s="306">
        <v>53</v>
      </c>
      <c r="B44" s="307" t="s">
        <v>265</v>
      </c>
      <c r="C44" s="308"/>
      <c r="D44" s="113">
        <v>1.4609338881183542</v>
      </c>
      <c r="E44" s="115">
        <v>158</v>
      </c>
      <c r="F44" s="114">
        <v>129</v>
      </c>
      <c r="G44" s="114">
        <v>143</v>
      </c>
      <c r="H44" s="114">
        <v>143</v>
      </c>
      <c r="I44" s="140">
        <v>144</v>
      </c>
      <c r="J44" s="115">
        <v>14</v>
      </c>
      <c r="K44" s="116">
        <v>9.7222222222222214</v>
      </c>
    </row>
    <row r="45" spans="1:11" ht="14.1" customHeight="1" x14ac:dyDescent="0.2">
      <c r="A45" s="306" t="s">
        <v>266</v>
      </c>
      <c r="B45" s="307" t="s">
        <v>267</v>
      </c>
      <c r="C45" s="308"/>
      <c r="D45" s="113">
        <v>1.30374479889043</v>
      </c>
      <c r="E45" s="115">
        <v>141</v>
      </c>
      <c r="F45" s="114">
        <v>112</v>
      </c>
      <c r="G45" s="114">
        <v>124</v>
      </c>
      <c r="H45" s="114">
        <v>124</v>
      </c>
      <c r="I45" s="140">
        <v>124</v>
      </c>
      <c r="J45" s="115">
        <v>17</v>
      </c>
      <c r="K45" s="116">
        <v>13.709677419354838</v>
      </c>
    </row>
    <row r="46" spans="1:11" ht="14.1" customHeight="1" x14ac:dyDescent="0.2">
      <c r="A46" s="306">
        <v>54</v>
      </c>
      <c r="B46" s="307" t="s">
        <v>268</v>
      </c>
      <c r="C46" s="308"/>
      <c r="D46" s="113">
        <v>9.8936662043458163</v>
      </c>
      <c r="E46" s="115">
        <v>1070</v>
      </c>
      <c r="F46" s="114">
        <v>1091</v>
      </c>
      <c r="G46" s="114">
        <v>1092</v>
      </c>
      <c r="H46" s="114">
        <v>1083</v>
      </c>
      <c r="I46" s="140">
        <v>1111</v>
      </c>
      <c r="J46" s="115">
        <v>-41</v>
      </c>
      <c r="K46" s="116">
        <v>-3.6903690369036903</v>
      </c>
    </row>
    <row r="47" spans="1:11" ht="14.1" customHeight="1" x14ac:dyDescent="0.2">
      <c r="A47" s="306">
        <v>61</v>
      </c>
      <c r="B47" s="307" t="s">
        <v>269</v>
      </c>
      <c r="C47" s="308"/>
      <c r="D47" s="113">
        <v>0.8876560332871013</v>
      </c>
      <c r="E47" s="115">
        <v>96</v>
      </c>
      <c r="F47" s="114">
        <v>97</v>
      </c>
      <c r="G47" s="114">
        <v>106</v>
      </c>
      <c r="H47" s="114">
        <v>106</v>
      </c>
      <c r="I47" s="140">
        <v>103</v>
      </c>
      <c r="J47" s="115">
        <v>-7</v>
      </c>
      <c r="K47" s="116">
        <v>-6.7961165048543686</v>
      </c>
    </row>
    <row r="48" spans="1:11" ht="14.1" customHeight="1" x14ac:dyDescent="0.2">
      <c r="A48" s="306">
        <v>62</v>
      </c>
      <c r="B48" s="307" t="s">
        <v>270</v>
      </c>
      <c r="C48" s="308"/>
      <c r="D48" s="113">
        <v>12.491909385113269</v>
      </c>
      <c r="E48" s="115">
        <v>1351</v>
      </c>
      <c r="F48" s="114">
        <v>1382</v>
      </c>
      <c r="G48" s="114">
        <v>1396</v>
      </c>
      <c r="H48" s="114">
        <v>1449</v>
      </c>
      <c r="I48" s="140">
        <v>1343</v>
      </c>
      <c r="J48" s="115">
        <v>8</v>
      </c>
      <c r="K48" s="116">
        <v>0.59568131049888307</v>
      </c>
    </row>
    <row r="49" spans="1:11" ht="14.1" customHeight="1" x14ac:dyDescent="0.2">
      <c r="A49" s="306">
        <v>63</v>
      </c>
      <c r="B49" s="307" t="s">
        <v>271</v>
      </c>
      <c r="C49" s="308"/>
      <c r="D49" s="113">
        <v>8.2755432269995381</v>
      </c>
      <c r="E49" s="115">
        <v>895</v>
      </c>
      <c r="F49" s="114">
        <v>1079</v>
      </c>
      <c r="G49" s="114">
        <v>1173</v>
      </c>
      <c r="H49" s="114">
        <v>1216</v>
      </c>
      <c r="I49" s="140">
        <v>1042</v>
      </c>
      <c r="J49" s="115">
        <v>-147</v>
      </c>
      <c r="K49" s="116">
        <v>-14.107485604606525</v>
      </c>
    </row>
    <row r="50" spans="1:11" ht="14.1" customHeight="1" x14ac:dyDescent="0.2">
      <c r="A50" s="306" t="s">
        <v>272</v>
      </c>
      <c r="B50" s="307" t="s">
        <v>273</v>
      </c>
      <c r="C50" s="308"/>
      <c r="D50" s="113">
        <v>0.46232085067036521</v>
      </c>
      <c r="E50" s="115">
        <v>50</v>
      </c>
      <c r="F50" s="114">
        <v>55</v>
      </c>
      <c r="G50" s="114">
        <v>58</v>
      </c>
      <c r="H50" s="114">
        <v>57</v>
      </c>
      <c r="I50" s="140">
        <v>46</v>
      </c>
      <c r="J50" s="115">
        <v>4</v>
      </c>
      <c r="K50" s="116">
        <v>8.695652173913043</v>
      </c>
    </row>
    <row r="51" spans="1:11" ht="14.1" customHeight="1" x14ac:dyDescent="0.2">
      <c r="A51" s="306" t="s">
        <v>274</v>
      </c>
      <c r="B51" s="307" t="s">
        <v>275</v>
      </c>
      <c r="C51" s="308"/>
      <c r="D51" s="113">
        <v>7.2029588534442901</v>
      </c>
      <c r="E51" s="115">
        <v>779</v>
      </c>
      <c r="F51" s="114">
        <v>964</v>
      </c>
      <c r="G51" s="114">
        <v>1045</v>
      </c>
      <c r="H51" s="114">
        <v>1097</v>
      </c>
      <c r="I51" s="140">
        <v>936</v>
      </c>
      <c r="J51" s="115">
        <v>-157</v>
      </c>
      <c r="K51" s="116">
        <v>-16.773504273504273</v>
      </c>
    </row>
    <row r="52" spans="1:11" ht="14.1" customHeight="1" x14ac:dyDescent="0.2">
      <c r="A52" s="306">
        <v>71</v>
      </c>
      <c r="B52" s="307" t="s">
        <v>276</v>
      </c>
      <c r="C52" s="308"/>
      <c r="D52" s="113">
        <v>17.161349976883958</v>
      </c>
      <c r="E52" s="115">
        <v>1856</v>
      </c>
      <c r="F52" s="114">
        <v>1874</v>
      </c>
      <c r="G52" s="114">
        <v>1867</v>
      </c>
      <c r="H52" s="114">
        <v>1872</v>
      </c>
      <c r="I52" s="140">
        <v>1851</v>
      </c>
      <c r="J52" s="115">
        <v>5</v>
      </c>
      <c r="K52" s="116">
        <v>0.2701242571582928</v>
      </c>
    </row>
    <row r="53" spans="1:11" ht="14.1" customHeight="1" x14ac:dyDescent="0.2">
      <c r="A53" s="306" t="s">
        <v>277</v>
      </c>
      <c r="B53" s="307" t="s">
        <v>278</v>
      </c>
      <c r="C53" s="308"/>
      <c r="D53" s="113">
        <v>1.729079981507166</v>
      </c>
      <c r="E53" s="115">
        <v>187</v>
      </c>
      <c r="F53" s="114">
        <v>192</v>
      </c>
      <c r="G53" s="114">
        <v>183</v>
      </c>
      <c r="H53" s="114">
        <v>189</v>
      </c>
      <c r="I53" s="140">
        <v>194</v>
      </c>
      <c r="J53" s="115">
        <v>-7</v>
      </c>
      <c r="K53" s="116">
        <v>-3.6082474226804124</v>
      </c>
    </row>
    <row r="54" spans="1:11" ht="14.1" customHeight="1" x14ac:dyDescent="0.2">
      <c r="A54" s="306" t="s">
        <v>279</v>
      </c>
      <c r="B54" s="307" t="s">
        <v>280</v>
      </c>
      <c r="C54" s="308"/>
      <c r="D54" s="113">
        <v>14.40591770688858</v>
      </c>
      <c r="E54" s="115">
        <v>1558</v>
      </c>
      <c r="F54" s="114">
        <v>1570</v>
      </c>
      <c r="G54" s="114">
        <v>1575</v>
      </c>
      <c r="H54" s="114">
        <v>1578</v>
      </c>
      <c r="I54" s="140">
        <v>1558</v>
      </c>
      <c r="J54" s="115">
        <v>0</v>
      </c>
      <c r="K54" s="116">
        <v>0</v>
      </c>
    </row>
    <row r="55" spans="1:11" ht="14.1" customHeight="1" x14ac:dyDescent="0.2">
      <c r="A55" s="306">
        <v>72</v>
      </c>
      <c r="B55" s="307" t="s">
        <v>281</v>
      </c>
      <c r="C55" s="308"/>
      <c r="D55" s="113">
        <v>1.9509939898289412</v>
      </c>
      <c r="E55" s="115">
        <v>211</v>
      </c>
      <c r="F55" s="114">
        <v>208</v>
      </c>
      <c r="G55" s="114">
        <v>209</v>
      </c>
      <c r="H55" s="114">
        <v>212</v>
      </c>
      <c r="I55" s="140">
        <v>206</v>
      </c>
      <c r="J55" s="115">
        <v>5</v>
      </c>
      <c r="K55" s="116">
        <v>2.4271844660194173</v>
      </c>
    </row>
    <row r="56" spans="1:11" ht="14.1" customHeight="1" x14ac:dyDescent="0.2">
      <c r="A56" s="306" t="s">
        <v>282</v>
      </c>
      <c r="B56" s="307" t="s">
        <v>283</v>
      </c>
      <c r="C56" s="308"/>
      <c r="D56" s="113">
        <v>0.2034211742949607</v>
      </c>
      <c r="E56" s="115">
        <v>22</v>
      </c>
      <c r="F56" s="114">
        <v>21</v>
      </c>
      <c r="G56" s="114">
        <v>24</v>
      </c>
      <c r="H56" s="114">
        <v>25</v>
      </c>
      <c r="I56" s="140">
        <v>22</v>
      </c>
      <c r="J56" s="115">
        <v>0</v>
      </c>
      <c r="K56" s="116">
        <v>0</v>
      </c>
    </row>
    <row r="57" spans="1:11" ht="14.1" customHeight="1" x14ac:dyDescent="0.2">
      <c r="A57" s="306" t="s">
        <v>284</v>
      </c>
      <c r="B57" s="307" t="s">
        <v>285</v>
      </c>
      <c r="C57" s="308"/>
      <c r="D57" s="113">
        <v>1.4886731391585761</v>
      </c>
      <c r="E57" s="115">
        <v>161</v>
      </c>
      <c r="F57" s="114">
        <v>160</v>
      </c>
      <c r="G57" s="114">
        <v>159</v>
      </c>
      <c r="H57" s="114">
        <v>155</v>
      </c>
      <c r="I57" s="140">
        <v>150</v>
      </c>
      <c r="J57" s="115">
        <v>11</v>
      </c>
      <c r="K57" s="116">
        <v>7.333333333333333</v>
      </c>
    </row>
    <row r="58" spans="1:11" ht="14.1" customHeight="1" x14ac:dyDescent="0.2">
      <c r="A58" s="306">
        <v>73</v>
      </c>
      <c r="B58" s="307" t="s">
        <v>286</v>
      </c>
      <c r="C58" s="308"/>
      <c r="D58" s="113">
        <v>1.0818307905686546</v>
      </c>
      <c r="E58" s="115">
        <v>117</v>
      </c>
      <c r="F58" s="114">
        <v>125</v>
      </c>
      <c r="G58" s="114">
        <v>124</v>
      </c>
      <c r="H58" s="114">
        <v>124</v>
      </c>
      <c r="I58" s="140">
        <v>117</v>
      </c>
      <c r="J58" s="115">
        <v>0</v>
      </c>
      <c r="K58" s="116">
        <v>0</v>
      </c>
    </row>
    <row r="59" spans="1:11" ht="14.1" customHeight="1" x14ac:dyDescent="0.2">
      <c r="A59" s="306" t="s">
        <v>287</v>
      </c>
      <c r="B59" s="307" t="s">
        <v>288</v>
      </c>
      <c r="C59" s="308"/>
      <c r="D59" s="113">
        <v>0.89690245030050852</v>
      </c>
      <c r="E59" s="115">
        <v>97</v>
      </c>
      <c r="F59" s="114">
        <v>104</v>
      </c>
      <c r="G59" s="114">
        <v>101</v>
      </c>
      <c r="H59" s="114">
        <v>103</v>
      </c>
      <c r="I59" s="140">
        <v>100</v>
      </c>
      <c r="J59" s="115">
        <v>-3</v>
      </c>
      <c r="K59" s="116">
        <v>-3</v>
      </c>
    </row>
    <row r="60" spans="1:11" ht="14.1" customHeight="1" x14ac:dyDescent="0.2">
      <c r="A60" s="306">
        <v>81</v>
      </c>
      <c r="B60" s="307" t="s">
        <v>289</v>
      </c>
      <c r="C60" s="308"/>
      <c r="D60" s="113">
        <v>3.3656957928802589</v>
      </c>
      <c r="E60" s="115">
        <v>364</v>
      </c>
      <c r="F60" s="114">
        <v>367</v>
      </c>
      <c r="G60" s="114">
        <v>357</v>
      </c>
      <c r="H60" s="114">
        <v>360</v>
      </c>
      <c r="I60" s="140">
        <v>374</v>
      </c>
      <c r="J60" s="115">
        <v>-10</v>
      </c>
      <c r="K60" s="116">
        <v>-2.6737967914438503</v>
      </c>
    </row>
    <row r="61" spans="1:11" ht="14.1" customHeight="1" x14ac:dyDescent="0.2">
      <c r="A61" s="306" t="s">
        <v>290</v>
      </c>
      <c r="B61" s="307" t="s">
        <v>291</v>
      </c>
      <c r="C61" s="308"/>
      <c r="D61" s="113">
        <v>1.1558021266759131</v>
      </c>
      <c r="E61" s="115">
        <v>125</v>
      </c>
      <c r="F61" s="114">
        <v>128</v>
      </c>
      <c r="G61" s="114">
        <v>127</v>
      </c>
      <c r="H61" s="114">
        <v>129</v>
      </c>
      <c r="I61" s="140">
        <v>133</v>
      </c>
      <c r="J61" s="115">
        <v>-8</v>
      </c>
      <c r="K61" s="116">
        <v>-6.0150375939849621</v>
      </c>
    </row>
    <row r="62" spans="1:11" ht="14.1" customHeight="1" x14ac:dyDescent="0.2">
      <c r="A62" s="306" t="s">
        <v>292</v>
      </c>
      <c r="B62" s="307" t="s">
        <v>293</v>
      </c>
      <c r="C62" s="308"/>
      <c r="D62" s="113">
        <v>1.2112806287563569</v>
      </c>
      <c r="E62" s="115">
        <v>131</v>
      </c>
      <c r="F62" s="114">
        <v>128</v>
      </c>
      <c r="G62" s="114">
        <v>125</v>
      </c>
      <c r="H62" s="114">
        <v>127</v>
      </c>
      <c r="I62" s="140">
        <v>130</v>
      </c>
      <c r="J62" s="115">
        <v>1</v>
      </c>
      <c r="K62" s="116">
        <v>0.76923076923076927</v>
      </c>
    </row>
    <row r="63" spans="1:11" ht="14.1" customHeight="1" x14ac:dyDescent="0.2">
      <c r="A63" s="306"/>
      <c r="B63" s="307" t="s">
        <v>294</v>
      </c>
      <c r="C63" s="308"/>
      <c r="D63" s="113">
        <v>0.87840961627369396</v>
      </c>
      <c r="E63" s="115">
        <v>95</v>
      </c>
      <c r="F63" s="114">
        <v>91</v>
      </c>
      <c r="G63" s="114">
        <v>86</v>
      </c>
      <c r="H63" s="114">
        <v>88</v>
      </c>
      <c r="I63" s="140">
        <v>89</v>
      </c>
      <c r="J63" s="115">
        <v>6</v>
      </c>
      <c r="K63" s="116">
        <v>6.7415730337078648</v>
      </c>
    </row>
    <row r="64" spans="1:11" ht="14.1" customHeight="1" x14ac:dyDescent="0.2">
      <c r="A64" s="306" t="s">
        <v>295</v>
      </c>
      <c r="B64" s="307" t="s">
        <v>296</v>
      </c>
      <c r="C64" s="308"/>
      <c r="D64" s="113">
        <v>0.1941747572815534</v>
      </c>
      <c r="E64" s="115">
        <v>21</v>
      </c>
      <c r="F64" s="114">
        <v>23</v>
      </c>
      <c r="G64" s="114">
        <v>23</v>
      </c>
      <c r="H64" s="114">
        <v>26</v>
      </c>
      <c r="I64" s="140">
        <v>25</v>
      </c>
      <c r="J64" s="115">
        <v>-4</v>
      </c>
      <c r="K64" s="116">
        <v>-16</v>
      </c>
    </row>
    <row r="65" spans="1:11" ht="14.1" customHeight="1" x14ac:dyDescent="0.2">
      <c r="A65" s="306" t="s">
        <v>297</v>
      </c>
      <c r="B65" s="307" t="s">
        <v>298</v>
      </c>
      <c r="C65" s="308"/>
      <c r="D65" s="113">
        <v>0.6472491909385113</v>
      </c>
      <c r="E65" s="115">
        <v>70</v>
      </c>
      <c r="F65" s="114">
        <v>67</v>
      </c>
      <c r="G65" s="114">
        <v>62</v>
      </c>
      <c r="H65" s="114">
        <v>61</v>
      </c>
      <c r="I65" s="140">
        <v>66</v>
      </c>
      <c r="J65" s="115">
        <v>4</v>
      </c>
      <c r="K65" s="116">
        <v>6.0606060606060606</v>
      </c>
    </row>
    <row r="66" spans="1:11" ht="14.1" customHeight="1" x14ac:dyDescent="0.2">
      <c r="A66" s="306">
        <v>82</v>
      </c>
      <c r="B66" s="307" t="s">
        <v>299</v>
      </c>
      <c r="C66" s="308"/>
      <c r="D66" s="113">
        <v>1.4331946370781323</v>
      </c>
      <c r="E66" s="115">
        <v>155</v>
      </c>
      <c r="F66" s="114">
        <v>165</v>
      </c>
      <c r="G66" s="114">
        <v>169</v>
      </c>
      <c r="H66" s="114">
        <v>172</v>
      </c>
      <c r="I66" s="140">
        <v>172</v>
      </c>
      <c r="J66" s="115">
        <v>-17</v>
      </c>
      <c r="K66" s="116">
        <v>-9.8837209302325579</v>
      </c>
    </row>
    <row r="67" spans="1:11" ht="14.1" customHeight="1" x14ac:dyDescent="0.2">
      <c r="A67" s="306" t="s">
        <v>300</v>
      </c>
      <c r="B67" s="307" t="s">
        <v>301</v>
      </c>
      <c r="C67" s="308"/>
      <c r="D67" s="113">
        <v>0.65649560795191864</v>
      </c>
      <c r="E67" s="115">
        <v>71</v>
      </c>
      <c r="F67" s="114">
        <v>71</v>
      </c>
      <c r="G67" s="114">
        <v>77</v>
      </c>
      <c r="H67" s="114">
        <v>76</v>
      </c>
      <c r="I67" s="140">
        <v>69</v>
      </c>
      <c r="J67" s="115">
        <v>2</v>
      </c>
      <c r="K67" s="116">
        <v>2.8985507246376812</v>
      </c>
    </row>
    <row r="68" spans="1:11" ht="14.1" customHeight="1" x14ac:dyDescent="0.2">
      <c r="A68" s="306" t="s">
        <v>302</v>
      </c>
      <c r="B68" s="307" t="s">
        <v>303</v>
      </c>
      <c r="C68" s="308"/>
      <c r="D68" s="113">
        <v>0.37910309754969951</v>
      </c>
      <c r="E68" s="115">
        <v>41</v>
      </c>
      <c r="F68" s="114">
        <v>49</v>
      </c>
      <c r="G68" s="114">
        <v>49</v>
      </c>
      <c r="H68" s="114">
        <v>53</v>
      </c>
      <c r="I68" s="140">
        <v>56</v>
      </c>
      <c r="J68" s="115">
        <v>-15</v>
      </c>
      <c r="K68" s="116">
        <v>-26.785714285714285</v>
      </c>
    </row>
    <row r="69" spans="1:11" ht="14.1" customHeight="1" x14ac:dyDescent="0.2">
      <c r="A69" s="306">
        <v>83</v>
      </c>
      <c r="B69" s="307" t="s">
        <v>304</v>
      </c>
      <c r="C69" s="308"/>
      <c r="D69" s="113">
        <v>2.3948220064724919</v>
      </c>
      <c r="E69" s="115">
        <v>259</v>
      </c>
      <c r="F69" s="114">
        <v>250</v>
      </c>
      <c r="G69" s="114">
        <v>265</v>
      </c>
      <c r="H69" s="114">
        <v>262</v>
      </c>
      <c r="I69" s="140">
        <v>246</v>
      </c>
      <c r="J69" s="115">
        <v>13</v>
      </c>
      <c r="K69" s="116">
        <v>5.2845528455284549</v>
      </c>
    </row>
    <row r="70" spans="1:11" ht="14.1" customHeight="1" x14ac:dyDescent="0.2">
      <c r="A70" s="306" t="s">
        <v>305</v>
      </c>
      <c r="B70" s="307" t="s">
        <v>306</v>
      </c>
      <c r="C70" s="308"/>
      <c r="D70" s="113">
        <v>1.2667591308368007</v>
      </c>
      <c r="E70" s="115">
        <v>137</v>
      </c>
      <c r="F70" s="114">
        <v>133</v>
      </c>
      <c r="G70" s="114">
        <v>140</v>
      </c>
      <c r="H70" s="114">
        <v>141</v>
      </c>
      <c r="I70" s="140">
        <v>128</v>
      </c>
      <c r="J70" s="115">
        <v>9</v>
      </c>
      <c r="K70" s="116">
        <v>7.03125</v>
      </c>
    </row>
    <row r="71" spans="1:11" ht="14.1" customHeight="1" x14ac:dyDescent="0.2">
      <c r="A71" s="306"/>
      <c r="B71" s="307" t="s">
        <v>307</v>
      </c>
      <c r="C71" s="308"/>
      <c r="D71" s="113">
        <v>0.71197411003236244</v>
      </c>
      <c r="E71" s="115">
        <v>77</v>
      </c>
      <c r="F71" s="114">
        <v>78</v>
      </c>
      <c r="G71" s="114">
        <v>85</v>
      </c>
      <c r="H71" s="114">
        <v>88</v>
      </c>
      <c r="I71" s="140">
        <v>76</v>
      </c>
      <c r="J71" s="115">
        <v>1</v>
      </c>
      <c r="K71" s="116">
        <v>1.3157894736842106</v>
      </c>
    </row>
    <row r="72" spans="1:11" ht="14.1" customHeight="1" x14ac:dyDescent="0.2">
      <c r="A72" s="306">
        <v>84</v>
      </c>
      <c r="B72" s="307" t="s">
        <v>308</v>
      </c>
      <c r="C72" s="308"/>
      <c r="D72" s="113">
        <v>0.85067036523347206</v>
      </c>
      <c r="E72" s="115">
        <v>92</v>
      </c>
      <c r="F72" s="114">
        <v>93</v>
      </c>
      <c r="G72" s="114">
        <v>91</v>
      </c>
      <c r="H72" s="114">
        <v>93</v>
      </c>
      <c r="I72" s="140">
        <v>89</v>
      </c>
      <c r="J72" s="115">
        <v>3</v>
      </c>
      <c r="K72" s="116">
        <v>3.3707865168539324</v>
      </c>
    </row>
    <row r="73" spans="1:11" ht="14.1" customHeight="1" x14ac:dyDescent="0.2">
      <c r="A73" s="306" t="s">
        <v>309</v>
      </c>
      <c r="B73" s="307" t="s">
        <v>310</v>
      </c>
      <c r="C73" s="308"/>
      <c r="D73" s="113">
        <v>0.10171058714748035</v>
      </c>
      <c r="E73" s="115">
        <v>11</v>
      </c>
      <c r="F73" s="114">
        <v>11</v>
      </c>
      <c r="G73" s="114">
        <v>10</v>
      </c>
      <c r="H73" s="114">
        <v>11</v>
      </c>
      <c r="I73" s="140">
        <v>11</v>
      </c>
      <c r="J73" s="115">
        <v>0</v>
      </c>
      <c r="K73" s="116">
        <v>0</v>
      </c>
    </row>
    <row r="74" spans="1:11" ht="14.1" customHeight="1" x14ac:dyDescent="0.2">
      <c r="A74" s="306" t="s">
        <v>311</v>
      </c>
      <c r="B74" s="307" t="s">
        <v>312</v>
      </c>
      <c r="C74" s="308"/>
      <c r="D74" s="113">
        <v>7.3971336107258437E-2</v>
      </c>
      <c r="E74" s="115">
        <v>8</v>
      </c>
      <c r="F74" s="114">
        <v>8</v>
      </c>
      <c r="G74" s="114">
        <v>9</v>
      </c>
      <c r="H74" s="114">
        <v>8</v>
      </c>
      <c r="I74" s="140">
        <v>7</v>
      </c>
      <c r="J74" s="115">
        <v>1</v>
      </c>
      <c r="K74" s="116">
        <v>14.285714285714286</v>
      </c>
    </row>
    <row r="75" spans="1:11" ht="14.1" customHeight="1" x14ac:dyDescent="0.2">
      <c r="A75" s="306" t="s">
        <v>313</v>
      </c>
      <c r="B75" s="307" t="s">
        <v>314</v>
      </c>
      <c r="C75" s="308"/>
      <c r="D75" s="113" t="s">
        <v>513</v>
      </c>
      <c r="E75" s="115" t="s">
        <v>513</v>
      </c>
      <c r="F75" s="114" t="s">
        <v>513</v>
      </c>
      <c r="G75" s="114" t="s">
        <v>513</v>
      </c>
      <c r="H75" s="114" t="s">
        <v>513</v>
      </c>
      <c r="I75" s="140">
        <v>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0.25889967637540451</v>
      </c>
      <c r="E77" s="115">
        <v>28</v>
      </c>
      <c r="F77" s="114">
        <v>26</v>
      </c>
      <c r="G77" s="114">
        <v>29</v>
      </c>
      <c r="H77" s="114">
        <v>28</v>
      </c>
      <c r="I77" s="140">
        <v>25</v>
      </c>
      <c r="J77" s="115">
        <v>3</v>
      </c>
      <c r="K77" s="116">
        <v>12</v>
      </c>
    </row>
    <row r="78" spans="1:11" ht="14.1" customHeight="1" x14ac:dyDescent="0.2">
      <c r="A78" s="306">
        <v>93</v>
      </c>
      <c r="B78" s="307" t="s">
        <v>317</v>
      </c>
      <c r="C78" s="308"/>
      <c r="D78" s="113">
        <v>0.12944983818770225</v>
      </c>
      <c r="E78" s="115">
        <v>14</v>
      </c>
      <c r="F78" s="114">
        <v>16</v>
      </c>
      <c r="G78" s="114">
        <v>16</v>
      </c>
      <c r="H78" s="114">
        <v>17</v>
      </c>
      <c r="I78" s="140">
        <v>17</v>
      </c>
      <c r="J78" s="115">
        <v>-3</v>
      </c>
      <c r="K78" s="116">
        <v>-17.647058823529413</v>
      </c>
    </row>
    <row r="79" spans="1:11" ht="14.1" customHeight="1" x14ac:dyDescent="0.2">
      <c r="A79" s="306">
        <v>94</v>
      </c>
      <c r="B79" s="307" t="s">
        <v>318</v>
      </c>
      <c r="C79" s="308"/>
      <c r="D79" s="113">
        <v>0.72122052704576978</v>
      </c>
      <c r="E79" s="115">
        <v>78</v>
      </c>
      <c r="F79" s="114">
        <v>90</v>
      </c>
      <c r="G79" s="114">
        <v>87</v>
      </c>
      <c r="H79" s="114">
        <v>73</v>
      </c>
      <c r="I79" s="140">
        <v>78</v>
      </c>
      <c r="J79" s="115">
        <v>0</v>
      </c>
      <c r="K79" s="116">
        <v>0</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3.7447988904299585</v>
      </c>
      <c r="E81" s="143">
        <v>405</v>
      </c>
      <c r="F81" s="144">
        <v>409</v>
      </c>
      <c r="G81" s="144">
        <v>414</v>
      </c>
      <c r="H81" s="144">
        <v>412</v>
      </c>
      <c r="I81" s="145">
        <v>411</v>
      </c>
      <c r="J81" s="143">
        <v>-6</v>
      </c>
      <c r="K81" s="146">
        <v>-1.4598540145985401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4962</v>
      </c>
      <c r="G12" s="536">
        <v>3878</v>
      </c>
      <c r="H12" s="536">
        <v>6063</v>
      </c>
      <c r="I12" s="536">
        <v>4863</v>
      </c>
      <c r="J12" s="537">
        <v>5449</v>
      </c>
      <c r="K12" s="538">
        <v>-487</v>
      </c>
      <c r="L12" s="349">
        <v>-8.9374197100385384</v>
      </c>
    </row>
    <row r="13" spans="1:17" s="110" customFormat="1" ht="15" customHeight="1" x14ac:dyDescent="0.2">
      <c r="A13" s="350" t="s">
        <v>344</v>
      </c>
      <c r="B13" s="351" t="s">
        <v>345</v>
      </c>
      <c r="C13" s="347"/>
      <c r="D13" s="347"/>
      <c r="E13" s="348"/>
      <c r="F13" s="536">
        <v>2806</v>
      </c>
      <c r="G13" s="536">
        <v>2107</v>
      </c>
      <c r="H13" s="536">
        <v>3416</v>
      </c>
      <c r="I13" s="536">
        <v>2631</v>
      </c>
      <c r="J13" s="537">
        <v>2857</v>
      </c>
      <c r="K13" s="538">
        <v>-51</v>
      </c>
      <c r="L13" s="349">
        <v>-1.785089254462723</v>
      </c>
    </row>
    <row r="14" spans="1:17" s="110" customFormat="1" ht="22.5" customHeight="1" x14ac:dyDescent="0.2">
      <c r="A14" s="350"/>
      <c r="B14" s="351" t="s">
        <v>346</v>
      </c>
      <c r="C14" s="347"/>
      <c r="D14" s="347"/>
      <c r="E14" s="348"/>
      <c r="F14" s="536">
        <v>2156</v>
      </c>
      <c r="G14" s="536">
        <v>1771</v>
      </c>
      <c r="H14" s="536">
        <v>2647</v>
      </c>
      <c r="I14" s="536">
        <v>2232</v>
      </c>
      <c r="J14" s="537">
        <v>2592</v>
      </c>
      <c r="K14" s="538">
        <v>-436</v>
      </c>
      <c r="L14" s="349">
        <v>-16.820987654320987</v>
      </c>
    </row>
    <row r="15" spans="1:17" s="110" customFormat="1" ht="15" customHeight="1" x14ac:dyDescent="0.2">
      <c r="A15" s="350" t="s">
        <v>347</v>
      </c>
      <c r="B15" s="351" t="s">
        <v>108</v>
      </c>
      <c r="C15" s="347"/>
      <c r="D15" s="347"/>
      <c r="E15" s="348"/>
      <c r="F15" s="536">
        <v>724</v>
      </c>
      <c r="G15" s="536">
        <v>663</v>
      </c>
      <c r="H15" s="536">
        <v>2077</v>
      </c>
      <c r="I15" s="536">
        <v>642</v>
      </c>
      <c r="J15" s="537">
        <v>710</v>
      </c>
      <c r="K15" s="538">
        <v>14</v>
      </c>
      <c r="L15" s="349">
        <v>1.971830985915493</v>
      </c>
    </row>
    <row r="16" spans="1:17" s="110" customFormat="1" ht="15" customHeight="1" x14ac:dyDescent="0.2">
      <c r="A16" s="350"/>
      <c r="B16" s="351" t="s">
        <v>109</v>
      </c>
      <c r="C16" s="347"/>
      <c r="D16" s="347"/>
      <c r="E16" s="348"/>
      <c r="F16" s="536">
        <v>3488</v>
      </c>
      <c r="G16" s="536">
        <v>2784</v>
      </c>
      <c r="H16" s="536">
        <v>3358</v>
      </c>
      <c r="I16" s="536">
        <v>3444</v>
      </c>
      <c r="J16" s="537">
        <v>3892</v>
      </c>
      <c r="K16" s="538">
        <v>-404</v>
      </c>
      <c r="L16" s="349">
        <v>-10.38026721479959</v>
      </c>
    </row>
    <row r="17" spans="1:12" s="110" customFormat="1" ht="15" customHeight="1" x14ac:dyDescent="0.2">
      <c r="A17" s="350"/>
      <c r="B17" s="351" t="s">
        <v>110</v>
      </c>
      <c r="C17" s="347"/>
      <c r="D17" s="347"/>
      <c r="E17" s="348"/>
      <c r="F17" s="536">
        <v>675</v>
      </c>
      <c r="G17" s="536">
        <v>391</v>
      </c>
      <c r="H17" s="536">
        <v>586</v>
      </c>
      <c r="I17" s="536">
        <v>715</v>
      </c>
      <c r="J17" s="537">
        <v>779</v>
      </c>
      <c r="K17" s="538">
        <v>-104</v>
      </c>
      <c r="L17" s="349">
        <v>-13.350449293966625</v>
      </c>
    </row>
    <row r="18" spans="1:12" s="110" customFormat="1" ht="15" customHeight="1" x14ac:dyDescent="0.2">
      <c r="A18" s="350"/>
      <c r="B18" s="351" t="s">
        <v>111</v>
      </c>
      <c r="C18" s="347"/>
      <c r="D18" s="347"/>
      <c r="E18" s="348"/>
      <c r="F18" s="536">
        <v>75</v>
      </c>
      <c r="G18" s="536">
        <v>40</v>
      </c>
      <c r="H18" s="536">
        <v>42</v>
      </c>
      <c r="I18" s="536">
        <v>62</v>
      </c>
      <c r="J18" s="537">
        <v>68</v>
      </c>
      <c r="K18" s="538">
        <v>7</v>
      </c>
      <c r="L18" s="349">
        <v>10.294117647058824</v>
      </c>
    </row>
    <row r="19" spans="1:12" s="110" customFormat="1" ht="15" customHeight="1" x14ac:dyDescent="0.2">
      <c r="A19" s="118" t="s">
        <v>113</v>
      </c>
      <c r="B19" s="119" t="s">
        <v>181</v>
      </c>
      <c r="C19" s="347"/>
      <c r="D19" s="347"/>
      <c r="E19" s="348"/>
      <c r="F19" s="536">
        <v>3147</v>
      </c>
      <c r="G19" s="536">
        <v>2490</v>
      </c>
      <c r="H19" s="536">
        <v>4237</v>
      </c>
      <c r="I19" s="536">
        <v>3167</v>
      </c>
      <c r="J19" s="537">
        <v>3572</v>
      </c>
      <c r="K19" s="538">
        <v>-425</v>
      </c>
      <c r="L19" s="349">
        <v>-11.898096304591265</v>
      </c>
    </row>
    <row r="20" spans="1:12" s="110" customFormat="1" ht="15" customHeight="1" x14ac:dyDescent="0.2">
      <c r="A20" s="118"/>
      <c r="B20" s="119" t="s">
        <v>182</v>
      </c>
      <c r="C20" s="347"/>
      <c r="D20" s="347"/>
      <c r="E20" s="348"/>
      <c r="F20" s="536">
        <v>1815</v>
      </c>
      <c r="G20" s="536">
        <v>1388</v>
      </c>
      <c r="H20" s="536">
        <v>1826</v>
      </c>
      <c r="I20" s="536">
        <v>1696</v>
      </c>
      <c r="J20" s="537">
        <v>1877</v>
      </c>
      <c r="K20" s="538">
        <v>-62</v>
      </c>
      <c r="L20" s="349">
        <v>-3.303143313798615</v>
      </c>
    </row>
    <row r="21" spans="1:12" s="110" customFormat="1" ht="15" customHeight="1" x14ac:dyDescent="0.2">
      <c r="A21" s="118" t="s">
        <v>113</v>
      </c>
      <c r="B21" s="119" t="s">
        <v>116</v>
      </c>
      <c r="C21" s="347"/>
      <c r="D21" s="347"/>
      <c r="E21" s="348"/>
      <c r="F21" s="536">
        <v>4363</v>
      </c>
      <c r="G21" s="536">
        <v>3249</v>
      </c>
      <c r="H21" s="536">
        <v>5460</v>
      </c>
      <c r="I21" s="536">
        <v>4379</v>
      </c>
      <c r="J21" s="537">
        <v>4976</v>
      </c>
      <c r="K21" s="538">
        <v>-613</v>
      </c>
      <c r="L21" s="349">
        <v>-12.319131832797428</v>
      </c>
    </row>
    <row r="22" spans="1:12" s="110" customFormat="1" ht="15" customHeight="1" x14ac:dyDescent="0.2">
      <c r="A22" s="118"/>
      <c r="B22" s="119" t="s">
        <v>117</v>
      </c>
      <c r="C22" s="347"/>
      <c r="D22" s="347"/>
      <c r="E22" s="348"/>
      <c r="F22" s="536">
        <v>597</v>
      </c>
      <c r="G22" s="536">
        <v>628</v>
      </c>
      <c r="H22" s="536">
        <v>600</v>
      </c>
      <c r="I22" s="536">
        <v>484</v>
      </c>
      <c r="J22" s="537">
        <v>472</v>
      </c>
      <c r="K22" s="538">
        <v>125</v>
      </c>
      <c r="L22" s="349">
        <v>26.483050847457626</v>
      </c>
    </row>
    <row r="23" spans="1:12" s="110" customFormat="1" ht="15" customHeight="1" x14ac:dyDescent="0.2">
      <c r="A23" s="352" t="s">
        <v>347</v>
      </c>
      <c r="B23" s="353" t="s">
        <v>193</v>
      </c>
      <c r="C23" s="354"/>
      <c r="D23" s="354"/>
      <c r="E23" s="355"/>
      <c r="F23" s="539">
        <v>83</v>
      </c>
      <c r="G23" s="539">
        <v>136</v>
      </c>
      <c r="H23" s="539">
        <v>1174</v>
      </c>
      <c r="I23" s="539">
        <v>41</v>
      </c>
      <c r="J23" s="540">
        <v>99</v>
      </c>
      <c r="K23" s="541">
        <v>-16</v>
      </c>
      <c r="L23" s="356">
        <v>-16.161616161616163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23.1</v>
      </c>
      <c r="G25" s="542">
        <v>28.8</v>
      </c>
      <c r="H25" s="542">
        <v>27.7</v>
      </c>
      <c r="I25" s="542">
        <v>25.9</v>
      </c>
      <c r="J25" s="542">
        <v>22.7</v>
      </c>
      <c r="K25" s="543" t="s">
        <v>349</v>
      </c>
      <c r="L25" s="364">
        <v>0.40000000000000213</v>
      </c>
    </row>
    <row r="26" spans="1:12" s="110" customFormat="1" ht="15" customHeight="1" x14ac:dyDescent="0.2">
      <c r="A26" s="365" t="s">
        <v>105</v>
      </c>
      <c r="B26" s="366" t="s">
        <v>345</v>
      </c>
      <c r="C26" s="362"/>
      <c r="D26" s="362"/>
      <c r="E26" s="363"/>
      <c r="F26" s="542">
        <v>21</v>
      </c>
      <c r="G26" s="542">
        <v>24.7</v>
      </c>
      <c r="H26" s="542">
        <v>23.7</v>
      </c>
      <c r="I26" s="542">
        <v>23</v>
      </c>
      <c r="J26" s="544">
        <v>20.3</v>
      </c>
      <c r="K26" s="543" t="s">
        <v>349</v>
      </c>
      <c r="L26" s="364">
        <v>0.69999999999999929</v>
      </c>
    </row>
    <row r="27" spans="1:12" s="110" customFormat="1" ht="15" customHeight="1" x14ac:dyDescent="0.2">
      <c r="A27" s="365"/>
      <c r="B27" s="366" t="s">
        <v>346</v>
      </c>
      <c r="C27" s="362"/>
      <c r="D27" s="362"/>
      <c r="E27" s="363"/>
      <c r="F27" s="542">
        <v>25.8</v>
      </c>
      <c r="G27" s="542">
        <v>33.700000000000003</v>
      </c>
      <c r="H27" s="542">
        <v>32.5</v>
      </c>
      <c r="I27" s="542">
        <v>29.2</v>
      </c>
      <c r="J27" s="542">
        <v>25.4</v>
      </c>
      <c r="K27" s="543" t="s">
        <v>349</v>
      </c>
      <c r="L27" s="364">
        <v>0.40000000000000213</v>
      </c>
    </row>
    <row r="28" spans="1:12" s="110" customFormat="1" ht="15" customHeight="1" x14ac:dyDescent="0.2">
      <c r="A28" s="365" t="s">
        <v>113</v>
      </c>
      <c r="B28" s="366" t="s">
        <v>108</v>
      </c>
      <c r="C28" s="362"/>
      <c r="D28" s="362"/>
      <c r="E28" s="363"/>
      <c r="F28" s="542">
        <v>28</v>
      </c>
      <c r="G28" s="542">
        <v>37.299999999999997</v>
      </c>
      <c r="H28" s="542">
        <v>37.799999999999997</v>
      </c>
      <c r="I28" s="542">
        <v>39.200000000000003</v>
      </c>
      <c r="J28" s="542">
        <v>33.4</v>
      </c>
      <c r="K28" s="543" t="s">
        <v>349</v>
      </c>
      <c r="L28" s="364">
        <v>-5.3999999999999986</v>
      </c>
    </row>
    <row r="29" spans="1:12" s="110" customFormat="1" ht="11.25" x14ac:dyDescent="0.2">
      <c r="A29" s="365"/>
      <c r="B29" s="366" t="s">
        <v>109</v>
      </c>
      <c r="C29" s="362"/>
      <c r="D29" s="362"/>
      <c r="E29" s="363"/>
      <c r="F29" s="542">
        <v>21.9</v>
      </c>
      <c r="G29" s="542">
        <v>26.9</v>
      </c>
      <c r="H29" s="542">
        <v>25.5</v>
      </c>
      <c r="I29" s="542">
        <v>23.5</v>
      </c>
      <c r="J29" s="544">
        <v>21.1</v>
      </c>
      <c r="K29" s="543" t="s">
        <v>349</v>
      </c>
      <c r="L29" s="364">
        <v>0.79999999999999716</v>
      </c>
    </row>
    <row r="30" spans="1:12" s="110" customFormat="1" ht="15" customHeight="1" x14ac:dyDescent="0.2">
      <c r="A30" s="365"/>
      <c r="B30" s="366" t="s">
        <v>110</v>
      </c>
      <c r="C30" s="362"/>
      <c r="D30" s="362"/>
      <c r="E30" s="363"/>
      <c r="F30" s="542">
        <v>23.4</v>
      </c>
      <c r="G30" s="542">
        <v>29.6</v>
      </c>
      <c r="H30" s="542">
        <v>23.6</v>
      </c>
      <c r="I30" s="542">
        <v>24.6</v>
      </c>
      <c r="J30" s="542">
        <v>21.4</v>
      </c>
      <c r="K30" s="543" t="s">
        <v>349</v>
      </c>
      <c r="L30" s="364">
        <v>2</v>
      </c>
    </row>
    <row r="31" spans="1:12" s="110" customFormat="1" ht="15" customHeight="1" x14ac:dyDescent="0.2">
      <c r="A31" s="365"/>
      <c r="B31" s="366" t="s">
        <v>111</v>
      </c>
      <c r="C31" s="362"/>
      <c r="D31" s="362"/>
      <c r="E31" s="363"/>
      <c r="F31" s="542">
        <v>31.1</v>
      </c>
      <c r="G31" s="542">
        <v>35</v>
      </c>
      <c r="H31" s="542">
        <v>38.1</v>
      </c>
      <c r="I31" s="542">
        <v>38.700000000000003</v>
      </c>
      <c r="J31" s="542">
        <v>33.799999999999997</v>
      </c>
      <c r="K31" s="543" t="s">
        <v>349</v>
      </c>
      <c r="L31" s="364">
        <v>-2.6999999999999957</v>
      </c>
    </row>
    <row r="32" spans="1:12" s="110" customFormat="1" ht="15" customHeight="1" x14ac:dyDescent="0.2">
      <c r="A32" s="367" t="s">
        <v>113</v>
      </c>
      <c r="B32" s="368" t="s">
        <v>181</v>
      </c>
      <c r="C32" s="362"/>
      <c r="D32" s="362"/>
      <c r="E32" s="363"/>
      <c r="F32" s="542">
        <v>19</v>
      </c>
      <c r="G32" s="542">
        <v>25</v>
      </c>
      <c r="H32" s="542">
        <v>24</v>
      </c>
      <c r="I32" s="542">
        <v>21.9</v>
      </c>
      <c r="J32" s="544">
        <v>19.3</v>
      </c>
      <c r="K32" s="543" t="s">
        <v>349</v>
      </c>
      <c r="L32" s="364">
        <v>-0.30000000000000071</v>
      </c>
    </row>
    <row r="33" spans="1:12" s="110" customFormat="1" ht="15" customHeight="1" x14ac:dyDescent="0.2">
      <c r="A33" s="367"/>
      <c r="B33" s="368" t="s">
        <v>182</v>
      </c>
      <c r="C33" s="362"/>
      <c r="D33" s="362"/>
      <c r="E33" s="363"/>
      <c r="F33" s="542">
        <v>30</v>
      </c>
      <c r="G33" s="542">
        <v>35.299999999999997</v>
      </c>
      <c r="H33" s="542">
        <v>33.799999999999997</v>
      </c>
      <c r="I33" s="542">
        <v>33.299999999999997</v>
      </c>
      <c r="J33" s="542">
        <v>29.2</v>
      </c>
      <c r="K33" s="543" t="s">
        <v>349</v>
      </c>
      <c r="L33" s="364">
        <v>0.80000000000000071</v>
      </c>
    </row>
    <row r="34" spans="1:12" s="369" customFormat="1" ht="15" customHeight="1" x14ac:dyDescent="0.2">
      <c r="A34" s="367" t="s">
        <v>113</v>
      </c>
      <c r="B34" s="368" t="s">
        <v>116</v>
      </c>
      <c r="C34" s="362"/>
      <c r="D34" s="362"/>
      <c r="E34" s="363"/>
      <c r="F34" s="542">
        <v>23.6</v>
      </c>
      <c r="G34" s="542">
        <v>28.9</v>
      </c>
      <c r="H34" s="542">
        <v>27.6</v>
      </c>
      <c r="I34" s="542">
        <v>25.4</v>
      </c>
      <c r="J34" s="542">
        <v>22.3</v>
      </c>
      <c r="K34" s="543" t="s">
        <v>349</v>
      </c>
      <c r="L34" s="364">
        <v>1.3000000000000007</v>
      </c>
    </row>
    <row r="35" spans="1:12" s="369" customFormat="1" ht="11.25" x14ac:dyDescent="0.2">
      <c r="A35" s="370"/>
      <c r="B35" s="371" t="s">
        <v>117</v>
      </c>
      <c r="C35" s="372"/>
      <c r="D35" s="372"/>
      <c r="E35" s="373"/>
      <c r="F35" s="545">
        <v>18.8</v>
      </c>
      <c r="G35" s="545">
        <v>28</v>
      </c>
      <c r="H35" s="545">
        <v>28.1</v>
      </c>
      <c r="I35" s="545">
        <v>29.9</v>
      </c>
      <c r="J35" s="546">
        <v>27.1</v>
      </c>
      <c r="K35" s="547" t="s">
        <v>349</v>
      </c>
      <c r="L35" s="374">
        <v>-8.3000000000000007</v>
      </c>
    </row>
    <row r="36" spans="1:12" s="369" customFormat="1" ht="15.95" customHeight="1" x14ac:dyDescent="0.2">
      <c r="A36" s="375" t="s">
        <v>350</v>
      </c>
      <c r="B36" s="376"/>
      <c r="C36" s="377"/>
      <c r="D36" s="376"/>
      <c r="E36" s="378"/>
      <c r="F36" s="548">
        <v>4853</v>
      </c>
      <c r="G36" s="548">
        <v>3711</v>
      </c>
      <c r="H36" s="548">
        <v>4773</v>
      </c>
      <c r="I36" s="548">
        <v>4792</v>
      </c>
      <c r="J36" s="548">
        <v>5309</v>
      </c>
      <c r="K36" s="549">
        <v>-456</v>
      </c>
      <c r="L36" s="380">
        <v>-8.5891881710303259</v>
      </c>
    </row>
    <row r="37" spans="1:12" s="369" customFormat="1" ht="15.95" customHeight="1" x14ac:dyDescent="0.2">
      <c r="A37" s="381"/>
      <c r="B37" s="382" t="s">
        <v>113</v>
      </c>
      <c r="C37" s="382" t="s">
        <v>351</v>
      </c>
      <c r="D37" s="382"/>
      <c r="E37" s="383"/>
      <c r="F37" s="548">
        <v>1119</v>
      </c>
      <c r="G37" s="548">
        <v>1068</v>
      </c>
      <c r="H37" s="548">
        <v>1322</v>
      </c>
      <c r="I37" s="548">
        <v>1239</v>
      </c>
      <c r="J37" s="548">
        <v>1207</v>
      </c>
      <c r="K37" s="549">
        <v>-88</v>
      </c>
      <c r="L37" s="380">
        <v>-7.290803645401823</v>
      </c>
    </row>
    <row r="38" spans="1:12" s="369" customFormat="1" ht="15.95" customHeight="1" x14ac:dyDescent="0.2">
      <c r="A38" s="381"/>
      <c r="B38" s="384" t="s">
        <v>105</v>
      </c>
      <c r="C38" s="384" t="s">
        <v>106</v>
      </c>
      <c r="D38" s="385"/>
      <c r="E38" s="383"/>
      <c r="F38" s="548">
        <v>2754</v>
      </c>
      <c r="G38" s="548">
        <v>2016</v>
      </c>
      <c r="H38" s="548">
        <v>2616</v>
      </c>
      <c r="I38" s="548">
        <v>2599</v>
      </c>
      <c r="J38" s="550">
        <v>2773</v>
      </c>
      <c r="K38" s="549">
        <v>-19</v>
      </c>
      <c r="L38" s="380">
        <v>-0.68517850703209515</v>
      </c>
    </row>
    <row r="39" spans="1:12" s="369" customFormat="1" ht="15.95" customHeight="1" x14ac:dyDescent="0.2">
      <c r="A39" s="381"/>
      <c r="B39" s="385"/>
      <c r="C39" s="382" t="s">
        <v>352</v>
      </c>
      <c r="D39" s="385"/>
      <c r="E39" s="383"/>
      <c r="F39" s="548">
        <v>578</v>
      </c>
      <c r="G39" s="548">
        <v>497</v>
      </c>
      <c r="H39" s="548">
        <v>621</v>
      </c>
      <c r="I39" s="548">
        <v>599</v>
      </c>
      <c r="J39" s="548">
        <v>562</v>
      </c>
      <c r="K39" s="549">
        <v>16</v>
      </c>
      <c r="L39" s="380">
        <v>2.8469750889679717</v>
      </c>
    </row>
    <row r="40" spans="1:12" s="369" customFormat="1" ht="15.95" customHeight="1" x14ac:dyDescent="0.2">
      <c r="A40" s="381"/>
      <c r="B40" s="384"/>
      <c r="C40" s="384" t="s">
        <v>107</v>
      </c>
      <c r="D40" s="385"/>
      <c r="E40" s="383"/>
      <c r="F40" s="548">
        <v>2099</v>
      </c>
      <c r="G40" s="548">
        <v>1695</v>
      </c>
      <c r="H40" s="548">
        <v>2157</v>
      </c>
      <c r="I40" s="548">
        <v>2193</v>
      </c>
      <c r="J40" s="548">
        <v>2536</v>
      </c>
      <c r="K40" s="549">
        <v>-437</v>
      </c>
      <c r="L40" s="380">
        <v>-17.231861198738169</v>
      </c>
    </row>
    <row r="41" spans="1:12" s="369" customFormat="1" ht="24" customHeight="1" x14ac:dyDescent="0.2">
      <c r="A41" s="381"/>
      <c r="B41" s="385"/>
      <c r="C41" s="382" t="s">
        <v>352</v>
      </c>
      <c r="D41" s="385"/>
      <c r="E41" s="383"/>
      <c r="F41" s="548">
        <v>541</v>
      </c>
      <c r="G41" s="548">
        <v>571</v>
      </c>
      <c r="H41" s="548">
        <v>701</v>
      </c>
      <c r="I41" s="548">
        <v>640</v>
      </c>
      <c r="J41" s="550">
        <v>645</v>
      </c>
      <c r="K41" s="549">
        <v>-104</v>
      </c>
      <c r="L41" s="380">
        <v>-16.124031007751938</v>
      </c>
    </row>
    <row r="42" spans="1:12" s="110" customFormat="1" ht="15" customHeight="1" x14ac:dyDescent="0.2">
      <c r="A42" s="381"/>
      <c r="B42" s="384" t="s">
        <v>113</v>
      </c>
      <c r="C42" s="384" t="s">
        <v>353</v>
      </c>
      <c r="D42" s="385"/>
      <c r="E42" s="383"/>
      <c r="F42" s="548">
        <v>644</v>
      </c>
      <c r="G42" s="548">
        <v>528</v>
      </c>
      <c r="H42" s="548">
        <v>894</v>
      </c>
      <c r="I42" s="548">
        <v>605</v>
      </c>
      <c r="J42" s="548">
        <v>608</v>
      </c>
      <c r="K42" s="549">
        <v>36</v>
      </c>
      <c r="L42" s="380">
        <v>5.9210526315789478</v>
      </c>
    </row>
    <row r="43" spans="1:12" s="110" customFormat="1" ht="15" customHeight="1" x14ac:dyDescent="0.2">
      <c r="A43" s="381"/>
      <c r="B43" s="385"/>
      <c r="C43" s="382" t="s">
        <v>352</v>
      </c>
      <c r="D43" s="385"/>
      <c r="E43" s="383"/>
      <c r="F43" s="548">
        <v>180</v>
      </c>
      <c r="G43" s="548">
        <v>197</v>
      </c>
      <c r="H43" s="548">
        <v>338</v>
      </c>
      <c r="I43" s="548">
        <v>237</v>
      </c>
      <c r="J43" s="548">
        <v>203</v>
      </c>
      <c r="K43" s="549">
        <v>-23</v>
      </c>
      <c r="L43" s="380">
        <v>-11.330049261083744</v>
      </c>
    </row>
    <row r="44" spans="1:12" s="110" customFormat="1" ht="15" customHeight="1" x14ac:dyDescent="0.2">
      <c r="A44" s="381"/>
      <c r="B44" s="384"/>
      <c r="C44" s="366" t="s">
        <v>109</v>
      </c>
      <c r="D44" s="385"/>
      <c r="E44" s="383"/>
      <c r="F44" s="548">
        <v>3461</v>
      </c>
      <c r="G44" s="548">
        <v>2754</v>
      </c>
      <c r="H44" s="548">
        <v>3253</v>
      </c>
      <c r="I44" s="548">
        <v>3419</v>
      </c>
      <c r="J44" s="550">
        <v>3859</v>
      </c>
      <c r="K44" s="549">
        <v>-398</v>
      </c>
      <c r="L44" s="380">
        <v>-10.313552733868878</v>
      </c>
    </row>
    <row r="45" spans="1:12" s="110" customFormat="1" ht="15" customHeight="1" x14ac:dyDescent="0.2">
      <c r="A45" s="381"/>
      <c r="B45" s="385"/>
      <c r="C45" s="382" t="s">
        <v>352</v>
      </c>
      <c r="D45" s="385"/>
      <c r="E45" s="383"/>
      <c r="F45" s="548">
        <v>758</v>
      </c>
      <c r="G45" s="548">
        <v>742</v>
      </c>
      <c r="H45" s="548">
        <v>830</v>
      </c>
      <c r="I45" s="548">
        <v>804</v>
      </c>
      <c r="J45" s="548">
        <v>815</v>
      </c>
      <c r="K45" s="549">
        <v>-57</v>
      </c>
      <c r="L45" s="380">
        <v>-6.9938650306748462</v>
      </c>
    </row>
    <row r="46" spans="1:12" s="110" customFormat="1" ht="15" customHeight="1" x14ac:dyDescent="0.2">
      <c r="A46" s="381"/>
      <c r="B46" s="384"/>
      <c r="C46" s="366" t="s">
        <v>110</v>
      </c>
      <c r="D46" s="385"/>
      <c r="E46" s="383"/>
      <c r="F46" s="548">
        <v>674</v>
      </c>
      <c r="G46" s="548">
        <v>389</v>
      </c>
      <c r="H46" s="548">
        <v>584</v>
      </c>
      <c r="I46" s="548">
        <v>706</v>
      </c>
      <c r="J46" s="548">
        <v>774</v>
      </c>
      <c r="K46" s="549">
        <v>-100</v>
      </c>
      <c r="L46" s="380">
        <v>-12.919896640826874</v>
      </c>
    </row>
    <row r="47" spans="1:12" s="110" customFormat="1" ht="15" customHeight="1" x14ac:dyDescent="0.2">
      <c r="A47" s="381"/>
      <c r="B47" s="385"/>
      <c r="C47" s="382" t="s">
        <v>352</v>
      </c>
      <c r="D47" s="385"/>
      <c r="E47" s="383"/>
      <c r="F47" s="548">
        <v>158</v>
      </c>
      <c r="G47" s="548">
        <v>115</v>
      </c>
      <c r="H47" s="548">
        <v>138</v>
      </c>
      <c r="I47" s="548">
        <v>174</v>
      </c>
      <c r="J47" s="550">
        <v>166</v>
      </c>
      <c r="K47" s="549">
        <v>-8</v>
      </c>
      <c r="L47" s="380">
        <v>-4.8192771084337354</v>
      </c>
    </row>
    <row r="48" spans="1:12" s="110" customFormat="1" ht="15" customHeight="1" x14ac:dyDescent="0.2">
      <c r="A48" s="381"/>
      <c r="B48" s="385"/>
      <c r="C48" s="366" t="s">
        <v>111</v>
      </c>
      <c r="D48" s="386"/>
      <c r="E48" s="387"/>
      <c r="F48" s="548">
        <v>74</v>
      </c>
      <c r="G48" s="548">
        <v>40</v>
      </c>
      <c r="H48" s="548">
        <v>42</v>
      </c>
      <c r="I48" s="548">
        <v>62</v>
      </c>
      <c r="J48" s="548">
        <v>68</v>
      </c>
      <c r="K48" s="549">
        <v>6</v>
      </c>
      <c r="L48" s="380">
        <v>8.8235294117647065</v>
      </c>
    </row>
    <row r="49" spans="1:12" s="110" customFormat="1" ht="15" customHeight="1" x14ac:dyDescent="0.2">
      <c r="A49" s="381"/>
      <c r="B49" s="385"/>
      <c r="C49" s="382" t="s">
        <v>352</v>
      </c>
      <c r="D49" s="385"/>
      <c r="E49" s="383"/>
      <c r="F49" s="548">
        <v>23</v>
      </c>
      <c r="G49" s="548">
        <v>14</v>
      </c>
      <c r="H49" s="548">
        <v>16</v>
      </c>
      <c r="I49" s="548">
        <v>24</v>
      </c>
      <c r="J49" s="548">
        <v>23</v>
      </c>
      <c r="K49" s="549">
        <v>0</v>
      </c>
      <c r="L49" s="380">
        <v>0</v>
      </c>
    </row>
    <row r="50" spans="1:12" s="110" customFormat="1" ht="15" customHeight="1" x14ac:dyDescent="0.2">
      <c r="A50" s="381"/>
      <c r="B50" s="384" t="s">
        <v>113</v>
      </c>
      <c r="C50" s="382" t="s">
        <v>181</v>
      </c>
      <c r="D50" s="385"/>
      <c r="E50" s="383"/>
      <c r="F50" s="548">
        <v>3055</v>
      </c>
      <c r="G50" s="548">
        <v>2344</v>
      </c>
      <c r="H50" s="548">
        <v>2977</v>
      </c>
      <c r="I50" s="548">
        <v>3123</v>
      </c>
      <c r="J50" s="550">
        <v>3459</v>
      </c>
      <c r="K50" s="549">
        <v>-404</v>
      </c>
      <c r="L50" s="380">
        <v>-11.679676206996241</v>
      </c>
    </row>
    <row r="51" spans="1:12" s="110" customFormat="1" ht="15" customHeight="1" x14ac:dyDescent="0.2">
      <c r="A51" s="381"/>
      <c r="B51" s="385"/>
      <c r="C51" s="382" t="s">
        <v>352</v>
      </c>
      <c r="D51" s="385"/>
      <c r="E51" s="383"/>
      <c r="F51" s="548">
        <v>580</v>
      </c>
      <c r="G51" s="548">
        <v>586</v>
      </c>
      <c r="H51" s="548">
        <v>715</v>
      </c>
      <c r="I51" s="548">
        <v>683</v>
      </c>
      <c r="J51" s="548">
        <v>666</v>
      </c>
      <c r="K51" s="549">
        <v>-86</v>
      </c>
      <c r="L51" s="380">
        <v>-12.912912912912914</v>
      </c>
    </row>
    <row r="52" spans="1:12" s="110" customFormat="1" ht="15" customHeight="1" x14ac:dyDescent="0.2">
      <c r="A52" s="381"/>
      <c r="B52" s="384"/>
      <c r="C52" s="382" t="s">
        <v>182</v>
      </c>
      <c r="D52" s="385"/>
      <c r="E52" s="383"/>
      <c r="F52" s="548">
        <v>1798</v>
      </c>
      <c r="G52" s="548">
        <v>1367</v>
      </c>
      <c r="H52" s="548">
        <v>1796</v>
      </c>
      <c r="I52" s="548">
        <v>1669</v>
      </c>
      <c r="J52" s="548">
        <v>1850</v>
      </c>
      <c r="K52" s="549">
        <v>-52</v>
      </c>
      <c r="L52" s="380">
        <v>-2.810810810810811</v>
      </c>
    </row>
    <row r="53" spans="1:12" s="269" customFormat="1" ht="11.25" customHeight="1" x14ac:dyDescent="0.2">
      <c r="A53" s="381"/>
      <c r="B53" s="385"/>
      <c r="C53" s="382" t="s">
        <v>352</v>
      </c>
      <c r="D53" s="385"/>
      <c r="E53" s="383"/>
      <c r="F53" s="548">
        <v>539</v>
      </c>
      <c r="G53" s="548">
        <v>482</v>
      </c>
      <c r="H53" s="548">
        <v>607</v>
      </c>
      <c r="I53" s="548">
        <v>556</v>
      </c>
      <c r="J53" s="550">
        <v>541</v>
      </c>
      <c r="K53" s="549">
        <v>-2</v>
      </c>
      <c r="L53" s="380">
        <v>-0.36968576709796674</v>
      </c>
    </row>
    <row r="54" spans="1:12" s="151" customFormat="1" ht="12.75" customHeight="1" x14ac:dyDescent="0.2">
      <c r="A54" s="381"/>
      <c r="B54" s="384" t="s">
        <v>113</v>
      </c>
      <c r="C54" s="384" t="s">
        <v>116</v>
      </c>
      <c r="D54" s="385"/>
      <c r="E54" s="383"/>
      <c r="F54" s="548">
        <v>4265</v>
      </c>
      <c r="G54" s="548">
        <v>3095</v>
      </c>
      <c r="H54" s="548">
        <v>4239</v>
      </c>
      <c r="I54" s="548">
        <v>4313</v>
      </c>
      <c r="J54" s="548">
        <v>4851</v>
      </c>
      <c r="K54" s="549">
        <v>-586</v>
      </c>
      <c r="L54" s="380">
        <v>-12.079983508554937</v>
      </c>
    </row>
    <row r="55" spans="1:12" ht="11.25" x14ac:dyDescent="0.2">
      <c r="A55" s="381"/>
      <c r="B55" s="385"/>
      <c r="C55" s="382" t="s">
        <v>352</v>
      </c>
      <c r="D55" s="385"/>
      <c r="E55" s="383"/>
      <c r="F55" s="548">
        <v>1007</v>
      </c>
      <c r="G55" s="548">
        <v>895</v>
      </c>
      <c r="H55" s="548">
        <v>1172</v>
      </c>
      <c r="I55" s="548">
        <v>1096</v>
      </c>
      <c r="J55" s="548">
        <v>1083</v>
      </c>
      <c r="K55" s="549">
        <v>-76</v>
      </c>
      <c r="L55" s="380">
        <v>-7.0175438596491224</v>
      </c>
    </row>
    <row r="56" spans="1:12" ht="14.25" customHeight="1" x14ac:dyDescent="0.2">
      <c r="A56" s="381"/>
      <c r="B56" s="385"/>
      <c r="C56" s="384" t="s">
        <v>117</v>
      </c>
      <c r="D56" s="385"/>
      <c r="E56" s="383"/>
      <c r="F56" s="548">
        <v>586</v>
      </c>
      <c r="G56" s="548">
        <v>615</v>
      </c>
      <c r="H56" s="548">
        <v>533</v>
      </c>
      <c r="I56" s="548">
        <v>479</v>
      </c>
      <c r="J56" s="548">
        <v>457</v>
      </c>
      <c r="K56" s="549">
        <v>129</v>
      </c>
      <c r="L56" s="380">
        <v>28.227571115973742</v>
      </c>
    </row>
    <row r="57" spans="1:12" ht="18.75" customHeight="1" x14ac:dyDescent="0.2">
      <c r="A57" s="388"/>
      <c r="B57" s="389"/>
      <c r="C57" s="390" t="s">
        <v>352</v>
      </c>
      <c r="D57" s="389"/>
      <c r="E57" s="391"/>
      <c r="F57" s="551">
        <v>110</v>
      </c>
      <c r="G57" s="552">
        <v>172</v>
      </c>
      <c r="H57" s="552">
        <v>150</v>
      </c>
      <c r="I57" s="552">
        <v>143</v>
      </c>
      <c r="J57" s="552">
        <v>124</v>
      </c>
      <c r="K57" s="553">
        <f t="shared" ref="K57" si="0">IF(OR(F57=".",J57=".")=TRUE,".",IF(OR(F57="*",J57="*")=TRUE,"*",IF(AND(F57="-",J57="-")=TRUE,"-",IF(AND(ISNUMBER(J57),ISNUMBER(F57))=TRUE,IF(F57-J57=0,0,F57-J57),IF(ISNUMBER(F57)=TRUE,F57,-J57)))))</f>
        <v>-14</v>
      </c>
      <c r="L57" s="392">
        <f t="shared" ref="L57" si="1">IF(K57 =".",".",IF(K57 ="*","*",IF(K57="-","-",IF(K57=0,0,IF(OR(J57="-",J57=".",F57="-",F57=".")=TRUE,"X",IF(J57=0,"0,0",IF(ABS(K57*100/J57)&gt;250,".X",(K57*100/J57))))))))</f>
        <v>-11.290322580645162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4962</v>
      </c>
      <c r="E11" s="114">
        <v>3878</v>
      </c>
      <c r="F11" s="114">
        <v>6063</v>
      </c>
      <c r="G11" s="114">
        <v>4863</v>
      </c>
      <c r="H11" s="140">
        <v>5449</v>
      </c>
      <c r="I11" s="115">
        <v>-487</v>
      </c>
      <c r="J11" s="116">
        <v>-8.9374197100385384</v>
      </c>
    </row>
    <row r="12" spans="1:15" s="110" customFormat="1" ht="24.95" customHeight="1" x14ac:dyDescent="0.2">
      <c r="A12" s="193" t="s">
        <v>132</v>
      </c>
      <c r="B12" s="194" t="s">
        <v>133</v>
      </c>
      <c r="C12" s="113">
        <v>2.6199113260781943</v>
      </c>
      <c r="D12" s="115">
        <v>130</v>
      </c>
      <c r="E12" s="114">
        <v>92</v>
      </c>
      <c r="F12" s="114">
        <v>136</v>
      </c>
      <c r="G12" s="114">
        <v>123</v>
      </c>
      <c r="H12" s="140">
        <v>127</v>
      </c>
      <c r="I12" s="115">
        <v>3</v>
      </c>
      <c r="J12" s="116">
        <v>2.3622047244094486</v>
      </c>
    </row>
    <row r="13" spans="1:15" s="110" customFormat="1" ht="24.95" customHeight="1" x14ac:dyDescent="0.2">
      <c r="A13" s="193" t="s">
        <v>134</v>
      </c>
      <c r="B13" s="199" t="s">
        <v>214</v>
      </c>
      <c r="C13" s="113">
        <v>1.8339379282547359</v>
      </c>
      <c r="D13" s="115">
        <v>91</v>
      </c>
      <c r="E13" s="114">
        <v>87</v>
      </c>
      <c r="F13" s="114">
        <v>134</v>
      </c>
      <c r="G13" s="114">
        <v>81</v>
      </c>
      <c r="H13" s="140">
        <v>133</v>
      </c>
      <c r="I13" s="115">
        <v>-42</v>
      </c>
      <c r="J13" s="116">
        <v>-31.578947368421051</v>
      </c>
    </row>
    <row r="14" spans="1:15" s="287" customFormat="1" ht="24.95" customHeight="1" x14ac:dyDescent="0.2">
      <c r="A14" s="193" t="s">
        <v>215</v>
      </c>
      <c r="B14" s="199" t="s">
        <v>137</v>
      </c>
      <c r="C14" s="113">
        <v>13.160016122531237</v>
      </c>
      <c r="D14" s="115">
        <v>653</v>
      </c>
      <c r="E14" s="114">
        <v>653</v>
      </c>
      <c r="F14" s="114">
        <v>872</v>
      </c>
      <c r="G14" s="114">
        <v>603</v>
      </c>
      <c r="H14" s="140">
        <v>703</v>
      </c>
      <c r="I14" s="115">
        <v>-50</v>
      </c>
      <c r="J14" s="116">
        <v>-7.1123755334281649</v>
      </c>
      <c r="K14" s="110"/>
      <c r="L14" s="110"/>
      <c r="M14" s="110"/>
      <c r="N14" s="110"/>
      <c r="O14" s="110"/>
    </row>
    <row r="15" spans="1:15" s="110" customFormat="1" ht="24.95" customHeight="1" x14ac:dyDescent="0.2">
      <c r="A15" s="193" t="s">
        <v>216</v>
      </c>
      <c r="B15" s="199" t="s">
        <v>217</v>
      </c>
      <c r="C15" s="113">
        <v>4.8972188633615481</v>
      </c>
      <c r="D15" s="115">
        <v>243</v>
      </c>
      <c r="E15" s="114">
        <v>267</v>
      </c>
      <c r="F15" s="114">
        <v>326</v>
      </c>
      <c r="G15" s="114">
        <v>169</v>
      </c>
      <c r="H15" s="140">
        <v>163</v>
      </c>
      <c r="I15" s="115">
        <v>80</v>
      </c>
      <c r="J15" s="116">
        <v>49.079754601226995</v>
      </c>
    </row>
    <row r="16" spans="1:15" s="287" customFormat="1" ht="24.95" customHeight="1" x14ac:dyDescent="0.2">
      <c r="A16" s="193" t="s">
        <v>218</v>
      </c>
      <c r="B16" s="199" t="s">
        <v>141</v>
      </c>
      <c r="C16" s="113">
        <v>5.5824264409512292</v>
      </c>
      <c r="D16" s="115">
        <v>277</v>
      </c>
      <c r="E16" s="114">
        <v>293</v>
      </c>
      <c r="F16" s="114">
        <v>363</v>
      </c>
      <c r="G16" s="114">
        <v>303</v>
      </c>
      <c r="H16" s="140">
        <v>331</v>
      </c>
      <c r="I16" s="115">
        <v>-54</v>
      </c>
      <c r="J16" s="116">
        <v>-16.314199395770391</v>
      </c>
      <c r="K16" s="110"/>
      <c r="L16" s="110"/>
      <c r="M16" s="110"/>
      <c r="N16" s="110"/>
      <c r="O16" s="110"/>
    </row>
    <row r="17" spans="1:15" s="110" customFormat="1" ht="24.95" customHeight="1" x14ac:dyDescent="0.2">
      <c r="A17" s="193" t="s">
        <v>142</v>
      </c>
      <c r="B17" s="199" t="s">
        <v>220</v>
      </c>
      <c r="C17" s="113">
        <v>2.6803708182184605</v>
      </c>
      <c r="D17" s="115">
        <v>133</v>
      </c>
      <c r="E17" s="114">
        <v>93</v>
      </c>
      <c r="F17" s="114">
        <v>183</v>
      </c>
      <c r="G17" s="114">
        <v>131</v>
      </c>
      <c r="H17" s="140">
        <v>209</v>
      </c>
      <c r="I17" s="115">
        <v>-76</v>
      </c>
      <c r="J17" s="116">
        <v>-36.363636363636367</v>
      </c>
    </row>
    <row r="18" spans="1:15" s="287" customFormat="1" ht="24.95" customHeight="1" x14ac:dyDescent="0.2">
      <c r="A18" s="201" t="s">
        <v>144</v>
      </c>
      <c r="B18" s="202" t="s">
        <v>145</v>
      </c>
      <c r="C18" s="113">
        <v>12.575574365175333</v>
      </c>
      <c r="D18" s="115">
        <v>624</v>
      </c>
      <c r="E18" s="114">
        <v>347</v>
      </c>
      <c r="F18" s="114">
        <v>740</v>
      </c>
      <c r="G18" s="114">
        <v>569</v>
      </c>
      <c r="H18" s="140">
        <v>629</v>
      </c>
      <c r="I18" s="115">
        <v>-5</v>
      </c>
      <c r="J18" s="116">
        <v>-0.79491255961844198</v>
      </c>
      <c r="K18" s="110"/>
      <c r="L18" s="110"/>
      <c r="M18" s="110"/>
      <c r="N18" s="110"/>
      <c r="O18" s="110"/>
    </row>
    <row r="19" spans="1:15" s="110" customFormat="1" ht="24.95" customHeight="1" x14ac:dyDescent="0.2">
      <c r="A19" s="193" t="s">
        <v>146</v>
      </c>
      <c r="B19" s="199" t="s">
        <v>147</v>
      </c>
      <c r="C19" s="113">
        <v>15.477629987908102</v>
      </c>
      <c r="D19" s="115">
        <v>768</v>
      </c>
      <c r="E19" s="114">
        <v>645</v>
      </c>
      <c r="F19" s="114">
        <v>893</v>
      </c>
      <c r="G19" s="114">
        <v>716</v>
      </c>
      <c r="H19" s="140">
        <v>778</v>
      </c>
      <c r="I19" s="115">
        <v>-10</v>
      </c>
      <c r="J19" s="116">
        <v>-1.2853470437017995</v>
      </c>
    </row>
    <row r="20" spans="1:15" s="287" customFormat="1" ht="24.95" customHeight="1" x14ac:dyDescent="0.2">
      <c r="A20" s="193" t="s">
        <v>148</v>
      </c>
      <c r="B20" s="199" t="s">
        <v>149</v>
      </c>
      <c r="C20" s="113">
        <v>7.5775896815800081</v>
      </c>
      <c r="D20" s="115">
        <v>376</v>
      </c>
      <c r="E20" s="114">
        <v>300</v>
      </c>
      <c r="F20" s="114">
        <v>493</v>
      </c>
      <c r="G20" s="114">
        <v>324</v>
      </c>
      <c r="H20" s="140">
        <v>286</v>
      </c>
      <c r="I20" s="115">
        <v>90</v>
      </c>
      <c r="J20" s="116">
        <v>31.46853146853147</v>
      </c>
      <c r="K20" s="110"/>
      <c r="L20" s="110"/>
      <c r="M20" s="110"/>
      <c r="N20" s="110"/>
      <c r="O20" s="110"/>
    </row>
    <row r="21" spans="1:15" s="110" customFormat="1" ht="24.95" customHeight="1" x14ac:dyDescent="0.2">
      <c r="A21" s="201" t="s">
        <v>150</v>
      </c>
      <c r="B21" s="202" t="s">
        <v>151</v>
      </c>
      <c r="C21" s="113">
        <v>6.1265618702136235</v>
      </c>
      <c r="D21" s="115">
        <v>304</v>
      </c>
      <c r="E21" s="114">
        <v>261</v>
      </c>
      <c r="F21" s="114">
        <v>371</v>
      </c>
      <c r="G21" s="114">
        <v>350</v>
      </c>
      <c r="H21" s="140">
        <v>253</v>
      </c>
      <c r="I21" s="115">
        <v>51</v>
      </c>
      <c r="J21" s="116">
        <v>20.158102766798418</v>
      </c>
    </row>
    <row r="22" spans="1:15" s="110" customFormat="1" ht="24.95" customHeight="1" x14ac:dyDescent="0.2">
      <c r="A22" s="201" t="s">
        <v>152</v>
      </c>
      <c r="B22" s="199" t="s">
        <v>153</v>
      </c>
      <c r="C22" s="113">
        <v>0.98750503829101166</v>
      </c>
      <c r="D22" s="115">
        <v>49</v>
      </c>
      <c r="E22" s="114">
        <v>38</v>
      </c>
      <c r="F22" s="114">
        <v>55</v>
      </c>
      <c r="G22" s="114">
        <v>32</v>
      </c>
      <c r="H22" s="140">
        <v>56</v>
      </c>
      <c r="I22" s="115">
        <v>-7</v>
      </c>
      <c r="J22" s="116">
        <v>-12.5</v>
      </c>
    </row>
    <row r="23" spans="1:15" s="110" customFormat="1" ht="24.95" customHeight="1" x14ac:dyDescent="0.2">
      <c r="A23" s="193" t="s">
        <v>154</v>
      </c>
      <c r="B23" s="199" t="s">
        <v>155</v>
      </c>
      <c r="C23" s="113">
        <v>0.68520757758968154</v>
      </c>
      <c r="D23" s="115">
        <v>34</v>
      </c>
      <c r="E23" s="114">
        <v>24</v>
      </c>
      <c r="F23" s="114">
        <v>36</v>
      </c>
      <c r="G23" s="114">
        <v>19</v>
      </c>
      <c r="H23" s="140">
        <v>32</v>
      </c>
      <c r="I23" s="115">
        <v>2</v>
      </c>
      <c r="J23" s="116">
        <v>6.25</v>
      </c>
    </row>
    <row r="24" spans="1:15" s="110" customFormat="1" ht="24.95" customHeight="1" x14ac:dyDescent="0.2">
      <c r="A24" s="193" t="s">
        <v>156</v>
      </c>
      <c r="B24" s="199" t="s">
        <v>221</v>
      </c>
      <c r="C24" s="113">
        <v>5.0785973397823456</v>
      </c>
      <c r="D24" s="115">
        <v>252</v>
      </c>
      <c r="E24" s="114">
        <v>217</v>
      </c>
      <c r="F24" s="114">
        <v>251</v>
      </c>
      <c r="G24" s="114">
        <v>237</v>
      </c>
      <c r="H24" s="140">
        <v>362</v>
      </c>
      <c r="I24" s="115">
        <v>-110</v>
      </c>
      <c r="J24" s="116">
        <v>-30.386740331491712</v>
      </c>
    </row>
    <row r="25" spans="1:15" s="110" customFormat="1" ht="24.95" customHeight="1" x14ac:dyDescent="0.2">
      <c r="A25" s="193" t="s">
        <v>222</v>
      </c>
      <c r="B25" s="204" t="s">
        <v>159</v>
      </c>
      <c r="C25" s="113">
        <v>5.1995163240628779</v>
      </c>
      <c r="D25" s="115">
        <v>258</v>
      </c>
      <c r="E25" s="114">
        <v>201</v>
      </c>
      <c r="F25" s="114">
        <v>228</v>
      </c>
      <c r="G25" s="114">
        <v>296</v>
      </c>
      <c r="H25" s="140">
        <v>206</v>
      </c>
      <c r="I25" s="115">
        <v>52</v>
      </c>
      <c r="J25" s="116">
        <v>25.242718446601941</v>
      </c>
    </row>
    <row r="26" spans="1:15" s="110" customFormat="1" ht="24.95" customHeight="1" x14ac:dyDescent="0.2">
      <c r="A26" s="201">
        <v>782.78300000000002</v>
      </c>
      <c r="B26" s="203" t="s">
        <v>160</v>
      </c>
      <c r="C26" s="113">
        <v>2.6803708182184605</v>
      </c>
      <c r="D26" s="115">
        <v>133</v>
      </c>
      <c r="E26" s="114">
        <v>94</v>
      </c>
      <c r="F26" s="114">
        <v>124</v>
      </c>
      <c r="G26" s="114">
        <v>166</v>
      </c>
      <c r="H26" s="140">
        <v>137</v>
      </c>
      <c r="I26" s="115">
        <v>-4</v>
      </c>
      <c r="J26" s="116">
        <v>-2.9197080291970803</v>
      </c>
    </row>
    <row r="27" spans="1:15" s="110" customFormat="1" ht="24.95" customHeight="1" x14ac:dyDescent="0.2">
      <c r="A27" s="193" t="s">
        <v>161</v>
      </c>
      <c r="B27" s="199" t="s">
        <v>162</v>
      </c>
      <c r="C27" s="113">
        <v>3.1841999193873436</v>
      </c>
      <c r="D27" s="115">
        <v>158</v>
      </c>
      <c r="E27" s="114">
        <v>106</v>
      </c>
      <c r="F27" s="114">
        <v>255</v>
      </c>
      <c r="G27" s="114">
        <v>128</v>
      </c>
      <c r="H27" s="140">
        <v>221</v>
      </c>
      <c r="I27" s="115">
        <v>-63</v>
      </c>
      <c r="J27" s="116">
        <v>-28.506787330316744</v>
      </c>
    </row>
    <row r="28" spans="1:15" s="110" customFormat="1" ht="24.95" customHeight="1" x14ac:dyDescent="0.2">
      <c r="A28" s="193" t="s">
        <v>163</v>
      </c>
      <c r="B28" s="199" t="s">
        <v>164</v>
      </c>
      <c r="C28" s="113">
        <v>2.8819024586860138</v>
      </c>
      <c r="D28" s="115">
        <v>143</v>
      </c>
      <c r="E28" s="114">
        <v>96</v>
      </c>
      <c r="F28" s="114">
        <v>230</v>
      </c>
      <c r="G28" s="114">
        <v>79</v>
      </c>
      <c r="H28" s="140">
        <v>159</v>
      </c>
      <c r="I28" s="115">
        <v>-16</v>
      </c>
      <c r="J28" s="116">
        <v>-10.062893081761006</v>
      </c>
    </row>
    <row r="29" spans="1:15" s="110" customFormat="1" ht="24.95" customHeight="1" x14ac:dyDescent="0.2">
      <c r="A29" s="193">
        <v>86</v>
      </c>
      <c r="B29" s="199" t="s">
        <v>165</v>
      </c>
      <c r="C29" s="113">
        <v>7.4969770253929866</v>
      </c>
      <c r="D29" s="115">
        <v>372</v>
      </c>
      <c r="E29" s="114">
        <v>233</v>
      </c>
      <c r="F29" s="114">
        <v>415</v>
      </c>
      <c r="G29" s="114">
        <v>309</v>
      </c>
      <c r="H29" s="140">
        <v>727</v>
      </c>
      <c r="I29" s="115">
        <v>-355</v>
      </c>
      <c r="J29" s="116">
        <v>-48.830811554332875</v>
      </c>
    </row>
    <row r="30" spans="1:15" s="110" customFormat="1" ht="24.95" customHeight="1" x14ac:dyDescent="0.2">
      <c r="A30" s="193">
        <v>87.88</v>
      </c>
      <c r="B30" s="204" t="s">
        <v>166</v>
      </c>
      <c r="C30" s="113">
        <v>6.731156791616284</v>
      </c>
      <c r="D30" s="115">
        <v>334</v>
      </c>
      <c r="E30" s="114">
        <v>316</v>
      </c>
      <c r="F30" s="114">
        <v>519</v>
      </c>
      <c r="G30" s="114">
        <v>312</v>
      </c>
      <c r="H30" s="140">
        <v>351</v>
      </c>
      <c r="I30" s="115">
        <v>-17</v>
      </c>
      <c r="J30" s="116">
        <v>-4.8433048433048436</v>
      </c>
    </row>
    <row r="31" spans="1:15" s="110" customFormat="1" ht="24.95" customHeight="1" x14ac:dyDescent="0.2">
      <c r="A31" s="193" t="s">
        <v>167</v>
      </c>
      <c r="B31" s="199" t="s">
        <v>168</v>
      </c>
      <c r="C31" s="113">
        <v>5.7033454252317615</v>
      </c>
      <c r="D31" s="115">
        <v>283</v>
      </c>
      <c r="E31" s="114">
        <v>168</v>
      </c>
      <c r="F31" s="114">
        <v>311</v>
      </c>
      <c r="G31" s="114">
        <v>519</v>
      </c>
      <c r="H31" s="140">
        <v>289</v>
      </c>
      <c r="I31" s="115">
        <v>-6</v>
      </c>
      <c r="J31" s="116">
        <v>-2.0761245674740483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2.6199113260781943</v>
      </c>
      <c r="D34" s="115">
        <v>130</v>
      </c>
      <c r="E34" s="114">
        <v>92</v>
      </c>
      <c r="F34" s="114">
        <v>136</v>
      </c>
      <c r="G34" s="114">
        <v>123</v>
      </c>
      <c r="H34" s="140">
        <v>127</v>
      </c>
      <c r="I34" s="115">
        <v>3</v>
      </c>
      <c r="J34" s="116">
        <v>2.3622047244094486</v>
      </c>
    </row>
    <row r="35" spans="1:10" s="110" customFormat="1" ht="24.95" customHeight="1" x14ac:dyDescent="0.2">
      <c r="A35" s="292" t="s">
        <v>171</v>
      </c>
      <c r="B35" s="293" t="s">
        <v>172</v>
      </c>
      <c r="C35" s="113">
        <v>27.569528415961305</v>
      </c>
      <c r="D35" s="115">
        <v>1368</v>
      </c>
      <c r="E35" s="114">
        <v>1087</v>
      </c>
      <c r="F35" s="114">
        <v>1746</v>
      </c>
      <c r="G35" s="114">
        <v>1253</v>
      </c>
      <c r="H35" s="140">
        <v>1465</v>
      </c>
      <c r="I35" s="115">
        <v>-97</v>
      </c>
      <c r="J35" s="116">
        <v>-6.6211604095563139</v>
      </c>
    </row>
    <row r="36" spans="1:10" s="110" customFormat="1" ht="24.95" customHeight="1" x14ac:dyDescent="0.2">
      <c r="A36" s="294" t="s">
        <v>173</v>
      </c>
      <c r="B36" s="295" t="s">
        <v>174</v>
      </c>
      <c r="C36" s="125">
        <v>69.810560257960503</v>
      </c>
      <c r="D36" s="143">
        <v>3464</v>
      </c>
      <c r="E36" s="144">
        <v>2699</v>
      </c>
      <c r="F36" s="144">
        <v>4181</v>
      </c>
      <c r="G36" s="144">
        <v>3487</v>
      </c>
      <c r="H36" s="145">
        <v>3857</v>
      </c>
      <c r="I36" s="143">
        <v>-393</v>
      </c>
      <c r="J36" s="146">
        <v>-10.189266269121079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4962</v>
      </c>
      <c r="F11" s="264">
        <v>3878</v>
      </c>
      <c r="G11" s="264">
        <v>6063</v>
      </c>
      <c r="H11" s="264">
        <v>4863</v>
      </c>
      <c r="I11" s="265">
        <v>5449</v>
      </c>
      <c r="J11" s="263">
        <v>-487</v>
      </c>
      <c r="K11" s="266">
        <v>-8.9374197100385384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19.347037484885128</v>
      </c>
      <c r="E13" s="115">
        <v>960</v>
      </c>
      <c r="F13" s="114">
        <v>887</v>
      </c>
      <c r="G13" s="114">
        <v>1225</v>
      </c>
      <c r="H13" s="114">
        <v>1187</v>
      </c>
      <c r="I13" s="140">
        <v>1047</v>
      </c>
      <c r="J13" s="115">
        <v>-87</v>
      </c>
      <c r="K13" s="116">
        <v>-8.3094555873925504</v>
      </c>
    </row>
    <row r="14" spans="1:15" ht="15.95" customHeight="1" x14ac:dyDescent="0.2">
      <c r="A14" s="306" t="s">
        <v>230</v>
      </c>
      <c r="B14" s="307"/>
      <c r="C14" s="308"/>
      <c r="D14" s="113">
        <v>63.845223700120918</v>
      </c>
      <c r="E14" s="115">
        <v>3168</v>
      </c>
      <c r="F14" s="114">
        <v>2353</v>
      </c>
      <c r="G14" s="114">
        <v>4064</v>
      </c>
      <c r="H14" s="114">
        <v>2971</v>
      </c>
      <c r="I14" s="140">
        <v>3347</v>
      </c>
      <c r="J14" s="115">
        <v>-179</v>
      </c>
      <c r="K14" s="116">
        <v>-5.3480729011054677</v>
      </c>
    </row>
    <row r="15" spans="1:15" ht="15.95" customHeight="1" x14ac:dyDescent="0.2">
      <c r="A15" s="306" t="s">
        <v>231</v>
      </c>
      <c r="B15" s="307"/>
      <c r="C15" s="308"/>
      <c r="D15" s="113">
        <v>8.5852478839177753</v>
      </c>
      <c r="E15" s="115">
        <v>426</v>
      </c>
      <c r="F15" s="114">
        <v>308</v>
      </c>
      <c r="G15" s="114">
        <v>386</v>
      </c>
      <c r="H15" s="114">
        <v>363</v>
      </c>
      <c r="I15" s="140">
        <v>558</v>
      </c>
      <c r="J15" s="115">
        <v>-132</v>
      </c>
      <c r="K15" s="116">
        <v>-23.655913978494624</v>
      </c>
    </row>
    <row r="16" spans="1:15" ht="15.95" customHeight="1" x14ac:dyDescent="0.2">
      <c r="A16" s="306" t="s">
        <v>232</v>
      </c>
      <c r="B16" s="307"/>
      <c r="C16" s="308"/>
      <c r="D16" s="113">
        <v>8.0612656187021354</v>
      </c>
      <c r="E16" s="115">
        <v>400</v>
      </c>
      <c r="F16" s="114">
        <v>320</v>
      </c>
      <c r="G16" s="114">
        <v>372</v>
      </c>
      <c r="H16" s="114">
        <v>330</v>
      </c>
      <c r="I16" s="140">
        <v>489</v>
      </c>
      <c r="J16" s="115">
        <v>-89</v>
      </c>
      <c r="K16" s="116">
        <v>-18.200408997955009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2.0959290608625554</v>
      </c>
      <c r="E18" s="115">
        <v>104</v>
      </c>
      <c r="F18" s="114">
        <v>78</v>
      </c>
      <c r="G18" s="114">
        <v>165</v>
      </c>
      <c r="H18" s="114">
        <v>102</v>
      </c>
      <c r="I18" s="140">
        <v>101</v>
      </c>
      <c r="J18" s="115">
        <v>3</v>
      </c>
      <c r="K18" s="116">
        <v>2.9702970297029703</v>
      </c>
    </row>
    <row r="19" spans="1:11" ht="14.1" customHeight="1" x14ac:dyDescent="0.2">
      <c r="A19" s="306" t="s">
        <v>235</v>
      </c>
      <c r="B19" s="307" t="s">
        <v>236</v>
      </c>
      <c r="C19" s="308"/>
      <c r="D19" s="113">
        <v>0.98750503829101166</v>
      </c>
      <c r="E19" s="115">
        <v>49</v>
      </c>
      <c r="F19" s="114">
        <v>40</v>
      </c>
      <c r="G19" s="114">
        <v>118</v>
      </c>
      <c r="H19" s="114">
        <v>70</v>
      </c>
      <c r="I19" s="140">
        <v>53</v>
      </c>
      <c r="J19" s="115">
        <v>-4</v>
      </c>
      <c r="K19" s="116">
        <v>-7.5471698113207548</v>
      </c>
    </row>
    <row r="20" spans="1:11" ht="14.1" customHeight="1" x14ac:dyDescent="0.2">
      <c r="A20" s="306">
        <v>12</v>
      </c>
      <c r="B20" s="307" t="s">
        <v>237</v>
      </c>
      <c r="C20" s="308"/>
      <c r="D20" s="113">
        <v>2.1563885530028215</v>
      </c>
      <c r="E20" s="115">
        <v>107</v>
      </c>
      <c r="F20" s="114">
        <v>37</v>
      </c>
      <c r="G20" s="114">
        <v>90</v>
      </c>
      <c r="H20" s="114">
        <v>97</v>
      </c>
      <c r="I20" s="140">
        <v>110</v>
      </c>
      <c r="J20" s="115">
        <v>-3</v>
      </c>
      <c r="K20" s="116">
        <v>-2.7272727272727271</v>
      </c>
    </row>
    <row r="21" spans="1:11" ht="14.1" customHeight="1" x14ac:dyDescent="0.2">
      <c r="A21" s="306">
        <v>21</v>
      </c>
      <c r="B21" s="307" t="s">
        <v>238</v>
      </c>
      <c r="C21" s="308"/>
      <c r="D21" s="113">
        <v>0.86658605401047961</v>
      </c>
      <c r="E21" s="115">
        <v>43</v>
      </c>
      <c r="F21" s="114">
        <v>24</v>
      </c>
      <c r="G21" s="114">
        <v>32</v>
      </c>
      <c r="H21" s="114">
        <v>32</v>
      </c>
      <c r="I21" s="140">
        <v>40</v>
      </c>
      <c r="J21" s="115">
        <v>3</v>
      </c>
      <c r="K21" s="116">
        <v>7.5</v>
      </c>
    </row>
    <row r="22" spans="1:11" ht="14.1" customHeight="1" x14ac:dyDescent="0.2">
      <c r="A22" s="306">
        <v>22</v>
      </c>
      <c r="B22" s="307" t="s">
        <v>239</v>
      </c>
      <c r="C22" s="308"/>
      <c r="D22" s="113">
        <v>3.022974607013301</v>
      </c>
      <c r="E22" s="115">
        <v>150</v>
      </c>
      <c r="F22" s="114">
        <v>77</v>
      </c>
      <c r="G22" s="114">
        <v>159</v>
      </c>
      <c r="H22" s="114">
        <v>119</v>
      </c>
      <c r="I22" s="140">
        <v>134</v>
      </c>
      <c r="J22" s="115">
        <v>16</v>
      </c>
      <c r="K22" s="116">
        <v>11.940298507462687</v>
      </c>
    </row>
    <row r="23" spans="1:11" ht="14.1" customHeight="1" x14ac:dyDescent="0.2">
      <c r="A23" s="306">
        <v>23</v>
      </c>
      <c r="B23" s="307" t="s">
        <v>240</v>
      </c>
      <c r="C23" s="308"/>
      <c r="D23" s="113">
        <v>0.60459492140266025</v>
      </c>
      <c r="E23" s="115">
        <v>30</v>
      </c>
      <c r="F23" s="114">
        <v>36</v>
      </c>
      <c r="G23" s="114">
        <v>110</v>
      </c>
      <c r="H23" s="114">
        <v>30</v>
      </c>
      <c r="I23" s="140">
        <v>34</v>
      </c>
      <c r="J23" s="115">
        <v>-4</v>
      </c>
      <c r="K23" s="116">
        <v>-11.764705882352942</v>
      </c>
    </row>
    <row r="24" spans="1:11" ht="14.1" customHeight="1" x14ac:dyDescent="0.2">
      <c r="A24" s="306">
        <v>24</v>
      </c>
      <c r="B24" s="307" t="s">
        <v>241</v>
      </c>
      <c r="C24" s="308"/>
      <c r="D24" s="113">
        <v>2.3982265215638856</v>
      </c>
      <c r="E24" s="115">
        <v>119</v>
      </c>
      <c r="F24" s="114">
        <v>101</v>
      </c>
      <c r="G24" s="114">
        <v>145</v>
      </c>
      <c r="H24" s="114">
        <v>132</v>
      </c>
      <c r="I24" s="140">
        <v>142</v>
      </c>
      <c r="J24" s="115">
        <v>-23</v>
      </c>
      <c r="K24" s="116">
        <v>-16.197183098591548</v>
      </c>
    </row>
    <row r="25" spans="1:11" ht="14.1" customHeight="1" x14ac:dyDescent="0.2">
      <c r="A25" s="306">
        <v>25</v>
      </c>
      <c r="B25" s="307" t="s">
        <v>242</v>
      </c>
      <c r="C25" s="308"/>
      <c r="D25" s="113">
        <v>4.4135429262394199</v>
      </c>
      <c r="E25" s="115">
        <v>219</v>
      </c>
      <c r="F25" s="114">
        <v>145</v>
      </c>
      <c r="G25" s="114">
        <v>261</v>
      </c>
      <c r="H25" s="114">
        <v>200</v>
      </c>
      <c r="I25" s="140">
        <v>253</v>
      </c>
      <c r="J25" s="115">
        <v>-34</v>
      </c>
      <c r="K25" s="116">
        <v>-13.438735177865613</v>
      </c>
    </row>
    <row r="26" spans="1:11" ht="14.1" customHeight="1" x14ac:dyDescent="0.2">
      <c r="A26" s="306">
        <v>26</v>
      </c>
      <c r="B26" s="307" t="s">
        <v>243</v>
      </c>
      <c r="C26" s="308"/>
      <c r="D26" s="113">
        <v>2.9020556227327692</v>
      </c>
      <c r="E26" s="115">
        <v>144</v>
      </c>
      <c r="F26" s="114">
        <v>103</v>
      </c>
      <c r="G26" s="114">
        <v>206</v>
      </c>
      <c r="H26" s="114">
        <v>129</v>
      </c>
      <c r="I26" s="140">
        <v>178</v>
      </c>
      <c r="J26" s="115">
        <v>-34</v>
      </c>
      <c r="K26" s="116">
        <v>-19.101123595505619</v>
      </c>
    </row>
    <row r="27" spans="1:11" ht="14.1" customHeight="1" x14ac:dyDescent="0.2">
      <c r="A27" s="306">
        <v>27</v>
      </c>
      <c r="B27" s="307" t="s">
        <v>244</v>
      </c>
      <c r="C27" s="308"/>
      <c r="D27" s="113">
        <v>1.0278113663845223</v>
      </c>
      <c r="E27" s="115">
        <v>51</v>
      </c>
      <c r="F27" s="114">
        <v>56</v>
      </c>
      <c r="G27" s="114">
        <v>48</v>
      </c>
      <c r="H27" s="114">
        <v>62</v>
      </c>
      <c r="I27" s="140">
        <v>72</v>
      </c>
      <c r="J27" s="115">
        <v>-21</v>
      </c>
      <c r="K27" s="116">
        <v>-29.166666666666668</v>
      </c>
    </row>
    <row r="28" spans="1:11" ht="14.1" customHeight="1" x14ac:dyDescent="0.2">
      <c r="A28" s="306">
        <v>28</v>
      </c>
      <c r="B28" s="307" t="s">
        <v>245</v>
      </c>
      <c r="C28" s="308"/>
      <c r="D28" s="113">
        <v>0.18137847642079807</v>
      </c>
      <c r="E28" s="115">
        <v>9</v>
      </c>
      <c r="F28" s="114">
        <v>7</v>
      </c>
      <c r="G28" s="114">
        <v>14</v>
      </c>
      <c r="H28" s="114">
        <v>20</v>
      </c>
      <c r="I28" s="140">
        <v>10</v>
      </c>
      <c r="J28" s="115">
        <v>-1</v>
      </c>
      <c r="K28" s="116">
        <v>-10</v>
      </c>
    </row>
    <row r="29" spans="1:11" ht="14.1" customHeight="1" x14ac:dyDescent="0.2">
      <c r="A29" s="306">
        <v>29</v>
      </c>
      <c r="B29" s="307" t="s">
        <v>246</v>
      </c>
      <c r="C29" s="308"/>
      <c r="D29" s="113">
        <v>5.8041112454655384</v>
      </c>
      <c r="E29" s="115">
        <v>288</v>
      </c>
      <c r="F29" s="114">
        <v>308</v>
      </c>
      <c r="G29" s="114">
        <v>296</v>
      </c>
      <c r="H29" s="114">
        <v>198</v>
      </c>
      <c r="I29" s="140">
        <v>182</v>
      </c>
      <c r="J29" s="115">
        <v>106</v>
      </c>
      <c r="K29" s="116">
        <v>58.241758241758241</v>
      </c>
    </row>
    <row r="30" spans="1:11" ht="14.1" customHeight="1" x14ac:dyDescent="0.2">
      <c r="A30" s="306" t="s">
        <v>247</v>
      </c>
      <c r="B30" s="307" t="s">
        <v>248</v>
      </c>
      <c r="C30" s="308"/>
      <c r="D30" s="113">
        <v>3.0834340991535671</v>
      </c>
      <c r="E30" s="115">
        <v>153</v>
      </c>
      <c r="F30" s="114">
        <v>209</v>
      </c>
      <c r="G30" s="114">
        <v>109</v>
      </c>
      <c r="H30" s="114">
        <v>48</v>
      </c>
      <c r="I30" s="140" t="s">
        <v>513</v>
      </c>
      <c r="J30" s="115" t="s">
        <v>513</v>
      </c>
      <c r="K30" s="116" t="s">
        <v>513</v>
      </c>
    </row>
    <row r="31" spans="1:11" ht="14.1" customHeight="1" x14ac:dyDescent="0.2">
      <c r="A31" s="306" t="s">
        <v>249</v>
      </c>
      <c r="B31" s="307" t="s">
        <v>250</v>
      </c>
      <c r="C31" s="308"/>
      <c r="D31" s="113">
        <v>2.7206771463119708</v>
      </c>
      <c r="E31" s="115">
        <v>135</v>
      </c>
      <c r="F31" s="114">
        <v>99</v>
      </c>
      <c r="G31" s="114">
        <v>183</v>
      </c>
      <c r="H31" s="114">
        <v>150</v>
      </c>
      <c r="I31" s="140">
        <v>138</v>
      </c>
      <c r="J31" s="115">
        <v>-3</v>
      </c>
      <c r="K31" s="116">
        <v>-2.1739130434782608</v>
      </c>
    </row>
    <row r="32" spans="1:11" ht="14.1" customHeight="1" x14ac:dyDescent="0.2">
      <c r="A32" s="306">
        <v>31</v>
      </c>
      <c r="B32" s="307" t="s">
        <v>251</v>
      </c>
      <c r="C32" s="308"/>
      <c r="D32" s="113">
        <v>0.60459492140266025</v>
      </c>
      <c r="E32" s="115">
        <v>30</v>
      </c>
      <c r="F32" s="114">
        <v>30</v>
      </c>
      <c r="G32" s="114">
        <v>44</v>
      </c>
      <c r="H32" s="114">
        <v>32</v>
      </c>
      <c r="I32" s="140">
        <v>27</v>
      </c>
      <c r="J32" s="115">
        <v>3</v>
      </c>
      <c r="K32" s="116">
        <v>11.111111111111111</v>
      </c>
    </row>
    <row r="33" spans="1:11" ht="14.1" customHeight="1" x14ac:dyDescent="0.2">
      <c r="A33" s="306">
        <v>32</v>
      </c>
      <c r="B33" s="307" t="s">
        <v>252</v>
      </c>
      <c r="C33" s="308"/>
      <c r="D33" s="113">
        <v>5.1592099959693671</v>
      </c>
      <c r="E33" s="115">
        <v>256</v>
      </c>
      <c r="F33" s="114">
        <v>158</v>
      </c>
      <c r="G33" s="114">
        <v>327</v>
      </c>
      <c r="H33" s="114">
        <v>256</v>
      </c>
      <c r="I33" s="140">
        <v>264</v>
      </c>
      <c r="J33" s="115">
        <v>-8</v>
      </c>
      <c r="K33" s="116">
        <v>-3.0303030303030303</v>
      </c>
    </row>
    <row r="34" spans="1:11" ht="14.1" customHeight="1" x14ac:dyDescent="0.2">
      <c r="A34" s="306">
        <v>33</v>
      </c>
      <c r="B34" s="307" t="s">
        <v>253</v>
      </c>
      <c r="C34" s="308"/>
      <c r="D34" s="113">
        <v>2.3579201934703748</v>
      </c>
      <c r="E34" s="115">
        <v>117</v>
      </c>
      <c r="F34" s="114">
        <v>55</v>
      </c>
      <c r="G34" s="114">
        <v>141</v>
      </c>
      <c r="H34" s="114">
        <v>100</v>
      </c>
      <c r="I34" s="140">
        <v>123</v>
      </c>
      <c r="J34" s="115">
        <v>-6</v>
      </c>
      <c r="K34" s="116">
        <v>-4.8780487804878048</v>
      </c>
    </row>
    <row r="35" spans="1:11" ht="14.1" customHeight="1" x14ac:dyDescent="0.2">
      <c r="A35" s="306">
        <v>34</v>
      </c>
      <c r="B35" s="307" t="s">
        <v>254</v>
      </c>
      <c r="C35" s="308"/>
      <c r="D35" s="113">
        <v>3.7081821846029825</v>
      </c>
      <c r="E35" s="115">
        <v>184</v>
      </c>
      <c r="F35" s="114">
        <v>105</v>
      </c>
      <c r="G35" s="114">
        <v>193</v>
      </c>
      <c r="H35" s="114">
        <v>176</v>
      </c>
      <c r="I35" s="140">
        <v>188</v>
      </c>
      <c r="J35" s="115">
        <v>-4</v>
      </c>
      <c r="K35" s="116">
        <v>-2.1276595744680851</v>
      </c>
    </row>
    <row r="36" spans="1:11" ht="14.1" customHeight="1" x14ac:dyDescent="0.2">
      <c r="A36" s="306">
        <v>41</v>
      </c>
      <c r="B36" s="307" t="s">
        <v>255</v>
      </c>
      <c r="C36" s="308"/>
      <c r="D36" s="113">
        <v>0.60459492140266025</v>
      </c>
      <c r="E36" s="115">
        <v>30</v>
      </c>
      <c r="F36" s="114">
        <v>26</v>
      </c>
      <c r="G36" s="114">
        <v>48</v>
      </c>
      <c r="H36" s="114">
        <v>37</v>
      </c>
      <c r="I36" s="140">
        <v>42</v>
      </c>
      <c r="J36" s="115">
        <v>-12</v>
      </c>
      <c r="K36" s="116">
        <v>-28.571428571428573</v>
      </c>
    </row>
    <row r="37" spans="1:11" ht="14.1" customHeight="1" x14ac:dyDescent="0.2">
      <c r="A37" s="306">
        <v>42</v>
      </c>
      <c r="B37" s="307" t="s">
        <v>256</v>
      </c>
      <c r="C37" s="308"/>
      <c r="D37" s="113">
        <v>0.2015316404675534</v>
      </c>
      <c r="E37" s="115">
        <v>10</v>
      </c>
      <c r="F37" s="114" t="s">
        <v>513</v>
      </c>
      <c r="G37" s="114" t="s">
        <v>513</v>
      </c>
      <c r="H37" s="114">
        <v>3</v>
      </c>
      <c r="I37" s="140" t="s">
        <v>513</v>
      </c>
      <c r="J37" s="115" t="s">
        <v>513</v>
      </c>
      <c r="K37" s="116" t="s">
        <v>513</v>
      </c>
    </row>
    <row r="38" spans="1:11" ht="14.1" customHeight="1" x14ac:dyDescent="0.2">
      <c r="A38" s="306">
        <v>43</v>
      </c>
      <c r="B38" s="307" t="s">
        <v>257</v>
      </c>
      <c r="C38" s="308"/>
      <c r="D38" s="113">
        <v>0.68520757758968154</v>
      </c>
      <c r="E38" s="115">
        <v>34</v>
      </c>
      <c r="F38" s="114">
        <v>29</v>
      </c>
      <c r="G38" s="114">
        <v>38</v>
      </c>
      <c r="H38" s="114">
        <v>23</v>
      </c>
      <c r="I38" s="140">
        <v>28</v>
      </c>
      <c r="J38" s="115">
        <v>6</v>
      </c>
      <c r="K38" s="116">
        <v>21.428571428571427</v>
      </c>
    </row>
    <row r="39" spans="1:11" ht="14.1" customHeight="1" x14ac:dyDescent="0.2">
      <c r="A39" s="306">
        <v>51</v>
      </c>
      <c r="B39" s="307" t="s">
        <v>258</v>
      </c>
      <c r="C39" s="308"/>
      <c r="D39" s="113">
        <v>6.0862555421201128</v>
      </c>
      <c r="E39" s="115">
        <v>302</v>
      </c>
      <c r="F39" s="114">
        <v>253</v>
      </c>
      <c r="G39" s="114">
        <v>468</v>
      </c>
      <c r="H39" s="114">
        <v>358</v>
      </c>
      <c r="I39" s="140">
        <v>309</v>
      </c>
      <c r="J39" s="115">
        <v>-7</v>
      </c>
      <c r="K39" s="116">
        <v>-2.2653721682847898</v>
      </c>
    </row>
    <row r="40" spans="1:11" ht="14.1" customHeight="1" x14ac:dyDescent="0.2">
      <c r="A40" s="306" t="s">
        <v>259</v>
      </c>
      <c r="B40" s="307" t="s">
        <v>260</v>
      </c>
      <c r="C40" s="308"/>
      <c r="D40" s="113">
        <v>4.8972188633615481</v>
      </c>
      <c r="E40" s="115">
        <v>243</v>
      </c>
      <c r="F40" s="114">
        <v>226</v>
      </c>
      <c r="G40" s="114">
        <v>410</v>
      </c>
      <c r="H40" s="114">
        <v>309</v>
      </c>
      <c r="I40" s="140">
        <v>274</v>
      </c>
      <c r="J40" s="115">
        <v>-31</v>
      </c>
      <c r="K40" s="116">
        <v>-11.313868613138686</v>
      </c>
    </row>
    <row r="41" spans="1:11" ht="14.1" customHeight="1" x14ac:dyDescent="0.2">
      <c r="A41" s="306"/>
      <c r="B41" s="307" t="s">
        <v>261</v>
      </c>
      <c r="C41" s="308"/>
      <c r="D41" s="113">
        <v>4.0910923014913338</v>
      </c>
      <c r="E41" s="115">
        <v>203</v>
      </c>
      <c r="F41" s="114">
        <v>162</v>
      </c>
      <c r="G41" s="114">
        <v>302</v>
      </c>
      <c r="H41" s="114">
        <v>235</v>
      </c>
      <c r="I41" s="140">
        <v>222</v>
      </c>
      <c r="J41" s="115">
        <v>-19</v>
      </c>
      <c r="K41" s="116">
        <v>-8.5585585585585591</v>
      </c>
    </row>
    <row r="42" spans="1:11" ht="14.1" customHeight="1" x14ac:dyDescent="0.2">
      <c r="A42" s="306">
        <v>52</v>
      </c>
      <c r="B42" s="307" t="s">
        <v>262</v>
      </c>
      <c r="C42" s="308"/>
      <c r="D42" s="113">
        <v>6.4893188230552195</v>
      </c>
      <c r="E42" s="115">
        <v>322</v>
      </c>
      <c r="F42" s="114">
        <v>291</v>
      </c>
      <c r="G42" s="114">
        <v>385</v>
      </c>
      <c r="H42" s="114">
        <v>342</v>
      </c>
      <c r="I42" s="140">
        <v>326</v>
      </c>
      <c r="J42" s="115">
        <v>-4</v>
      </c>
      <c r="K42" s="116">
        <v>-1.2269938650306749</v>
      </c>
    </row>
    <row r="43" spans="1:11" ht="14.1" customHeight="1" x14ac:dyDescent="0.2">
      <c r="A43" s="306" t="s">
        <v>263</v>
      </c>
      <c r="B43" s="307" t="s">
        <v>264</v>
      </c>
      <c r="C43" s="308"/>
      <c r="D43" s="113">
        <v>5.5219669488109631</v>
      </c>
      <c r="E43" s="115">
        <v>274</v>
      </c>
      <c r="F43" s="114">
        <v>260</v>
      </c>
      <c r="G43" s="114">
        <v>339</v>
      </c>
      <c r="H43" s="114">
        <v>296</v>
      </c>
      <c r="I43" s="140">
        <v>283</v>
      </c>
      <c r="J43" s="115">
        <v>-9</v>
      </c>
      <c r="K43" s="116">
        <v>-3.1802120141342756</v>
      </c>
    </row>
    <row r="44" spans="1:11" ht="14.1" customHeight="1" x14ac:dyDescent="0.2">
      <c r="A44" s="306">
        <v>53</v>
      </c>
      <c r="B44" s="307" t="s">
        <v>265</v>
      </c>
      <c r="C44" s="308"/>
      <c r="D44" s="113">
        <v>0.4433696090286175</v>
      </c>
      <c r="E44" s="115">
        <v>22</v>
      </c>
      <c r="F44" s="114">
        <v>32</v>
      </c>
      <c r="G44" s="114">
        <v>31</v>
      </c>
      <c r="H44" s="114">
        <v>36</v>
      </c>
      <c r="I44" s="140">
        <v>33</v>
      </c>
      <c r="J44" s="115">
        <v>-11</v>
      </c>
      <c r="K44" s="116">
        <v>-33.333333333333336</v>
      </c>
    </row>
    <row r="45" spans="1:11" ht="14.1" customHeight="1" x14ac:dyDescent="0.2">
      <c r="A45" s="306" t="s">
        <v>266</v>
      </c>
      <c r="B45" s="307" t="s">
        <v>267</v>
      </c>
      <c r="C45" s="308"/>
      <c r="D45" s="113">
        <v>0.40306328093510679</v>
      </c>
      <c r="E45" s="115">
        <v>20</v>
      </c>
      <c r="F45" s="114">
        <v>29</v>
      </c>
      <c r="G45" s="114">
        <v>29</v>
      </c>
      <c r="H45" s="114">
        <v>36</v>
      </c>
      <c r="I45" s="140">
        <v>31</v>
      </c>
      <c r="J45" s="115">
        <v>-11</v>
      </c>
      <c r="K45" s="116">
        <v>-35.483870967741936</v>
      </c>
    </row>
    <row r="46" spans="1:11" ht="14.1" customHeight="1" x14ac:dyDescent="0.2">
      <c r="A46" s="306">
        <v>54</v>
      </c>
      <c r="B46" s="307" t="s">
        <v>268</v>
      </c>
      <c r="C46" s="308"/>
      <c r="D46" s="113">
        <v>3.1237404272470779</v>
      </c>
      <c r="E46" s="115">
        <v>155</v>
      </c>
      <c r="F46" s="114">
        <v>127</v>
      </c>
      <c r="G46" s="114">
        <v>134</v>
      </c>
      <c r="H46" s="114">
        <v>385</v>
      </c>
      <c r="I46" s="140">
        <v>177</v>
      </c>
      <c r="J46" s="115">
        <v>-22</v>
      </c>
      <c r="K46" s="116">
        <v>-12.429378531073446</v>
      </c>
    </row>
    <row r="47" spans="1:11" ht="14.1" customHeight="1" x14ac:dyDescent="0.2">
      <c r="A47" s="306">
        <v>61</v>
      </c>
      <c r="B47" s="307" t="s">
        <v>269</v>
      </c>
      <c r="C47" s="308"/>
      <c r="D47" s="113">
        <v>2.841596130592503</v>
      </c>
      <c r="E47" s="115">
        <v>141</v>
      </c>
      <c r="F47" s="114">
        <v>78</v>
      </c>
      <c r="G47" s="114">
        <v>109</v>
      </c>
      <c r="H47" s="114">
        <v>79</v>
      </c>
      <c r="I47" s="140">
        <v>109</v>
      </c>
      <c r="J47" s="115">
        <v>32</v>
      </c>
      <c r="K47" s="116">
        <v>29.357798165137616</v>
      </c>
    </row>
    <row r="48" spans="1:11" ht="14.1" customHeight="1" x14ac:dyDescent="0.2">
      <c r="A48" s="306">
        <v>62</v>
      </c>
      <c r="B48" s="307" t="s">
        <v>270</v>
      </c>
      <c r="C48" s="308"/>
      <c r="D48" s="113">
        <v>7.0737605804111245</v>
      </c>
      <c r="E48" s="115">
        <v>351</v>
      </c>
      <c r="F48" s="114">
        <v>365</v>
      </c>
      <c r="G48" s="114">
        <v>457</v>
      </c>
      <c r="H48" s="114">
        <v>374</v>
      </c>
      <c r="I48" s="140">
        <v>409</v>
      </c>
      <c r="J48" s="115">
        <v>-58</v>
      </c>
      <c r="K48" s="116">
        <v>-14.180929095354523</v>
      </c>
    </row>
    <row r="49" spans="1:11" ht="14.1" customHeight="1" x14ac:dyDescent="0.2">
      <c r="A49" s="306">
        <v>63</v>
      </c>
      <c r="B49" s="307" t="s">
        <v>271</v>
      </c>
      <c r="C49" s="308"/>
      <c r="D49" s="113">
        <v>3.2446594115276097</v>
      </c>
      <c r="E49" s="115">
        <v>161</v>
      </c>
      <c r="F49" s="114">
        <v>212</v>
      </c>
      <c r="G49" s="114">
        <v>249</v>
      </c>
      <c r="H49" s="114">
        <v>244</v>
      </c>
      <c r="I49" s="140">
        <v>159</v>
      </c>
      <c r="J49" s="115">
        <v>2</v>
      </c>
      <c r="K49" s="116">
        <v>1.2578616352201257</v>
      </c>
    </row>
    <row r="50" spans="1:11" ht="14.1" customHeight="1" x14ac:dyDescent="0.2">
      <c r="A50" s="306" t="s">
        <v>272</v>
      </c>
      <c r="B50" s="307" t="s">
        <v>273</v>
      </c>
      <c r="C50" s="308"/>
      <c r="D50" s="113">
        <v>0.76582023377670294</v>
      </c>
      <c r="E50" s="115">
        <v>38</v>
      </c>
      <c r="F50" s="114">
        <v>32</v>
      </c>
      <c r="G50" s="114">
        <v>38</v>
      </c>
      <c r="H50" s="114">
        <v>17</v>
      </c>
      <c r="I50" s="140">
        <v>40</v>
      </c>
      <c r="J50" s="115">
        <v>-2</v>
      </c>
      <c r="K50" s="116">
        <v>-5</v>
      </c>
    </row>
    <row r="51" spans="1:11" ht="14.1" customHeight="1" x14ac:dyDescent="0.2">
      <c r="A51" s="306" t="s">
        <v>274</v>
      </c>
      <c r="B51" s="307" t="s">
        <v>275</v>
      </c>
      <c r="C51" s="308"/>
      <c r="D51" s="113">
        <v>2.1966948810963323</v>
      </c>
      <c r="E51" s="115">
        <v>109</v>
      </c>
      <c r="F51" s="114">
        <v>165</v>
      </c>
      <c r="G51" s="114">
        <v>202</v>
      </c>
      <c r="H51" s="114">
        <v>218</v>
      </c>
      <c r="I51" s="140">
        <v>107</v>
      </c>
      <c r="J51" s="115">
        <v>2</v>
      </c>
      <c r="K51" s="116">
        <v>1.8691588785046729</v>
      </c>
    </row>
    <row r="52" spans="1:11" ht="14.1" customHeight="1" x14ac:dyDescent="0.2">
      <c r="A52" s="306">
        <v>71</v>
      </c>
      <c r="B52" s="307" t="s">
        <v>276</v>
      </c>
      <c r="C52" s="308"/>
      <c r="D52" s="113">
        <v>7.3357517130189436</v>
      </c>
      <c r="E52" s="115">
        <v>364</v>
      </c>
      <c r="F52" s="114">
        <v>281</v>
      </c>
      <c r="G52" s="114">
        <v>376</v>
      </c>
      <c r="H52" s="114">
        <v>361</v>
      </c>
      <c r="I52" s="140">
        <v>364</v>
      </c>
      <c r="J52" s="115">
        <v>0</v>
      </c>
      <c r="K52" s="116">
        <v>0</v>
      </c>
    </row>
    <row r="53" spans="1:11" ht="14.1" customHeight="1" x14ac:dyDescent="0.2">
      <c r="A53" s="306" t="s">
        <v>277</v>
      </c>
      <c r="B53" s="307" t="s">
        <v>278</v>
      </c>
      <c r="C53" s="308"/>
      <c r="D53" s="113">
        <v>2.3377670294236195</v>
      </c>
      <c r="E53" s="115">
        <v>116</v>
      </c>
      <c r="F53" s="114">
        <v>103</v>
      </c>
      <c r="G53" s="114">
        <v>141</v>
      </c>
      <c r="H53" s="114">
        <v>120</v>
      </c>
      <c r="I53" s="140">
        <v>152</v>
      </c>
      <c r="J53" s="115">
        <v>-36</v>
      </c>
      <c r="K53" s="116">
        <v>-23.684210526315791</v>
      </c>
    </row>
    <row r="54" spans="1:11" ht="14.1" customHeight="1" x14ac:dyDescent="0.2">
      <c r="A54" s="306" t="s">
        <v>279</v>
      </c>
      <c r="B54" s="307" t="s">
        <v>280</v>
      </c>
      <c r="C54" s="308"/>
      <c r="D54" s="113">
        <v>4.2321644498186215</v>
      </c>
      <c r="E54" s="115">
        <v>210</v>
      </c>
      <c r="F54" s="114">
        <v>156</v>
      </c>
      <c r="G54" s="114">
        <v>210</v>
      </c>
      <c r="H54" s="114">
        <v>197</v>
      </c>
      <c r="I54" s="140">
        <v>177</v>
      </c>
      <c r="J54" s="115">
        <v>33</v>
      </c>
      <c r="K54" s="116">
        <v>18.64406779661017</v>
      </c>
    </row>
    <row r="55" spans="1:11" ht="14.1" customHeight="1" x14ac:dyDescent="0.2">
      <c r="A55" s="306">
        <v>72</v>
      </c>
      <c r="B55" s="307" t="s">
        <v>281</v>
      </c>
      <c r="C55" s="308"/>
      <c r="D55" s="113">
        <v>1.4913341394598951</v>
      </c>
      <c r="E55" s="115">
        <v>74</v>
      </c>
      <c r="F55" s="114">
        <v>53</v>
      </c>
      <c r="G55" s="114">
        <v>68</v>
      </c>
      <c r="H55" s="114">
        <v>65</v>
      </c>
      <c r="I55" s="140">
        <v>94</v>
      </c>
      <c r="J55" s="115">
        <v>-20</v>
      </c>
      <c r="K55" s="116">
        <v>-21.276595744680851</v>
      </c>
    </row>
    <row r="56" spans="1:11" ht="14.1" customHeight="1" x14ac:dyDescent="0.2">
      <c r="A56" s="306" t="s">
        <v>282</v>
      </c>
      <c r="B56" s="307" t="s">
        <v>283</v>
      </c>
      <c r="C56" s="308"/>
      <c r="D56" s="113">
        <v>0.30229746070133012</v>
      </c>
      <c r="E56" s="115">
        <v>15</v>
      </c>
      <c r="F56" s="114">
        <v>13</v>
      </c>
      <c r="G56" s="114">
        <v>23</v>
      </c>
      <c r="H56" s="114">
        <v>11</v>
      </c>
      <c r="I56" s="140">
        <v>19</v>
      </c>
      <c r="J56" s="115">
        <v>-4</v>
      </c>
      <c r="K56" s="116">
        <v>-21.05263157894737</v>
      </c>
    </row>
    <row r="57" spans="1:11" ht="14.1" customHeight="1" x14ac:dyDescent="0.2">
      <c r="A57" s="306" t="s">
        <v>284</v>
      </c>
      <c r="B57" s="307" t="s">
        <v>285</v>
      </c>
      <c r="C57" s="308"/>
      <c r="D57" s="113">
        <v>0.88673921805723499</v>
      </c>
      <c r="E57" s="115">
        <v>44</v>
      </c>
      <c r="F57" s="114">
        <v>32</v>
      </c>
      <c r="G57" s="114">
        <v>33</v>
      </c>
      <c r="H57" s="114">
        <v>44</v>
      </c>
      <c r="I57" s="140">
        <v>61</v>
      </c>
      <c r="J57" s="115">
        <v>-17</v>
      </c>
      <c r="K57" s="116">
        <v>-27.868852459016395</v>
      </c>
    </row>
    <row r="58" spans="1:11" ht="14.1" customHeight="1" x14ac:dyDescent="0.2">
      <c r="A58" s="306">
        <v>73</v>
      </c>
      <c r="B58" s="307" t="s">
        <v>286</v>
      </c>
      <c r="C58" s="308"/>
      <c r="D58" s="113">
        <v>2.2168480451430876</v>
      </c>
      <c r="E58" s="115">
        <v>110</v>
      </c>
      <c r="F58" s="114">
        <v>60</v>
      </c>
      <c r="G58" s="114">
        <v>100</v>
      </c>
      <c r="H58" s="114">
        <v>60</v>
      </c>
      <c r="I58" s="140">
        <v>85</v>
      </c>
      <c r="J58" s="115">
        <v>25</v>
      </c>
      <c r="K58" s="116">
        <v>29.411764705882351</v>
      </c>
    </row>
    <row r="59" spans="1:11" ht="14.1" customHeight="1" x14ac:dyDescent="0.2">
      <c r="A59" s="306" t="s">
        <v>287</v>
      </c>
      <c r="B59" s="307" t="s">
        <v>288</v>
      </c>
      <c r="C59" s="308"/>
      <c r="D59" s="113">
        <v>1.7533252720677146</v>
      </c>
      <c r="E59" s="115">
        <v>87</v>
      </c>
      <c r="F59" s="114">
        <v>44</v>
      </c>
      <c r="G59" s="114">
        <v>89</v>
      </c>
      <c r="H59" s="114">
        <v>51</v>
      </c>
      <c r="I59" s="140">
        <v>63</v>
      </c>
      <c r="J59" s="115">
        <v>24</v>
      </c>
      <c r="K59" s="116">
        <v>38.095238095238095</v>
      </c>
    </row>
    <row r="60" spans="1:11" ht="14.1" customHeight="1" x14ac:dyDescent="0.2">
      <c r="A60" s="306">
        <v>81</v>
      </c>
      <c r="B60" s="307" t="s">
        <v>289</v>
      </c>
      <c r="C60" s="308"/>
      <c r="D60" s="113">
        <v>7.8395808141878272</v>
      </c>
      <c r="E60" s="115">
        <v>389</v>
      </c>
      <c r="F60" s="114">
        <v>260</v>
      </c>
      <c r="G60" s="114">
        <v>453</v>
      </c>
      <c r="H60" s="114">
        <v>328</v>
      </c>
      <c r="I60" s="140">
        <v>728</v>
      </c>
      <c r="J60" s="115">
        <v>-339</v>
      </c>
      <c r="K60" s="116">
        <v>-46.565934065934066</v>
      </c>
    </row>
    <row r="61" spans="1:11" ht="14.1" customHeight="1" x14ac:dyDescent="0.2">
      <c r="A61" s="306" t="s">
        <v>290</v>
      </c>
      <c r="B61" s="307" t="s">
        <v>291</v>
      </c>
      <c r="C61" s="308"/>
      <c r="D61" s="113">
        <v>2.1765417170495769</v>
      </c>
      <c r="E61" s="115">
        <v>108</v>
      </c>
      <c r="F61" s="114">
        <v>42</v>
      </c>
      <c r="G61" s="114">
        <v>111</v>
      </c>
      <c r="H61" s="114">
        <v>85</v>
      </c>
      <c r="I61" s="140">
        <v>82</v>
      </c>
      <c r="J61" s="115">
        <v>26</v>
      </c>
      <c r="K61" s="116">
        <v>31.707317073170731</v>
      </c>
    </row>
    <row r="62" spans="1:11" ht="14.1" customHeight="1" x14ac:dyDescent="0.2">
      <c r="A62" s="306" t="s">
        <v>292</v>
      </c>
      <c r="B62" s="307" t="s">
        <v>293</v>
      </c>
      <c r="C62" s="308"/>
      <c r="D62" s="113">
        <v>2.5191455058444174</v>
      </c>
      <c r="E62" s="115">
        <v>125</v>
      </c>
      <c r="F62" s="114">
        <v>111</v>
      </c>
      <c r="G62" s="114">
        <v>187</v>
      </c>
      <c r="H62" s="114">
        <v>95</v>
      </c>
      <c r="I62" s="140">
        <v>383</v>
      </c>
      <c r="J62" s="115">
        <v>-258</v>
      </c>
      <c r="K62" s="116">
        <v>-67.362924281984334</v>
      </c>
    </row>
    <row r="63" spans="1:11" ht="14.1" customHeight="1" x14ac:dyDescent="0.2">
      <c r="A63" s="306"/>
      <c r="B63" s="307" t="s">
        <v>294</v>
      </c>
      <c r="C63" s="308"/>
      <c r="D63" s="113">
        <v>2.3579201934703748</v>
      </c>
      <c r="E63" s="115">
        <v>117</v>
      </c>
      <c r="F63" s="114">
        <v>99</v>
      </c>
      <c r="G63" s="114">
        <v>169</v>
      </c>
      <c r="H63" s="114">
        <v>90</v>
      </c>
      <c r="I63" s="140">
        <v>348</v>
      </c>
      <c r="J63" s="115">
        <v>-231</v>
      </c>
      <c r="K63" s="116">
        <v>-66.379310344827587</v>
      </c>
    </row>
    <row r="64" spans="1:11" ht="14.1" customHeight="1" x14ac:dyDescent="0.2">
      <c r="A64" s="306" t="s">
        <v>295</v>
      </c>
      <c r="B64" s="307" t="s">
        <v>296</v>
      </c>
      <c r="C64" s="308"/>
      <c r="D64" s="113">
        <v>1.2091898428053205</v>
      </c>
      <c r="E64" s="115">
        <v>60</v>
      </c>
      <c r="F64" s="114">
        <v>39</v>
      </c>
      <c r="G64" s="114">
        <v>57</v>
      </c>
      <c r="H64" s="114">
        <v>48</v>
      </c>
      <c r="I64" s="140">
        <v>52</v>
      </c>
      <c r="J64" s="115">
        <v>8</v>
      </c>
      <c r="K64" s="116">
        <v>15.384615384615385</v>
      </c>
    </row>
    <row r="65" spans="1:11" ht="14.1" customHeight="1" x14ac:dyDescent="0.2">
      <c r="A65" s="306" t="s">
        <v>297</v>
      </c>
      <c r="B65" s="307" t="s">
        <v>298</v>
      </c>
      <c r="C65" s="308"/>
      <c r="D65" s="113">
        <v>0.80612656187021359</v>
      </c>
      <c r="E65" s="115">
        <v>40</v>
      </c>
      <c r="F65" s="114">
        <v>36</v>
      </c>
      <c r="G65" s="114">
        <v>54</v>
      </c>
      <c r="H65" s="114">
        <v>63</v>
      </c>
      <c r="I65" s="140">
        <v>157</v>
      </c>
      <c r="J65" s="115">
        <v>-117</v>
      </c>
      <c r="K65" s="116">
        <v>-74.522292993630572</v>
      </c>
    </row>
    <row r="66" spans="1:11" ht="14.1" customHeight="1" x14ac:dyDescent="0.2">
      <c r="A66" s="306">
        <v>82</v>
      </c>
      <c r="B66" s="307" t="s">
        <v>299</v>
      </c>
      <c r="C66" s="308"/>
      <c r="D66" s="113">
        <v>4.6150745667069728</v>
      </c>
      <c r="E66" s="115">
        <v>229</v>
      </c>
      <c r="F66" s="114">
        <v>162</v>
      </c>
      <c r="G66" s="114">
        <v>340</v>
      </c>
      <c r="H66" s="114">
        <v>154</v>
      </c>
      <c r="I66" s="140">
        <v>239</v>
      </c>
      <c r="J66" s="115">
        <v>-10</v>
      </c>
      <c r="K66" s="116">
        <v>-4.1841004184100417</v>
      </c>
    </row>
    <row r="67" spans="1:11" ht="14.1" customHeight="1" x14ac:dyDescent="0.2">
      <c r="A67" s="306" t="s">
        <v>300</v>
      </c>
      <c r="B67" s="307" t="s">
        <v>301</v>
      </c>
      <c r="C67" s="308"/>
      <c r="D67" s="113">
        <v>3.0632809351068118</v>
      </c>
      <c r="E67" s="115">
        <v>152</v>
      </c>
      <c r="F67" s="114">
        <v>128</v>
      </c>
      <c r="G67" s="114">
        <v>256</v>
      </c>
      <c r="H67" s="114">
        <v>119</v>
      </c>
      <c r="I67" s="140">
        <v>192</v>
      </c>
      <c r="J67" s="115">
        <v>-40</v>
      </c>
      <c r="K67" s="116">
        <v>-20.833333333333332</v>
      </c>
    </row>
    <row r="68" spans="1:11" ht="14.1" customHeight="1" x14ac:dyDescent="0.2">
      <c r="A68" s="306" t="s">
        <v>302</v>
      </c>
      <c r="B68" s="307" t="s">
        <v>303</v>
      </c>
      <c r="C68" s="308"/>
      <c r="D68" s="113">
        <v>0.74566706972994756</v>
      </c>
      <c r="E68" s="115">
        <v>37</v>
      </c>
      <c r="F68" s="114">
        <v>19</v>
      </c>
      <c r="G68" s="114">
        <v>39</v>
      </c>
      <c r="H68" s="114">
        <v>11</v>
      </c>
      <c r="I68" s="140">
        <v>29</v>
      </c>
      <c r="J68" s="115">
        <v>8</v>
      </c>
      <c r="K68" s="116">
        <v>27.586206896551722</v>
      </c>
    </row>
    <row r="69" spans="1:11" ht="14.1" customHeight="1" x14ac:dyDescent="0.2">
      <c r="A69" s="306">
        <v>83</v>
      </c>
      <c r="B69" s="307" t="s">
        <v>304</v>
      </c>
      <c r="C69" s="308"/>
      <c r="D69" s="113">
        <v>5.5219669488109631</v>
      </c>
      <c r="E69" s="115">
        <v>274</v>
      </c>
      <c r="F69" s="114">
        <v>224</v>
      </c>
      <c r="G69" s="114">
        <v>413</v>
      </c>
      <c r="H69" s="114">
        <v>227</v>
      </c>
      <c r="I69" s="140">
        <v>269</v>
      </c>
      <c r="J69" s="115">
        <v>5</v>
      </c>
      <c r="K69" s="116">
        <v>1.8587360594795539</v>
      </c>
    </row>
    <row r="70" spans="1:11" ht="14.1" customHeight="1" x14ac:dyDescent="0.2">
      <c r="A70" s="306" t="s">
        <v>305</v>
      </c>
      <c r="B70" s="307" t="s">
        <v>306</v>
      </c>
      <c r="C70" s="308"/>
      <c r="D70" s="113">
        <v>4.4336960902861753</v>
      </c>
      <c r="E70" s="115">
        <v>220</v>
      </c>
      <c r="F70" s="114">
        <v>184</v>
      </c>
      <c r="G70" s="114">
        <v>373</v>
      </c>
      <c r="H70" s="114">
        <v>181</v>
      </c>
      <c r="I70" s="140">
        <v>233</v>
      </c>
      <c r="J70" s="115">
        <v>-13</v>
      </c>
      <c r="K70" s="116">
        <v>-5.5793991416309012</v>
      </c>
    </row>
    <row r="71" spans="1:11" ht="14.1" customHeight="1" x14ac:dyDescent="0.2">
      <c r="A71" s="306"/>
      <c r="B71" s="307" t="s">
        <v>307</v>
      </c>
      <c r="C71" s="308"/>
      <c r="D71" s="113">
        <v>2.9826682789197903</v>
      </c>
      <c r="E71" s="115">
        <v>148</v>
      </c>
      <c r="F71" s="114">
        <v>104</v>
      </c>
      <c r="G71" s="114">
        <v>253</v>
      </c>
      <c r="H71" s="114">
        <v>100</v>
      </c>
      <c r="I71" s="140">
        <v>141</v>
      </c>
      <c r="J71" s="115">
        <v>7</v>
      </c>
      <c r="K71" s="116">
        <v>4.9645390070921982</v>
      </c>
    </row>
    <row r="72" spans="1:11" ht="14.1" customHeight="1" x14ac:dyDescent="0.2">
      <c r="A72" s="306">
        <v>84</v>
      </c>
      <c r="B72" s="307" t="s">
        <v>308</v>
      </c>
      <c r="C72" s="308"/>
      <c r="D72" s="113">
        <v>1.4913341394598951</v>
      </c>
      <c r="E72" s="115">
        <v>74</v>
      </c>
      <c r="F72" s="114">
        <v>50</v>
      </c>
      <c r="G72" s="114">
        <v>89</v>
      </c>
      <c r="H72" s="114">
        <v>54</v>
      </c>
      <c r="I72" s="140">
        <v>153</v>
      </c>
      <c r="J72" s="115">
        <v>-79</v>
      </c>
      <c r="K72" s="116">
        <v>-51.633986928104576</v>
      </c>
    </row>
    <row r="73" spans="1:11" ht="14.1" customHeight="1" x14ac:dyDescent="0.2">
      <c r="A73" s="306" t="s">
        <v>309</v>
      </c>
      <c r="B73" s="307" t="s">
        <v>310</v>
      </c>
      <c r="C73" s="308"/>
      <c r="D73" s="113">
        <v>0.90689238210399037</v>
      </c>
      <c r="E73" s="115">
        <v>45</v>
      </c>
      <c r="F73" s="114">
        <v>36</v>
      </c>
      <c r="G73" s="114">
        <v>56</v>
      </c>
      <c r="H73" s="114">
        <v>23</v>
      </c>
      <c r="I73" s="140">
        <v>50</v>
      </c>
      <c r="J73" s="115">
        <v>-5</v>
      </c>
      <c r="K73" s="116">
        <v>-10</v>
      </c>
    </row>
    <row r="74" spans="1:11" ht="14.1" customHeight="1" x14ac:dyDescent="0.2">
      <c r="A74" s="306" t="s">
        <v>311</v>
      </c>
      <c r="B74" s="307" t="s">
        <v>312</v>
      </c>
      <c r="C74" s="308"/>
      <c r="D74" s="113">
        <v>0.16122531237404272</v>
      </c>
      <c r="E74" s="115">
        <v>8</v>
      </c>
      <c r="F74" s="114">
        <v>6</v>
      </c>
      <c r="G74" s="114">
        <v>6</v>
      </c>
      <c r="H74" s="114">
        <v>6</v>
      </c>
      <c r="I74" s="140">
        <v>10</v>
      </c>
      <c r="J74" s="115">
        <v>-2</v>
      </c>
      <c r="K74" s="116">
        <v>-20</v>
      </c>
    </row>
    <row r="75" spans="1:11" ht="14.1" customHeight="1" x14ac:dyDescent="0.2">
      <c r="A75" s="306" t="s">
        <v>313</v>
      </c>
      <c r="B75" s="307" t="s">
        <v>314</v>
      </c>
      <c r="C75" s="308"/>
      <c r="D75" s="113" t="s">
        <v>513</v>
      </c>
      <c r="E75" s="115" t="s">
        <v>513</v>
      </c>
      <c r="F75" s="114" t="s">
        <v>513</v>
      </c>
      <c r="G75" s="114">
        <v>4</v>
      </c>
      <c r="H75" s="114">
        <v>4</v>
      </c>
      <c r="I75" s="140" t="s">
        <v>513</v>
      </c>
      <c r="J75" s="115" t="s">
        <v>513</v>
      </c>
      <c r="K75" s="116" t="s">
        <v>513</v>
      </c>
    </row>
    <row r="76" spans="1:11" ht="14.1" customHeight="1" x14ac:dyDescent="0.2">
      <c r="A76" s="306">
        <v>91</v>
      </c>
      <c r="B76" s="307" t="s">
        <v>315</v>
      </c>
      <c r="C76" s="308"/>
      <c r="D76" s="113">
        <v>0.22168480451430875</v>
      </c>
      <c r="E76" s="115">
        <v>11</v>
      </c>
      <c r="F76" s="114">
        <v>9</v>
      </c>
      <c r="G76" s="114">
        <v>12</v>
      </c>
      <c r="H76" s="114">
        <v>5</v>
      </c>
      <c r="I76" s="140">
        <v>11</v>
      </c>
      <c r="J76" s="115">
        <v>0</v>
      </c>
      <c r="K76" s="116">
        <v>0</v>
      </c>
    </row>
    <row r="77" spans="1:11" ht="14.1" customHeight="1" x14ac:dyDescent="0.2">
      <c r="A77" s="306">
        <v>92</v>
      </c>
      <c r="B77" s="307" t="s">
        <v>316</v>
      </c>
      <c r="C77" s="308"/>
      <c r="D77" s="113">
        <v>0.38291011688835147</v>
      </c>
      <c r="E77" s="115">
        <v>19</v>
      </c>
      <c r="F77" s="114">
        <v>20</v>
      </c>
      <c r="G77" s="114">
        <v>15</v>
      </c>
      <c r="H77" s="114">
        <v>11</v>
      </c>
      <c r="I77" s="140">
        <v>28</v>
      </c>
      <c r="J77" s="115">
        <v>-9</v>
      </c>
      <c r="K77" s="116">
        <v>-32.142857142857146</v>
      </c>
    </row>
    <row r="78" spans="1:11" ht="14.1" customHeight="1" x14ac:dyDescent="0.2">
      <c r="A78" s="306">
        <v>93</v>
      </c>
      <c r="B78" s="307" t="s">
        <v>317</v>
      </c>
      <c r="C78" s="308"/>
      <c r="D78" s="113" t="s">
        <v>513</v>
      </c>
      <c r="E78" s="115" t="s">
        <v>513</v>
      </c>
      <c r="F78" s="114" t="s">
        <v>513</v>
      </c>
      <c r="G78" s="114">
        <v>14</v>
      </c>
      <c r="H78" s="114">
        <v>6</v>
      </c>
      <c r="I78" s="140">
        <v>8</v>
      </c>
      <c r="J78" s="115" t="s">
        <v>513</v>
      </c>
      <c r="K78" s="116" t="s">
        <v>513</v>
      </c>
    </row>
    <row r="79" spans="1:11" ht="14.1" customHeight="1" x14ac:dyDescent="0.2">
      <c r="A79" s="306">
        <v>94</v>
      </c>
      <c r="B79" s="307" t="s">
        <v>318</v>
      </c>
      <c r="C79" s="308"/>
      <c r="D79" s="113">
        <v>0.46352277307537282</v>
      </c>
      <c r="E79" s="115">
        <v>23</v>
      </c>
      <c r="F79" s="114">
        <v>12</v>
      </c>
      <c r="G79" s="114">
        <v>10</v>
      </c>
      <c r="H79" s="114">
        <v>14</v>
      </c>
      <c r="I79" s="140">
        <v>6</v>
      </c>
      <c r="J79" s="115">
        <v>17</v>
      </c>
      <c r="K79" s="116" t="s">
        <v>514</v>
      </c>
    </row>
    <row r="80" spans="1:11" ht="14.1" customHeight="1" x14ac:dyDescent="0.2">
      <c r="A80" s="306" t="s">
        <v>319</v>
      </c>
      <c r="B80" s="307" t="s">
        <v>320</v>
      </c>
      <c r="C80" s="308"/>
      <c r="D80" s="113" t="s">
        <v>513</v>
      </c>
      <c r="E80" s="115" t="s">
        <v>513</v>
      </c>
      <c r="F80" s="114">
        <v>0</v>
      </c>
      <c r="G80" s="114" t="s">
        <v>513</v>
      </c>
      <c r="H80" s="114">
        <v>0</v>
      </c>
      <c r="I80" s="140" t="s">
        <v>513</v>
      </c>
      <c r="J80" s="115" t="s">
        <v>513</v>
      </c>
      <c r="K80" s="116" t="s">
        <v>513</v>
      </c>
    </row>
    <row r="81" spans="1:11" ht="14.1" customHeight="1" x14ac:dyDescent="0.2">
      <c r="A81" s="310" t="s">
        <v>321</v>
      </c>
      <c r="B81" s="311" t="s">
        <v>333</v>
      </c>
      <c r="C81" s="312"/>
      <c r="D81" s="125">
        <v>0.16122531237404272</v>
      </c>
      <c r="E81" s="143">
        <v>8</v>
      </c>
      <c r="F81" s="144">
        <v>10</v>
      </c>
      <c r="G81" s="144">
        <v>16</v>
      </c>
      <c r="H81" s="144">
        <v>12</v>
      </c>
      <c r="I81" s="145">
        <v>8</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5507</v>
      </c>
      <c r="E11" s="114">
        <v>4531</v>
      </c>
      <c r="F11" s="114">
        <v>5179</v>
      </c>
      <c r="G11" s="114">
        <v>4494</v>
      </c>
      <c r="H11" s="140">
        <v>5888</v>
      </c>
      <c r="I11" s="115">
        <v>-381</v>
      </c>
      <c r="J11" s="116">
        <v>-6.4707880434782608</v>
      </c>
    </row>
    <row r="12" spans="1:15" s="110" customFormat="1" ht="24.95" customHeight="1" x14ac:dyDescent="0.2">
      <c r="A12" s="193" t="s">
        <v>132</v>
      </c>
      <c r="B12" s="194" t="s">
        <v>133</v>
      </c>
      <c r="C12" s="113">
        <v>2.7419647721082261</v>
      </c>
      <c r="D12" s="115">
        <v>151</v>
      </c>
      <c r="E12" s="114">
        <v>199</v>
      </c>
      <c r="F12" s="114">
        <v>117</v>
      </c>
      <c r="G12" s="114">
        <v>86</v>
      </c>
      <c r="H12" s="140">
        <v>122</v>
      </c>
      <c r="I12" s="115">
        <v>29</v>
      </c>
      <c r="J12" s="116">
        <v>23.770491803278688</v>
      </c>
    </row>
    <row r="13" spans="1:15" s="110" customFormat="1" ht="24.95" customHeight="1" x14ac:dyDescent="0.2">
      <c r="A13" s="193" t="s">
        <v>134</v>
      </c>
      <c r="B13" s="199" t="s">
        <v>214</v>
      </c>
      <c r="C13" s="113">
        <v>2.850917014708553</v>
      </c>
      <c r="D13" s="115">
        <v>157</v>
      </c>
      <c r="E13" s="114">
        <v>84</v>
      </c>
      <c r="F13" s="114">
        <v>92</v>
      </c>
      <c r="G13" s="114">
        <v>69</v>
      </c>
      <c r="H13" s="140">
        <v>151</v>
      </c>
      <c r="I13" s="115">
        <v>6</v>
      </c>
      <c r="J13" s="116">
        <v>3.9735099337748343</v>
      </c>
    </row>
    <row r="14" spans="1:15" s="287" customFormat="1" ht="24.95" customHeight="1" x14ac:dyDescent="0.2">
      <c r="A14" s="193" t="s">
        <v>215</v>
      </c>
      <c r="B14" s="199" t="s">
        <v>137</v>
      </c>
      <c r="C14" s="113">
        <v>13.419284546940258</v>
      </c>
      <c r="D14" s="115">
        <v>739</v>
      </c>
      <c r="E14" s="114">
        <v>630</v>
      </c>
      <c r="F14" s="114">
        <v>694</v>
      </c>
      <c r="G14" s="114">
        <v>572</v>
      </c>
      <c r="H14" s="140">
        <v>711</v>
      </c>
      <c r="I14" s="115">
        <v>28</v>
      </c>
      <c r="J14" s="116">
        <v>3.938115330520394</v>
      </c>
      <c r="K14" s="110"/>
      <c r="L14" s="110"/>
      <c r="M14" s="110"/>
      <c r="N14" s="110"/>
      <c r="O14" s="110"/>
    </row>
    <row r="15" spans="1:15" s="110" customFormat="1" ht="24.95" customHeight="1" x14ac:dyDescent="0.2">
      <c r="A15" s="193" t="s">
        <v>216</v>
      </c>
      <c r="B15" s="199" t="s">
        <v>217</v>
      </c>
      <c r="C15" s="113">
        <v>4.3036135827129112</v>
      </c>
      <c r="D15" s="115">
        <v>237</v>
      </c>
      <c r="E15" s="114">
        <v>207</v>
      </c>
      <c r="F15" s="114">
        <v>313</v>
      </c>
      <c r="G15" s="114">
        <v>166</v>
      </c>
      <c r="H15" s="140">
        <v>205</v>
      </c>
      <c r="I15" s="115">
        <v>32</v>
      </c>
      <c r="J15" s="116">
        <v>15.609756097560975</v>
      </c>
    </row>
    <row r="16" spans="1:15" s="287" customFormat="1" ht="24.95" customHeight="1" x14ac:dyDescent="0.2">
      <c r="A16" s="193" t="s">
        <v>218</v>
      </c>
      <c r="B16" s="199" t="s">
        <v>141</v>
      </c>
      <c r="C16" s="113">
        <v>6.8458325767205377</v>
      </c>
      <c r="D16" s="115">
        <v>377</v>
      </c>
      <c r="E16" s="114">
        <v>301</v>
      </c>
      <c r="F16" s="114">
        <v>236</v>
      </c>
      <c r="G16" s="114">
        <v>276</v>
      </c>
      <c r="H16" s="140">
        <v>312</v>
      </c>
      <c r="I16" s="115">
        <v>65</v>
      </c>
      <c r="J16" s="116">
        <v>20.833333333333332</v>
      </c>
      <c r="K16" s="110"/>
      <c r="L16" s="110"/>
      <c r="M16" s="110"/>
      <c r="N16" s="110"/>
      <c r="O16" s="110"/>
    </row>
    <row r="17" spans="1:15" s="110" customFormat="1" ht="24.95" customHeight="1" x14ac:dyDescent="0.2">
      <c r="A17" s="193" t="s">
        <v>142</v>
      </c>
      <c r="B17" s="199" t="s">
        <v>220</v>
      </c>
      <c r="C17" s="113">
        <v>2.2698383875068093</v>
      </c>
      <c r="D17" s="115">
        <v>125</v>
      </c>
      <c r="E17" s="114">
        <v>122</v>
      </c>
      <c r="F17" s="114">
        <v>145</v>
      </c>
      <c r="G17" s="114">
        <v>130</v>
      </c>
      <c r="H17" s="140">
        <v>194</v>
      </c>
      <c r="I17" s="115">
        <v>-69</v>
      </c>
      <c r="J17" s="116">
        <v>-35.567010309278352</v>
      </c>
    </row>
    <row r="18" spans="1:15" s="287" customFormat="1" ht="24.95" customHeight="1" x14ac:dyDescent="0.2">
      <c r="A18" s="201" t="s">
        <v>144</v>
      </c>
      <c r="B18" s="202" t="s">
        <v>145</v>
      </c>
      <c r="C18" s="113">
        <v>12.82004721263846</v>
      </c>
      <c r="D18" s="115">
        <v>706</v>
      </c>
      <c r="E18" s="114">
        <v>571</v>
      </c>
      <c r="F18" s="114">
        <v>623</v>
      </c>
      <c r="G18" s="114">
        <v>463</v>
      </c>
      <c r="H18" s="140">
        <v>607</v>
      </c>
      <c r="I18" s="115">
        <v>99</v>
      </c>
      <c r="J18" s="116">
        <v>16.309719934102141</v>
      </c>
      <c r="K18" s="110"/>
      <c r="L18" s="110"/>
      <c r="M18" s="110"/>
      <c r="N18" s="110"/>
      <c r="O18" s="110"/>
    </row>
    <row r="19" spans="1:15" s="110" customFormat="1" ht="24.95" customHeight="1" x14ac:dyDescent="0.2">
      <c r="A19" s="193" t="s">
        <v>146</v>
      </c>
      <c r="B19" s="199" t="s">
        <v>147</v>
      </c>
      <c r="C19" s="113">
        <v>15.834392591247504</v>
      </c>
      <c r="D19" s="115">
        <v>872</v>
      </c>
      <c r="E19" s="114">
        <v>694</v>
      </c>
      <c r="F19" s="114">
        <v>732</v>
      </c>
      <c r="G19" s="114">
        <v>776</v>
      </c>
      <c r="H19" s="140">
        <v>898</v>
      </c>
      <c r="I19" s="115">
        <v>-26</v>
      </c>
      <c r="J19" s="116">
        <v>-2.8953229398663698</v>
      </c>
    </row>
    <row r="20" spans="1:15" s="287" customFormat="1" ht="24.95" customHeight="1" x14ac:dyDescent="0.2">
      <c r="A20" s="193" t="s">
        <v>148</v>
      </c>
      <c r="B20" s="199" t="s">
        <v>149</v>
      </c>
      <c r="C20" s="113">
        <v>6.4281823134192848</v>
      </c>
      <c r="D20" s="115">
        <v>354</v>
      </c>
      <c r="E20" s="114">
        <v>347</v>
      </c>
      <c r="F20" s="114">
        <v>459</v>
      </c>
      <c r="G20" s="114">
        <v>318</v>
      </c>
      <c r="H20" s="140">
        <v>366</v>
      </c>
      <c r="I20" s="115">
        <v>-12</v>
      </c>
      <c r="J20" s="116">
        <v>-3.278688524590164</v>
      </c>
      <c r="K20" s="110"/>
      <c r="L20" s="110"/>
      <c r="M20" s="110"/>
      <c r="N20" s="110"/>
      <c r="O20" s="110"/>
    </row>
    <row r="21" spans="1:15" s="110" customFormat="1" ht="24.95" customHeight="1" x14ac:dyDescent="0.2">
      <c r="A21" s="201" t="s">
        <v>150</v>
      </c>
      <c r="B21" s="202" t="s">
        <v>151</v>
      </c>
      <c r="C21" s="113">
        <v>6.5008171418195024</v>
      </c>
      <c r="D21" s="115">
        <v>358</v>
      </c>
      <c r="E21" s="114">
        <v>326</v>
      </c>
      <c r="F21" s="114">
        <v>292</v>
      </c>
      <c r="G21" s="114">
        <v>235</v>
      </c>
      <c r="H21" s="140">
        <v>321</v>
      </c>
      <c r="I21" s="115">
        <v>37</v>
      </c>
      <c r="J21" s="116">
        <v>11.526479750778817</v>
      </c>
    </row>
    <row r="22" spans="1:15" s="110" customFormat="1" ht="24.95" customHeight="1" x14ac:dyDescent="0.2">
      <c r="A22" s="201" t="s">
        <v>152</v>
      </c>
      <c r="B22" s="199" t="s">
        <v>153</v>
      </c>
      <c r="C22" s="113">
        <v>0.79898311240239694</v>
      </c>
      <c r="D22" s="115">
        <v>44</v>
      </c>
      <c r="E22" s="114">
        <v>46</v>
      </c>
      <c r="F22" s="114">
        <v>26</v>
      </c>
      <c r="G22" s="114">
        <v>28</v>
      </c>
      <c r="H22" s="140">
        <v>61</v>
      </c>
      <c r="I22" s="115">
        <v>-17</v>
      </c>
      <c r="J22" s="116">
        <v>-27.868852459016395</v>
      </c>
    </row>
    <row r="23" spans="1:15" s="110" customFormat="1" ht="24.95" customHeight="1" x14ac:dyDescent="0.2">
      <c r="A23" s="193" t="s">
        <v>154</v>
      </c>
      <c r="B23" s="199" t="s">
        <v>155</v>
      </c>
      <c r="C23" s="113">
        <v>0.67187216270201566</v>
      </c>
      <c r="D23" s="115">
        <v>37</v>
      </c>
      <c r="E23" s="114">
        <v>31</v>
      </c>
      <c r="F23" s="114">
        <v>31</v>
      </c>
      <c r="G23" s="114">
        <v>20</v>
      </c>
      <c r="H23" s="140">
        <v>41</v>
      </c>
      <c r="I23" s="115">
        <v>-4</v>
      </c>
      <c r="J23" s="116">
        <v>-9.7560975609756095</v>
      </c>
    </row>
    <row r="24" spans="1:15" s="110" customFormat="1" ht="24.95" customHeight="1" x14ac:dyDescent="0.2">
      <c r="A24" s="193" t="s">
        <v>156</v>
      </c>
      <c r="B24" s="199" t="s">
        <v>221</v>
      </c>
      <c r="C24" s="113">
        <v>4.4852006537134557</v>
      </c>
      <c r="D24" s="115">
        <v>247</v>
      </c>
      <c r="E24" s="114">
        <v>202</v>
      </c>
      <c r="F24" s="114">
        <v>227</v>
      </c>
      <c r="G24" s="114">
        <v>206</v>
      </c>
      <c r="H24" s="140">
        <v>245</v>
      </c>
      <c r="I24" s="115">
        <v>2</v>
      </c>
      <c r="J24" s="116">
        <v>0.81632653061224492</v>
      </c>
    </row>
    <row r="25" spans="1:15" s="110" customFormat="1" ht="24.95" customHeight="1" x14ac:dyDescent="0.2">
      <c r="A25" s="193" t="s">
        <v>222</v>
      </c>
      <c r="B25" s="204" t="s">
        <v>159</v>
      </c>
      <c r="C25" s="113">
        <v>5.084437988015253</v>
      </c>
      <c r="D25" s="115">
        <v>280</v>
      </c>
      <c r="E25" s="114">
        <v>264</v>
      </c>
      <c r="F25" s="114">
        <v>211</v>
      </c>
      <c r="G25" s="114">
        <v>212</v>
      </c>
      <c r="H25" s="140">
        <v>225</v>
      </c>
      <c r="I25" s="115">
        <v>55</v>
      </c>
      <c r="J25" s="116">
        <v>24.444444444444443</v>
      </c>
    </row>
    <row r="26" spans="1:15" s="110" customFormat="1" ht="24.95" customHeight="1" x14ac:dyDescent="0.2">
      <c r="A26" s="201">
        <v>782.78300000000002</v>
      </c>
      <c r="B26" s="203" t="s">
        <v>160</v>
      </c>
      <c r="C26" s="113">
        <v>2.4695841656074089</v>
      </c>
      <c r="D26" s="115">
        <v>136</v>
      </c>
      <c r="E26" s="114">
        <v>183</v>
      </c>
      <c r="F26" s="114">
        <v>156</v>
      </c>
      <c r="G26" s="114">
        <v>153</v>
      </c>
      <c r="H26" s="140">
        <v>152</v>
      </c>
      <c r="I26" s="115">
        <v>-16</v>
      </c>
      <c r="J26" s="116">
        <v>-10.526315789473685</v>
      </c>
    </row>
    <row r="27" spans="1:15" s="110" customFormat="1" ht="24.95" customHeight="1" x14ac:dyDescent="0.2">
      <c r="A27" s="193" t="s">
        <v>161</v>
      </c>
      <c r="B27" s="199" t="s">
        <v>162</v>
      </c>
      <c r="C27" s="113">
        <v>2.850917014708553</v>
      </c>
      <c r="D27" s="115">
        <v>157</v>
      </c>
      <c r="E27" s="114">
        <v>94</v>
      </c>
      <c r="F27" s="114">
        <v>157</v>
      </c>
      <c r="G27" s="114">
        <v>107</v>
      </c>
      <c r="H27" s="140">
        <v>193</v>
      </c>
      <c r="I27" s="115">
        <v>-36</v>
      </c>
      <c r="J27" s="116">
        <v>-18.652849740932641</v>
      </c>
    </row>
    <row r="28" spans="1:15" s="110" customFormat="1" ht="24.95" customHeight="1" x14ac:dyDescent="0.2">
      <c r="A28" s="193" t="s">
        <v>163</v>
      </c>
      <c r="B28" s="199" t="s">
        <v>164</v>
      </c>
      <c r="C28" s="113">
        <v>2.850917014708553</v>
      </c>
      <c r="D28" s="115">
        <v>157</v>
      </c>
      <c r="E28" s="114">
        <v>107</v>
      </c>
      <c r="F28" s="114">
        <v>279</v>
      </c>
      <c r="G28" s="114">
        <v>184</v>
      </c>
      <c r="H28" s="140">
        <v>436</v>
      </c>
      <c r="I28" s="115">
        <v>-279</v>
      </c>
      <c r="J28" s="116">
        <v>-63.990825688073393</v>
      </c>
    </row>
    <row r="29" spans="1:15" s="110" customFormat="1" ht="24.95" customHeight="1" x14ac:dyDescent="0.2">
      <c r="A29" s="193">
        <v>86</v>
      </c>
      <c r="B29" s="199" t="s">
        <v>165</v>
      </c>
      <c r="C29" s="113">
        <v>6.6097693844198293</v>
      </c>
      <c r="D29" s="115">
        <v>364</v>
      </c>
      <c r="E29" s="114">
        <v>271</v>
      </c>
      <c r="F29" s="114">
        <v>364</v>
      </c>
      <c r="G29" s="114">
        <v>311</v>
      </c>
      <c r="H29" s="140">
        <v>721</v>
      </c>
      <c r="I29" s="115">
        <v>-357</v>
      </c>
      <c r="J29" s="116">
        <v>-49.514563106796118</v>
      </c>
    </row>
    <row r="30" spans="1:15" s="110" customFormat="1" ht="24.95" customHeight="1" x14ac:dyDescent="0.2">
      <c r="A30" s="193">
        <v>87.88</v>
      </c>
      <c r="B30" s="204" t="s">
        <v>166</v>
      </c>
      <c r="C30" s="113">
        <v>7.1000544761212998</v>
      </c>
      <c r="D30" s="115">
        <v>391</v>
      </c>
      <c r="E30" s="114">
        <v>279</v>
      </c>
      <c r="F30" s="114">
        <v>432</v>
      </c>
      <c r="G30" s="114">
        <v>282</v>
      </c>
      <c r="H30" s="140">
        <v>364</v>
      </c>
      <c r="I30" s="115">
        <v>27</v>
      </c>
      <c r="J30" s="116">
        <v>7.4175824175824179</v>
      </c>
    </row>
    <row r="31" spans="1:15" s="110" customFormat="1" ht="24.95" customHeight="1" x14ac:dyDescent="0.2">
      <c r="A31" s="193" t="s">
        <v>167</v>
      </c>
      <c r="B31" s="199" t="s">
        <v>168</v>
      </c>
      <c r="C31" s="113">
        <v>6.4826584347194478</v>
      </c>
      <c r="D31" s="115">
        <v>357</v>
      </c>
      <c r="E31" s="114">
        <v>203</v>
      </c>
      <c r="F31" s="114">
        <v>287</v>
      </c>
      <c r="G31" s="114">
        <v>472</v>
      </c>
      <c r="H31" s="140">
        <v>274</v>
      </c>
      <c r="I31" s="115">
        <v>83</v>
      </c>
      <c r="J31" s="116">
        <v>30.291970802919707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2.7419647721082261</v>
      </c>
      <c r="D34" s="115">
        <v>151</v>
      </c>
      <c r="E34" s="114">
        <v>199</v>
      </c>
      <c r="F34" s="114">
        <v>117</v>
      </c>
      <c r="G34" s="114">
        <v>86</v>
      </c>
      <c r="H34" s="140">
        <v>122</v>
      </c>
      <c r="I34" s="115">
        <v>29</v>
      </c>
      <c r="J34" s="116">
        <v>23.770491803278688</v>
      </c>
    </row>
    <row r="35" spans="1:10" s="110" customFormat="1" ht="24.95" customHeight="1" x14ac:dyDescent="0.2">
      <c r="A35" s="292" t="s">
        <v>171</v>
      </c>
      <c r="B35" s="293" t="s">
        <v>172</v>
      </c>
      <c r="C35" s="113">
        <v>29.090248774287272</v>
      </c>
      <c r="D35" s="115">
        <v>1602</v>
      </c>
      <c r="E35" s="114">
        <v>1285</v>
      </c>
      <c r="F35" s="114">
        <v>1409</v>
      </c>
      <c r="G35" s="114">
        <v>1104</v>
      </c>
      <c r="H35" s="140">
        <v>1469</v>
      </c>
      <c r="I35" s="115">
        <v>133</v>
      </c>
      <c r="J35" s="116">
        <v>9.0537780803267527</v>
      </c>
    </row>
    <row r="36" spans="1:10" s="110" customFormat="1" ht="24.95" customHeight="1" x14ac:dyDescent="0.2">
      <c r="A36" s="294" t="s">
        <v>173</v>
      </c>
      <c r="B36" s="295" t="s">
        <v>174</v>
      </c>
      <c r="C36" s="125">
        <v>68.167786453604506</v>
      </c>
      <c r="D36" s="143">
        <v>3754</v>
      </c>
      <c r="E36" s="144">
        <v>3047</v>
      </c>
      <c r="F36" s="144">
        <v>3653</v>
      </c>
      <c r="G36" s="144">
        <v>3304</v>
      </c>
      <c r="H36" s="145">
        <v>4297</v>
      </c>
      <c r="I36" s="143">
        <v>-543</v>
      </c>
      <c r="J36" s="146">
        <v>-12.636723295322318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5507</v>
      </c>
      <c r="F11" s="264">
        <v>4531</v>
      </c>
      <c r="G11" s="264">
        <v>5179</v>
      </c>
      <c r="H11" s="264">
        <v>4494</v>
      </c>
      <c r="I11" s="265">
        <v>5888</v>
      </c>
      <c r="J11" s="263">
        <v>-381</v>
      </c>
      <c r="K11" s="266">
        <v>-6.4707880434782608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17.795532958053386</v>
      </c>
      <c r="E13" s="115">
        <v>980</v>
      </c>
      <c r="F13" s="114">
        <v>1040</v>
      </c>
      <c r="G13" s="114">
        <v>1043</v>
      </c>
      <c r="H13" s="114">
        <v>770</v>
      </c>
      <c r="I13" s="140">
        <v>1070</v>
      </c>
      <c r="J13" s="115">
        <v>-90</v>
      </c>
      <c r="K13" s="116">
        <v>-8.4112149532710276</v>
      </c>
    </row>
    <row r="14" spans="1:17" ht="15.95" customHeight="1" x14ac:dyDescent="0.2">
      <c r="A14" s="306" t="s">
        <v>230</v>
      </c>
      <c r="B14" s="307"/>
      <c r="C14" s="308"/>
      <c r="D14" s="113">
        <v>64.427092790993285</v>
      </c>
      <c r="E14" s="115">
        <v>3548</v>
      </c>
      <c r="F14" s="114">
        <v>2849</v>
      </c>
      <c r="G14" s="114">
        <v>3268</v>
      </c>
      <c r="H14" s="114">
        <v>2990</v>
      </c>
      <c r="I14" s="140">
        <v>3465</v>
      </c>
      <c r="J14" s="115">
        <v>83</v>
      </c>
      <c r="K14" s="116">
        <v>2.3953823953823954</v>
      </c>
    </row>
    <row r="15" spans="1:17" ht="15.95" customHeight="1" x14ac:dyDescent="0.2">
      <c r="A15" s="306" t="s">
        <v>231</v>
      </c>
      <c r="B15" s="307"/>
      <c r="C15" s="308"/>
      <c r="D15" s="113">
        <v>9.0248774287270752</v>
      </c>
      <c r="E15" s="115">
        <v>497</v>
      </c>
      <c r="F15" s="114">
        <v>348</v>
      </c>
      <c r="G15" s="114">
        <v>382</v>
      </c>
      <c r="H15" s="114">
        <v>345</v>
      </c>
      <c r="I15" s="140">
        <v>579</v>
      </c>
      <c r="J15" s="115">
        <v>-82</v>
      </c>
      <c r="K15" s="116">
        <v>-14.162348877374784</v>
      </c>
    </row>
    <row r="16" spans="1:17" ht="15.95" customHeight="1" x14ac:dyDescent="0.2">
      <c r="A16" s="306" t="s">
        <v>232</v>
      </c>
      <c r="B16" s="307"/>
      <c r="C16" s="308"/>
      <c r="D16" s="113">
        <v>8.4982749228254946</v>
      </c>
      <c r="E16" s="115">
        <v>468</v>
      </c>
      <c r="F16" s="114">
        <v>285</v>
      </c>
      <c r="G16" s="114">
        <v>469</v>
      </c>
      <c r="H16" s="114">
        <v>380</v>
      </c>
      <c r="I16" s="140">
        <v>760</v>
      </c>
      <c r="J16" s="115">
        <v>-292</v>
      </c>
      <c r="K16" s="116">
        <v>-38.421052631578945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2.0337751952061014</v>
      </c>
      <c r="E18" s="115">
        <v>112</v>
      </c>
      <c r="F18" s="114">
        <v>152</v>
      </c>
      <c r="G18" s="114">
        <v>118</v>
      </c>
      <c r="H18" s="114">
        <v>67</v>
      </c>
      <c r="I18" s="140">
        <v>105</v>
      </c>
      <c r="J18" s="115">
        <v>7</v>
      </c>
      <c r="K18" s="116">
        <v>6.666666666666667</v>
      </c>
    </row>
    <row r="19" spans="1:11" ht="14.1" customHeight="1" x14ac:dyDescent="0.2">
      <c r="A19" s="306" t="s">
        <v>235</v>
      </c>
      <c r="B19" s="307" t="s">
        <v>236</v>
      </c>
      <c r="C19" s="308"/>
      <c r="D19" s="113">
        <v>0.74450699110223351</v>
      </c>
      <c r="E19" s="115">
        <v>41</v>
      </c>
      <c r="F19" s="114">
        <v>101</v>
      </c>
      <c r="G19" s="114">
        <v>82</v>
      </c>
      <c r="H19" s="114">
        <v>39</v>
      </c>
      <c r="I19" s="140">
        <v>44</v>
      </c>
      <c r="J19" s="115">
        <v>-3</v>
      </c>
      <c r="K19" s="116">
        <v>-6.8181818181818183</v>
      </c>
    </row>
    <row r="20" spans="1:11" ht="14.1" customHeight="1" x14ac:dyDescent="0.2">
      <c r="A20" s="306">
        <v>12</v>
      </c>
      <c r="B20" s="307" t="s">
        <v>237</v>
      </c>
      <c r="C20" s="308"/>
      <c r="D20" s="113">
        <v>1.5798075177047395</v>
      </c>
      <c r="E20" s="115">
        <v>87</v>
      </c>
      <c r="F20" s="114">
        <v>113</v>
      </c>
      <c r="G20" s="114">
        <v>68</v>
      </c>
      <c r="H20" s="114">
        <v>58</v>
      </c>
      <c r="I20" s="140">
        <v>97</v>
      </c>
      <c r="J20" s="115">
        <v>-10</v>
      </c>
      <c r="K20" s="116">
        <v>-10.309278350515465</v>
      </c>
    </row>
    <row r="21" spans="1:11" ht="14.1" customHeight="1" x14ac:dyDescent="0.2">
      <c r="A21" s="306">
        <v>21</v>
      </c>
      <c r="B21" s="307" t="s">
        <v>238</v>
      </c>
      <c r="C21" s="308"/>
      <c r="D21" s="113">
        <v>0.63555474850190663</v>
      </c>
      <c r="E21" s="115">
        <v>35</v>
      </c>
      <c r="F21" s="114">
        <v>28</v>
      </c>
      <c r="G21" s="114">
        <v>35</v>
      </c>
      <c r="H21" s="114">
        <v>17</v>
      </c>
      <c r="I21" s="140">
        <v>29</v>
      </c>
      <c r="J21" s="115">
        <v>6</v>
      </c>
      <c r="K21" s="116">
        <v>20.689655172413794</v>
      </c>
    </row>
    <row r="22" spans="1:11" ht="14.1" customHeight="1" x14ac:dyDescent="0.2">
      <c r="A22" s="306">
        <v>22</v>
      </c>
      <c r="B22" s="307" t="s">
        <v>239</v>
      </c>
      <c r="C22" s="308"/>
      <c r="D22" s="113">
        <v>3.2504085709097512</v>
      </c>
      <c r="E22" s="115">
        <v>179</v>
      </c>
      <c r="F22" s="114">
        <v>134</v>
      </c>
      <c r="G22" s="114">
        <v>146</v>
      </c>
      <c r="H22" s="114">
        <v>128</v>
      </c>
      <c r="I22" s="140">
        <v>177</v>
      </c>
      <c r="J22" s="115">
        <v>2</v>
      </c>
      <c r="K22" s="116">
        <v>1.1299435028248588</v>
      </c>
    </row>
    <row r="23" spans="1:11" ht="14.1" customHeight="1" x14ac:dyDescent="0.2">
      <c r="A23" s="306">
        <v>23</v>
      </c>
      <c r="B23" s="307" t="s">
        <v>240</v>
      </c>
      <c r="C23" s="308"/>
      <c r="D23" s="113">
        <v>1.1076811331033229</v>
      </c>
      <c r="E23" s="115">
        <v>61</v>
      </c>
      <c r="F23" s="114">
        <v>43</v>
      </c>
      <c r="G23" s="114">
        <v>86</v>
      </c>
      <c r="H23" s="114">
        <v>32</v>
      </c>
      <c r="I23" s="140">
        <v>58</v>
      </c>
      <c r="J23" s="115">
        <v>3</v>
      </c>
      <c r="K23" s="116">
        <v>5.1724137931034484</v>
      </c>
    </row>
    <row r="24" spans="1:11" ht="14.1" customHeight="1" x14ac:dyDescent="0.2">
      <c r="A24" s="306">
        <v>24</v>
      </c>
      <c r="B24" s="307" t="s">
        <v>241</v>
      </c>
      <c r="C24" s="308"/>
      <c r="D24" s="113">
        <v>2.4695841656074089</v>
      </c>
      <c r="E24" s="115">
        <v>136</v>
      </c>
      <c r="F24" s="114">
        <v>113</v>
      </c>
      <c r="G24" s="114">
        <v>117</v>
      </c>
      <c r="H24" s="114">
        <v>124</v>
      </c>
      <c r="I24" s="140">
        <v>156</v>
      </c>
      <c r="J24" s="115">
        <v>-20</v>
      </c>
      <c r="K24" s="116">
        <v>-12.820512820512821</v>
      </c>
    </row>
    <row r="25" spans="1:11" ht="14.1" customHeight="1" x14ac:dyDescent="0.2">
      <c r="A25" s="306">
        <v>25</v>
      </c>
      <c r="B25" s="307" t="s">
        <v>242</v>
      </c>
      <c r="C25" s="308"/>
      <c r="D25" s="113">
        <v>5.1025966951153077</v>
      </c>
      <c r="E25" s="115">
        <v>281</v>
      </c>
      <c r="F25" s="114">
        <v>191</v>
      </c>
      <c r="G25" s="114">
        <v>180</v>
      </c>
      <c r="H25" s="114">
        <v>210</v>
      </c>
      <c r="I25" s="140">
        <v>244</v>
      </c>
      <c r="J25" s="115">
        <v>37</v>
      </c>
      <c r="K25" s="116">
        <v>15.163934426229508</v>
      </c>
    </row>
    <row r="26" spans="1:11" ht="14.1" customHeight="1" x14ac:dyDescent="0.2">
      <c r="A26" s="306">
        <v>26</v>
      </c>
      <c r="B26" s="307" t="s">
        <v>243</v>
      </c>
      <c r="C26" s="308"/>
      <c r="D26" s="113">
        <v>3.0688214999092063</v>
      </c>
      <c r="E26" s="115">
        <v>169</v>
      </c>
      <c r="F26" s="114">
        <v>122</v>
      </c>
      <c r="G26" s="114">
        <v>107</v>
      </c>
      <c r="H26" s="114">
        <v>131</v>
      </c>
      <c r="I26" s="140">
        <v>157</v>
      </c>
      <c r="J26" s="115">
        <v>12</v>
      </c>
      <c r="K26" s="116">
        <v>7.6433121019108281</v>
      </c>
    </row>
    <row r="27" spans="1:11" ht="14.1" customHeight="1" x14ac:dyDescent="0.2">
      <c r="A27" s="306">
        <v>27</v>
      </c>
      <c r="B27" s="307" t="s">
        <v>244</v>
      </c>
      <c r="C27" s="308"/>
      <c r="D27" s="113">
        <v>1.1258398402033776</v>
      </c>
      <c r="E27" s="115">
        <v>62</v>
      </c>
      <c r="F27" s="114">
        <v>69</v>
      </c>
      <c r="G27" s="114">
        <v>55</v>
      </c>
      <c r="H27" s="114">
        <v>48</v>
      </c>
      <c r="I27" s="140">
        <v>78</v>
      </c>
      <c r="J27" s="115">
        <v>-16</v>
      </c>
      <c r="K27" s="116">
        <v>-20.512820512820515</v>
      </c>
    </row>
    <row r="28" spans="1:11" ht="14.1" customHeight="1" x14ac:dyDescent="0.2">
      <c r="A28" s="306">
        <v>28</v>
      </c>
      <c r="B28" s="307" t="s">
        <v>245</v>
      </c>
      <c r="C28" s="308"/>
      <c r="D28" s="113">
        <v>0.39949155620119847</v>
      </c>
      <c r="E28" s="115">
        <v>22</v>
      </c>
      <c r="F28" s="114">
        <v>5</v>
      </c>
      <c r="G28" s="114">
        <v>10</v>
      </c>
      <c r="H28" s="114">
        <v>9</v>
      </c>
      <c r="I28" s="140" t="s">
        <v>513</v>
      </c>
      <c r="J28" s="115" t="s">
        <v>513</v>
      </c>
      <c r="K28" s="116" t="s">
        <v>513</v>
      </c>
    </row>
    <row r="29" spans="1:11" ht="14.1" customHeight="1" x14ac:dyDescent="0.2">
      <c r="A29" s="306">
        <v>29</v>
      </c>
      <c r="B29" s="307" t="s">
        <v>246</v>
      </c>
      <c r="C29" s="308"/>
      <c r="D29" s="113">
        <v>5.2115489377156345</v>
      </c>
      <c r="E29" s="115">
        <v>287</v>
      </c>
      <c r="F29" s="114">
        <v>271</v>
      </c>
      <c r="G29" s="114">
        <v>244</v>
      </c>
      <c r="H29" s="114">
        <v>173</v>
      </c>
      <c r="I29" s="140">
        <v>209</v>
      </c>
      <c r="J29" s="115">
        <v>78</v>
      </c>
      <c r="K29" s="116">
        <v>37.320574162679428</v>
      </c>
    </row>
    <row r="30" spans="1:11" ht="14.1" customHeight="1" x14ac:dyDescent="0.2">
      <c r="A30" s="306" t="s">
        <v>247</v>
      </c>
      <c r="B30" s="307" t="s">
        <v>248</v>
      </c>
      <c r="C30" s="308"/>
      <c r="D30" s="113">
        <v>2.5785364082077358</v>
      </c>
      <c r="E30" s="115">
        <v>142</v>
      </c>
      <c r="F30" s="114">
        <v>143</v>
      </c>
      <c r="G30" s="114">
        <v>94</v>
      </c>
      <c r="H30" s="114" t="s">
        <v>513</v>
      </c>
      <c r="I30" s="140">
        <v>68</v>
      </c>
      <c r="J30" s="115">
        <v>74</v>
      </c>
      <c r="K30" s="116">
        <v>108.82352941176471</v>
      </c>
    </row>
    <row r="31" spans="1:11" ht="14.1" customHeight="1" x14ac:dyDescent="0.2">
      <c r="A31" s="306" t="s">
        <v>249</v>
      </c>
      <c r="B31" s="307" t="s">
        <v>250</v>
      </c>
      <c r="C31" s="308"/>
      <c r="D31" s="113">
        <v>2.6330125295078992</v>
      </c>
      <c r="E31" s="115">
        <v>145</v>
      </c>
      <c r="F31" s="114" t="s">
        <v>513</v>
      </c>
      <c r="G31" s="114">
        <v>147</v>
      </c>
      <c r="H31" s="114">
        <v>121</v>
      </c>
      <c r="I31" s="140">
        <v>141</v>
      </c>
      <c r="J31" s="115">
        <v>4</v>
      </c>
      <c r="K31" s="116">
        <v>2.8368794326241136</v>
      </c>
    </row>
    <row r="32" spans="1:11" ht="14.1" customHeight="1" x14ac:dyDescent="0.2">
      <c r="A32" s="306">
        <v>31</v>
      </c>
      <c r="B32" s="307" t="s">
        <v>251</v>
      </c>
      <c r="C32" s="308"/>
      <c r="D32" s="113">
        <v>0.76266569820228802</v>
      </c>
      <c r="E32" s="115">
        <v>42</v>
      </c>
      <c r="F32" s="114">
        <v>29</v>
      </c>
      <c r="G32" s="114">
        <v>22</v>
      </c>
      <c r="H32" s="114">
        <v>32</v>
      </c>
      <c r="I32" s="140">
        <v>24</v>
      </c>
      <c r="J32" s="115">
        <v>18</v>
      </c>
      <c r="K32" s="116">
        <v>75</v>
      </c>
    </row>
    <row r="33" spans="1:11" ht="14.1" customHeight="1" x14ac:dyDescent="0.2">
      <c r="A33" s="306">
        <v>32</v>
      </c>
      <c r="B33" s="307" t="s">
        <v>252</v>
      </c>
      <c r="C33" s="308"/>
      <c r="D33" s="113">
        <v>4.1765026330125297</v>
      </c>
      <c r="E33" s="115">
        <v>230</v>
      </c>
      <c r="F33" s="114">
        <v>263</v>
      </c>
      <c r="G33" s="114">
        <v>276</v>
      </c>
      <c r="H33" s="114">
        <v>177</v>
      </c>
      <c r="I33" s="140">
        <v>214</v>
      </c>
      <c r="J33" s="115">
        <v>16</v>
      </c>
      <c r="K33" s="116">
        <v>7.4766355140186915</v>
      </c>
    </row>
    <row r="34" spans="1:11" ht="14.1" customHeight="1" x14ac:dyDescent="0.2">
      <c r="A34" s="306">
        <v>33</v>
      </c>
      <c r="B34" s="307" t="s">
        <v>253</v>
      </c>
      <c r="C34" s="308"/>
      <c r="D34" s="113">
        <v>1.7432358816052298</v>
      </c>
      <c r="E34" s="115">
        <v>96</v>
      </c>
      <c r="F34" s="114">
        <v>113</v>
      </c>
      <c r="G34" s="114">
        <v>123</v>
      </c>
      <c r="H34" s="114">
        <v>89</v>
      </c>
      <c r="I34" s="140">
        <v>131</v>
      </c>
      <c r="J34" s="115">
        <v>-35</v>
      </c>
      <c r="K34" s="116">
        <v>-26.717557251908396</v>
      </c>
    </row>
    <row r="35" spans="1:11" ht="14.1" customHeight="1" x14ac:dyDescent="0.2">
      <c r="A35" s="306">
        <v>34</v>
      </c>
      <c r="B35" s="307" t="s">
        <v>254</v>
      </c>
      <c r="C35" s="308"/>
      <c r="D35" s="113">
        <v>3.540947884510623</v>
      </c>
      <c r="E35" s="115">
        <v>195</v>
      </c>
      <c r="F35" s="114">
        <v>137</v>
      </c>
      <c r="G35" s="114">
        <v>148</v>
      </c>
      <c r="H35" s="114">
        <v>131</v>
      </c>
      <c r="I35" s="140">
        <v>181</v>
      </c>
      <c r="J35" s="115">
        <v>14</v>
      </c>
      <c r="K35" s="116">
        <v>7.7348066298342539</v>
      </c>
    </row>
    <row r="36" spans="1:11" ht="14.1" customHeight="1" x14ac:dyDescent="0.2">
      <c r="A36" s="306">
        <v>41</v>
      </c>
      <c r="B36" s="307" t="s">
        <v>255</v>
      </c>
      <c r="C36" s="308"/>
      <c r="D36" s="113">
        <v>0.61739604140185222</v>
      </c>
      <c r="E36" s="115">
        <v>34</v>
      </c>
      <c r="F36" s="114">
        <v>34</v>
      </c>
      <c r="G36" s="114">
        <v>30</v>
      </c>
      <c r="H36" s="114">
        <v>22</v>
      </c>
      <c r="I36" s="140">
        <v>34</v>
      </c>
      <c r="J36" s="115">
        <v>0</v>
      </c>
      <c r="K36" s="116">
        <v>0</v>
      </c>
    </row>
    <row r="37" spans="1:11" ht="14.1" customHeight="1" x14ac:dyDescent="0.2">
      <c r="A37" s="306">
        <v>42</v>
      </c>
      <c r="B37" s="307" t="s">
        <v>256</v>
      </c>
      <c r="C37" s="308"/>
      <c r="D37" s="113">
        <v>0.16342836390049029</v>
      </c>
      <c r="E37" s="115">
        <v>9</v>
      </c>
      <c r="F37" s="114">
        <v>4</v>
      </c>
      <c r="G37" s="114" t="s">
        <v>513</v>
      </c>
      <c r="H37" s="114">
        <v>6</v>
      </c>
      <c r="I37" s="140" t="s">
        <v>513</v>
      </c>
      <c r="J37" s="115" t="s">
        <v>513</v>
      </c>
      <c r="K37" s="116" t="s">
        <v>513</v>
      </c>
    </row>
    <row r="38" spans="1:11" ht="14.1" customHeight="1" x14ac:dyDescent="0.2">
      <c r="A38" s="306">
        <v>43</v>
      </c>
      <c r="B38" s="307" t="s">
        <v>257</v>
      </c>
      <c r="C38" s="308"/>
      <c r="D38" s="113">
        <v>0.78082440530234243</v>
      </c>
      <c r="E38" s="115">
        <v>43</v>
      </c>
      <c r="F38" s="114">
        <v>24</v>
      </c>
      <c r="G38" s="114">
        <v>23</v>
      </c>
      <c r="H38" s="114">
        <v>18</v>
      </c>
      <c r="I38" s="140">
        <v>32</v>
      </c>
      <c r="J38" s="115">
        <v>11</v>
      </c>
      <c r="K38" s="116">
        <v>34.375</v>
      </c>
    </row>
    <row r="39" spans="1:11" ht="14.1" customHeight="1" x14ac:dyDescent="0.2">
      <c r="A39" s="306">
        <v>51</v>
      </c>
      <c r="B39" s="307" t="s">
        <v>258</v>
      </c>
      <c r="C39" s="308"/>
      <c r="D39" s="113">
        <v>6.4281823134192848</v>
      </c>
      <c r="E39" s="115">
        <v>354</v>
      </c>
      <c r="F39" s="114">
        <v>299</v>
      </c>
      <c r="G39" s="114">
        <v>415</v>
      </c>
      <c r="H39" s="114">
        <v>347</v>
      </c>
      <c r="I39" s="140">
        <v>395</v>
      </c>
      <c r="J39" s="115">
        <v>-41</v>
      </c>
      <c r="K39" s="116">
        <v>-10.379746835443038</v>
      </c>
    </row>
    <row r="40" spans="1:11" ht="14.1" customHeight="1" x14ac:dyDescent="0.2">
      <c r="A40" s="306" t="s">
        <v>259</v>
      </c>
      <c r="B40" s="307" t="s">
        <v>260</v>
      </c>
      <c r="C40" s="308"/>
      <c r="D40" s="113">
        <v>5.2841837661158522</v>
      </c>
      <c r="E40" s="115">
        <v>291</v>
      </c>
      <c r="F40" s="114">
        <v>267</v>
      </c>
      <c r="G40" s="114">
        <v>358</v>
      </c>
      <c r="H40" s="114">
        <v>299</v>
      </c>
      <c r="I40" s="140">
        <v>354</v>
      </c>
      <c r="J40" s="115">
        <v>-63</v>
      </c>
      <c r="K40" s="116">
        <v>-17.796610169491526</v>
      </c>
    </row>
    <row r="41" spans="1:11" ht="14.1" customHeight="1" x14ac:dyDescent="0.2">
      <c r="A41" s="306"/>
      <c r="B41" s="307" t="s">
        <v>261</v>
      </c>
      <c r="C41" s="308"/>
      <c r="D41" s="113">
        <v>3.9222807336117667</v>
      </c>
      <c r="E41" s="115">
        <v>216</v>
      </c>
      <c r="F41" s="114">
        <v>222</v>
      </c>
      <c r="G41" s="114">
        <v>258</v>
      </c>
      <c r="H41" s="114">
        <v>235</v>
      </c>
      <c r="I41" s="140">
        <v>284</v>
      </c>
      <c r="J41" s="115">
        <v>-68</v>
      </c>
      <c r="K41" s="116">
        <v>-23.943661971830984</v>
      </c>
    </row>
    <row r="42" spans="1:11" ht="14.1" customHeight="1" x14ac:dyDescent="0.2">
      <c r="A42" s="306">
        <v>52</v>
      </c>
      <c r="B42" s="307" t="s">
        <v>262</v>
      </c>
      <c r="C42" s="308"/>
      <c r="D42" s="113">
        <v>7.1908480116215729</v>
      </c>
      <c r="E42" s="115">
        <v>396</v>
      </c>
      <c r="F42" s="114">
        <v>342</v>
      </c>
      <c r="G42" s="114">
        <v>339</v>
      </c>
      <c r="H42" s="114">
        <v>317</v>
      </c>
      <c r="I42" s="140">
        <v>317</v>
      </c>
      <c r="J42" s="115">
        <v>79</v>
      </c>
      <c r="K42" s="116">
        <v>24.921135646687699</v>
      </c>
    </row>
    <row r="43" spans="1:11" ht="14.1" customHeight="1" x14ac:dyDescent="0.2">
      <c r="A43" s="306" t="s">
        <v>263</v>
      </c>
      <c r="B43" s="307" t="s">
        <v>264</v>
      </c>
      <c r="C43" s="308"/>
      <c r="D43" s="113">
        <v>5.9742146359179227</v>
      </c>
      <c r="E43" s="115">
        <v>329</v>
      </c>
      <c r="F43" s="114">
        <v>311</v>
      </c>
      <c r="G43" s="114">
        <v>306</v>
      </c>
      <c r="H43" s="114">
        <v>279</v>
      </c>
      <c r="I43" s="140">
        <v>277</v>
      </c>
      <c r="J43" s="115">
        <v>52</v>
      </c>
      <c r="K43" s="116">
        <v>18.772563176895307</v>
      </c>
    </row>
    <row r="44" spans="1:11" ht="14.1" customHeight="1" x14ac:dyDescent="0.2">
      <c r="A44" s="306">
        <v>53</v>
      </c>
      <c r="B44" s="307" t="s">
        <v>265</v>
      </c>
      <c r="C44" s="308"/>
      <c r="D44" s="113">
        <v>0.58107862720174319</v>
      </c>
      <c r="E44" s="115">
        <v>32</v>
      </c>
      <c r="F44" s="114">
        <v>36</v>
      </c>
      <c r="G44" s="114">
        <v>30</v>
      </c>
      <c r="H44" s="114">
        <v>28</v>
      </c>
      <c r="I44" s="140">
        <v>47</v>
      </c>
      <c r="J44" s="115">
        <v>-15</v>
      </c>
      <c r="K44" s="116">
        <v>-31.914893617021278</v>
      </c>
    </row>
    <row r="45" spans="1:11" ht="14.1" customHeight="1" x14ac:dyDescent="0.2">
      <c r="A45" s="306" t="s">
        <v>266</v>
      </c>
      <c r="B45" s="307" t="s">
        <v>267</v>
      </c>
      <c r="C45" s="308"/>
      <c r="D45" s="113">
        <v>0.54476121300163427</v>
      </c>
      <c r="E45" s="115">
        <v>30</v>
      </c>
      <c r="F45" s="114">
        <v>36</v>
      </c>
      <c r="G45" s="114">
        <v>28</v>
      </c>
      <c r="H45" s="114">
        <v>28</v>
      </c>
      <c r="I45" s="140">
        <v>45</v>
      </c>
      <c r="J45" s="115">
        <v>-15</v>
      </c>
      <c r="K45" s="116">
        <v>-33.333333333333336</v>
      </c>
    </row>
    <row r="46" spans="1:11" ht="14.1" customHeight="1" x14ac:dyDescent="0.2">
      <c r="A46" s="306">
        <v>54</v>
      </c>
      <c r="B46" s="307" t="s">
        <v>268</v>
      </c>
      <c r="C46" s="308"/>
      <c r="D46" s="113">
        <v>3.1777737425095332</v>
      </c>
      <c r="E46" s="115">
        <v>175</v>
      </c>
      <c r="F46" s="114">
        <v>145</v>
      </c>
      <c r="G46" s="114">
        <v>123</v>
      </c>
      <c r="H46" s="114">
        <v>369</v>
      </c>
      <c r="I46" s="140">
        <v>138</v>
      </c>
      <c r="J46" s="115">
        <v>37</v>
      </c>
      <c r="K46" s="116">
        <v>26.811594202898551</v>
      </c>
    </row>
    <row r="47" spans="1:11" ht="14.1" customHeight="1" x14ac:dyDescent="0.2">
      <c r="A47" s="306">
        <v>61</v>
      </c>
      <c r="B47" s="307" t="s">
        <v>269</v>
      </c>
      <c r="C47" s="308"/>
      <c r="D47" s="113">
        <v>2.5240602869075723</v>
      </c>
      <c r="E47" s="115">
        <v>139</v>
      </c>
      <c r="F47" s="114">
        <v>87</v>
      </c>
      <c r="G47" s="114">
        <v>98</v>
      </c>
      <c r="H47" s="114">
        <v>93</v>
      </c>
      <c r="I47" s="140">
        <v>142</v>
      </c>
      <c r="J47" s="115">
        <v>-3</v>
      </c>
      <c r="K47" s="116">
        <v>-2.112676056338028</v>
      </c>
    </row>
    <row r="48" spans="1:11" ht="14.1" customHeight="1" x14ac:dyDescent="0.2">
      <c r="A48" s="306">
        <v>62</v>
      </c>
      <c r="B48" s="307" t="s">
        <v>270</v>
      </c>
      <c r="C48" s="308"/>
      <c r="D48" s="113">
        <v>7.2090067187216267</v>
      </c>
      <c r="E48" s="115">
        <v>397</v>
      </c>
      <c r="F48" s="114">
        <v>365</v>
      </c>
      <c r="G48" s="114">
        <v>422</v>
      </c>
      <c r="H48" s="114">
        <v>371</v>
      </c>
      <c r="I48" s="140">
        <v>470</v>
      </c>
      <c r="J48" s="115">
        <v>-73</v>
      </c>
      <c r="K48" s="116">
        <v>-15.531914893617021</v>
      </c>
    </row>
    <row r="49" spans="1:11" ht="14.1" customHeight="1" x14ac:dyDescent="0.2">
      <c r="A49" s="306">
        <v>63</v>
      </c>
      <c r="B49" s="307" t="s">
        <v>271</v>
      </c>
      <c r="C49" s="308"/>
      <c r="D49" s="113">
        <v>3.9949155620119847</v>
      </c>
      <c r="E49" s="115">
        <v>220</v>
      </c>
      <c r="F49" s="114">
        <v>235</v>
      </c>
      <c r="G49" s="114">
        <v>215</v>
      </c>
      <c r="H49" s="114">
        <v>169</v>
      </c>
      <c r="I49" s="140">
        <v>148</v>
      </c>
      <c r="J49" s="115">
        <v>72</v>
      </c>
      <c r="K49" s="116">
        <v>48.648648648648646</v>
      </c>
    </row>
    <row r="50" spans="1:11" ht="14.1" customHeight="1" x14ac:dyDescent="0.2">
      <c r="A50" s="306" t="s">
        <v>272</v>
      </c>
      <c r="B50" s="307" t="s">
        <v>273</v>
      </c>
      <c r="C50" s="308"/>
      <c r="D50" s="113">
        <v>0.76266569820228802</v>
      </c>
      <c r="E50" s="115">
        <v>42</v>
      </c>
      <c r="F50" s="114">
        <v>18</v>
      </c>
      <c r="G50" s="114">
        <v>28</v>
      </c>
      <c r="H50" s="114">
        <v>12</v>
      </c>
      <c r="I50" s="140">
        <v>44</v>
      </c>
      <c r="J50" s="115">
        <v>-2</v>
      </c>
      <c r="K50" s="116">
        <v>-4.5454545454545459</v>
      </c>
    </row>
    <row r="51" spans="1:11" ht="14.1" customHeight="1" x14ac:dyDescent="0.2">
      <c r="A51" s="306" t="s">
        <v>274</v>
      </c>
      <c r="B51" s="307" t="s">
        <v>275</v>
      </c>
      <c r="C51" s="308"/>
      <c r="D51" s="113">
        <v>2.9417105502088252</v>
      </c>
      <c r="E51" s="115">
        <v>162</v>
      </c>
      <c r="F51" s="114">
        <v>198</v>
      </c>
      <c r="G51" s="114">
        <v>180</v>
      </c>
      <c r="H51" s="114">
        <v>146</v>
      </c>
      <c r="I51" s="140">
        <v>94</v>
      </c>
      <c r="J51" s="115">
        <v>68</v>
      </c>
      <c r="K51" s="116">
        <v>72.340425531914889</v>
      </c>
    </row>
    <row r="52" spans="1:11" ht="14.1" customHeight="1" x14ac:dyDescent="0.2">
      <c r="A52" s="306">
        <v>71</v>
      </c>
      <c r="B52" s="307" t="s">
        <v>276</v>
      </c>
      <c r="C52" s="308"/>
      <c r="D52" s="113">
        <v>7.0818957690212461</v>
      </c>
      <c r="E52" s="115">
        <v>390</v>
      </c>
      <c r="F52" s="114">
        <v>300</v>
      </c>
      <c r="G52" s="114">
        <v>392</v>
      </c>
      <c r="H52" s="114">
        <v>305</v>
      </c>
      <c r="I52" s="140">
        <v>394</v>
      </c>
      <c r="J52" s="115">
        <v>-4</v>
      </c>
      <c r="K52" s="116">
        <v>-1.015228426395939</v>
      </c>
    </row>
    <row r="53" spans="1:11" ht="14.1" customHeight="1" x14ac:dyDescent="0.2">
      <c r="A53" s="306" t="s">
        <v>277</v>
      </c>
      <c r="B53" s="307" t="s">
        <v>278</v>
      </c>
      <c r="C53" s="308"/>
      <c r="D53" s="113">
        <v>2.287997094606864</v>
      </c>
      <c r="E53" s="115">
        <v>126</v>
      </c>
      <c r="F53" s="114">
        <v>98</v>
      </c>
      <c r="G53" s="114">
        <v>148</v>
      </c>
      <c r="H53" s="114">
        <v>105</v>
      </c>
      <c r="I53" s="140">
        <v>146</v>
      </c>
      <c r="J53" s="115">
        <v>-20</v>
      </c>
      <c r="K53" s="116">
        <v>-13.698630136986301</v>
      </c>
    </row>
    <row r="54" spans="1:11" ht="14.1" customHeight="1" x14ac:dyDescent="0.2">
      <c r="A54" s="306" t="s">
        <v>279</v>
      </c>
      <c r="B54" s="307" t="s">
        <v>280</v>
      </c>
      <c r="C54" s="308"/>
      <c r="D54" s="113">
        <v>4.3036135827129112</v>
      </c>
      <c r="E54" s="115">
        <v>237</v>
      </c>
      <c r="F54" s="114">
        <v>168</v>
      </c>
      <c r="G54" s="114">
        <v>194</v>
      </c>
      <c r="H54" s="114">
        <v>177</v>
      </c>
      <c r="I54" s="140">
        <v>221</v>
      </c>
      <c r="J54" s="115">
        <v>16</v>
      </c>
      <c r="K54" s="116">
        <v>7.2398190045248869</v>
      </c>
    </row>
    <row r="55" spans="1:11" ht="14.1" customHeight="1" x14ac:dyDescent="0.2">
      <c r="A55" s="306">
        <v>72</v>
      </c>
      <c r="B55" s="307" t="s">
        <v>281</v>
      </c>
      <c r="C55" s="308"/>
      <c r="D55" s="113">
        <v>1.5798075177047395</v>
      </c>
      <c r="E55" s="115">
        <v>87</v>
      </c>
      <c r="F55" s="114">
        <v>62</v>
      </c>
      <c r="G55" s="114">
        <v>73</v>
      </c>
      <c r="H55" s="114">
        <v>59</v>
      </c>
      <c r="I55" s="140">
        <v>107</v>
      </c>
      <c r="J55" s="115">
        <v>-20</v>
      </c>
      <c r="K55" s="116">
        <v>-18.691588785046729</v>
      </c>
    </row>
    <row r="56" spans="1:11" ht="14.1" customHeight="1" x14ac:dyDescent="0.2">
      <c r="A56" s="306" t="s">
        <v>282</v>
      </c>
      <c r="B56" s="307" t="s">
        <v>283</v>
      </c>
      <c r="C56" s="308"/>
      <c r="D56" s="113">
        <v>0.43580897040130745</v>
      </c>
      <c r="E56" s="115">
        <v>24</v>
      </c>
      <c r="F56" s="114">
        <v>19</v>
      </c>
      <c r="G56" s="114">
        <v>19</v>
      </c>
      <c r="H56" s="114">
        <v>14</v>
      </c>
      <c r="I56" s="140">
        <v>23</v>
      </c>
      <c r="J56" s="115">
        <v>1</v>
      </c>
      <c r="K56" s="116">
        <v>4.3478260869565215</v>
      </c>
    </row>
    <row r="57" spans="1:11" ht="14.1" customHeight="1" x14ac:dyDescent="0.2">
      <c r="A57" s="306" t="s">
        <v>284</v>
      </c>
      <c r="B57" s="307" t="s">
        <v>285</v>
      </c>
      <c r="C57" s="308"/>
      <c r="D57" s="113">
        <v>0.79898311240239694</v>
      </c>
      <c r="E57" s="115">
        <v>44</v>
      </c>
      <c r="F57" s="114">
        <v>36</v>
      </c>
      <c r="G57" s="114">
        <v>40</v>
      </c>
      <c r="H57" s="114">
        <v>31</v>
      </c>
      <c r="I57" s="140">
        <v>70</v>
      </c>
      <c r="J57" s="115">
        <v>-26</v>
      </c>
      <c r="K57" s="116">
        <v>-37.142857142857146</v>
      </c>
    </row>
    <row r="58" spans="1:11" ht="14.1" customHeight="1" x14ac:dyDescent="0.2">
      <c r="A58" s="306">
        <v>73</v>
      </c>
      <c r="B58" s="307" t="s">
        <v>286</v>
      </c>
      <c r="C58" s="308"/>
      <c r="D58" s="113">
        <v>2.0337751952061014</v>
      </c>
      <c r="E58" s="115">
        <v>112</v>
      </c>
      <c r="F58" s="114">
        <v>58</v>
      </c>
      <c r="G58" s="114">
        <v>80</v>
      </c>
      <c r="H58" s="114">
        <v>69</v>
      </c>
      <c r="I58" s="140">
        <v>90</v>
      </c>
      <c r="J58" s="115">
        <v>22</v>
      </c>
      <c r="K58" s="116">
        <v>24.444444444444443</v>
      </c>
    </row>
    <row r="59" spans="1:11" ht="14.1" customHeight="1" x14ac:dyDescent="0.2">
      <c r="A59" s="306" t="s">
        <v>287</v>
      </c>
      <c r="B59" s="307" t="s">
        <v>288</v>
      </c>
      <c r="C59" s="308"/>
      <c r="D59" s="113">
        <v>1.5616488106046849</v>
      </c>
      <c r="E59" s="115">
        <v>86</v>
      </c>
      <c r="F59" s="114">
        <v>49</v>
      </c>
      <c r="G59" s="114">
        <v>65</v>
      </c>
      <c r="H59" s="114">
        <v>61</v>
      </c>
      <c r="I59" s="140">
        <v>73</v>
      </c>
      <c r="J59" s="115">
        <v>13</v>
      </c>
      <c r="K59" s="116">
        <v>17.80821917808219</v>
      </c>
    </row>
    <row r="60" spans="1:11" ht="14.1" customHeight="1" x14ac:dyDescent="0.2">
      <c r="A60" s="306">
        <v>81</v>
      </c>
      <c r="B60" s="307" t="s">
        <v>289</v>
      </c>
      <c r="C60" s="308"/>
      <c r="D60" s="113">
        <v>7.4632286181223897</v>
      </c>
      <c r="E60" s="115">
        <v>411</v>
      </c>
      <c r="F60" s="114">
        <v>291</v>
      </c>
      <c r="G60" s="114">
        <v>408</v>
      </c>
      <c r="H60" s="114">
        <v>358</v>
      </c>
      <c r="I60" s="140">
        <v>754</v>
      </c>
      <c r="J60" s="115">
        <v>-343</v>
      </c>
      <c r="K60" s="116">
        <v>-45.490716180371351</v>
      </c>
    </row>
    <row r="61" spans="1:11" ht="14.1" customHeight="1" x14ac:dyDescent="0.2">
      <c r="A61" s="306" t="s">
        <v>290</v>
      </c>
      <c r="B61" s="307" t="s">
        <v>291</v>
      </c>
      <c r="C61" s="308"/>
      <c r="D61" s="113">
        <v>2.1245687307063736</v>
      </c>
      <c r="E61" s="115">
        <v>117</v>
      </c>
      <c r="F61" s="114">
        <v>57</v>
      </c>
      <c r="G61" s="114">
        <v>82</v>
      </c>
      <c r="H61" s="114">
        <v>118</v>
      </c>
      <c r="I61" s="140">
        <v>79</v>
      </c>
      <c r="J61" s="115">
        <v>38</v>
      </c>
      <c r="K61" s="116">
        <v>48.101265822784811</v>
      </c>
    </row>
    <row r="62" spans="1:11" ht="14.1" customHeight="1" x14ac:dyDescent="0.2">
      <c r="A62" s="306" t="s">
        <v>292</v>
      </c>
      <c r="B62" s="307" t="s">
        <v>293</v>
      </c>
      <c r="C62" s="308"/>
      <c r="D62" s="113">
        <v>2.669329943708008</v>
      </c>
      <c r="E62" s="115">
        <v>147</v>
      </c>
      <c r="F62" s="114">
        <v>121</v>
      </c>
      <c r="G62" s="114">
        <v>175</v>
      </c>
      <c r="H62" s="114">
        <v>94</v>
      </c>
      <c r="I62" s="140">
        <v>386</v>
      </c>
      <c r="J62" s="115">
        <v>-239</v>
      </c>
      <c r="K62" s="116">
        <v>-61.917098445595855</v>
      </c>
    </row>
    <row r="63" spans="1:11" ht="14.1" customHeight="1" x14ac:dyDescent="0.2">
      <c r="A63" s="306"/>
      <c r="B63" s="307" t="s">
        <v>294</v>
      </c>
      <c r="C63" s="308"/>
      <c r="D63" s="113">
        <v>2.3424732159070274</v>
      </c>
      <c r="E63" s="115">
        <v>129</v>
      </c>
      <c r="F63" s="114">
        <v>111</v>
      </c>
      <c r="G63" s="114">
        <v>150</v>
      </c>
      <c r="H63" s="114">
        <v>81</v>
      </c>
      <c r="I63" s="140">
        <v>355</v>
      </c>
      <c r="J63" s="115">
        <v>-226</v>
      </c>
      <c r="K63" s="116">
        <v>-63.661971830985912</v>
      </c>
    </row>
    <row r="64" spans="1:11" ht="14.1" customHeight="1" x14ac:dyDescent="0.2">
      <c r="A64" s="306" t="s">
        <v>295</v>
      </c>
      <c r="B64" s="307" t="s">
        <v>296</v>
      </c>
      <c r="C64" s="308"/>
      <c r="D64" s="113">
        <v>1.1984746686035954</v>
      </c>
      <c r="E64" s="115">
        <v>66</v>
      </c>
      <c r="F64" s="114">
        <v>40</v>
      </c>
      <c r="G64" s="114">
        <v>53</v>
      </c>
      <c r="H64" s="114">
        <v>47</v>
      </c>
      <c r="I64" s="140">
        <v>65</v>
      </c>
      <c r="J64" s="115">
        <v>1</v>
      </c>
      <c r="K64" s="116">
        <v>1.5384615384615385</v>
      </c>
    </row>
    <row r="65" spans="1:11" ht="14.1" customHeight="1" x14ac:dyDescent="0.2">
      <c r="A65" s="306" t="s">
        <v>297</v>
      </c>
      <c r="B65" s="307" t="s">
        <v>298</v>
      </c>
      <c r="C65" s="308"/>
      <c r="D65" s="113">
        <v>0.70818957690212458</v>
      </c>
      <c r="E65" s="115">
        <v>39</v>
      </c>
      <c r="F65" s="114">
        <v>48</v>
      </c>
      <c r="G65" s="114">
        <v>56</v>
      </c>
      <c r="H65" s="114">
        <v>53</v>
      </c>
      <c r="I65" s="140">
        <v>168</v>
      </c>
      <c r="J65" s="115">
        <v>-129</v>
      </c>
      <c r="K65" s="116">
        <v>-76.785714285714292</v>
      </c>
    </row>
    <row r="66" spans="1:11" ht="14.1" customHeight="1" x14ac:dyDescent="0.2">
      <c r="A66" s="306">
        <v>82</v>
      </c>
      <c r="B66" s="307" t="s">
        <v>299</v>
      </c>
      <c r="C66" s="308"/>
      <c r="D66" s="113">
        <v>4.2672961685128019</v>
      </c>
      <c r="E66" s="115">
        <v>235</v>
      </c>
      <c r="F66" s="114">
        <v>169</v>
      </c>
      <c r="G66" s="114">
        <v>297</v>
      </c>
      <c r="H66" s="114">
        <v>188</v>
      </c>
      <c r="I66" s="140">
        <v>219</v>
      </c>
      <c r="J66" s="115">
        <v>16</v>
      </c>
      <c r="K66" s="116">
        <v>7.3059360730593603</v>
      </c>
    </row>
    <row r="67" spans="1:11" ht="14.1" customHeight="1" x14ac:dyDescent="0.2">
      <c r="A67" s="306" t="s">
        <v>300</v>
      </c>
      <c r="B67" s="307" t="s">
        <v>301</v>
      </c>
      <c r="C67" s="308"/>
      <c r="D67" s="113">
        <v>2.978027964408934</v>
      </c>
      <c r="E67" s="115">
        <v>164</v>
      </c>
      <c r="F67" s="114">
        <v>128</v>
      </c>
      <c r="G67" s="114">
        <v>217</v>
      </c>
      <c r="H67" s="114">
        <v>133</v>
      </c>
      <c r="I67" s="140">
        <v>160</v>
      </c>
      <c r="J67" s="115">
        <v>4</v>
      </c>
      <c r="K67" s="116">
        <v>2.5</v>
      </c>
    </row>
    <row r="68" spans="1:11" ht="14.1" customHeight="1" x14ac:dyDescent="0.2">
      <c r="A68" s="306" t="s">
        <v>302</v>
      </c>
      <c r="B68" s="307" t="s">
        <v>303</v>
      </c>
      <c r="C68" s="308"/>
      <c r="D68" s="113">
        <v>0.72634828400217899</v>
      </c>
      <c r="E68" s="115">
        <v>40</v>
      </c>
      <c r="F68" s="114">
        <v>22</v>
      </c>
      <c r="G68" s="114">
        <v>46</v>
      </c>
      <c r="H68" s="114">
        <v>23</v>
      </c>
      <c r="I68" s="140">
        <v>42</v>
      </c>
      <c r="J68" s="115">
        <v>-2</v>
      </c>
      <c r="K68" s="116">
        <v>-4.7619047619047619</v>
      </c>
    </row>
    <row r="69" spans="1:11" ht="14.1" customHeight="1" x14ac:dyDescent="0.2">
      <c r="A69" s="306">
        <v>83</v>
      </c>
      <c r="B69" s="307" t="s">
        <v>304</v>
      </c>
      <c r="C69" s="308"/>
      <c r="D69" s="113">
        <v>4.9754857454149262</v>
      </c>
      <c r="E69" s="115">
        <v>274</v>
      </c>
      <c r="F69" s="114">
        <v>187</v>
      </c>
      <c r="G69" s="114">
        <v>254</v>
      </c>
      <c r="H69" s="114">
        <v>174</v>
      </c>
      <c r="I69" s="140">
        <v>260</v>
      </c>
      <c r="J69" s="115">
        <v>14</v>
      </c>
      <c r="K69" s="116">
        <v>5.384615384615385</v>
      </c>
    </row>
    <row r="70" spans="1:11" ht="14.1" customHeight="1" x14ac:dyDescent="0.2">
      <c r="A70" s="306" t="s">
        <v>305</v>
      </c>
      <c r="B70" s="307" t="s">
        <v>306</v>
      </c>
      <c r="C70" s="308"/>
      <c r="D70" s="113">
        <v>4.1401852188124204</v>
      </c>
      <c r="E70" s="115">
        <v>228</v>
      </c>
      <c r="F70" s="114">
        <v>150</v>
      </c>
      <c r="G70" s="114">
        <v>213</v>
      </c>
      <c r="H70" s="114">
        <v>143</v>
      </c>
      <c r="I70" s="140">
        <v>229</v>
      </c>
      <c r="J70" s="115">
        <v>-1</v>
      </c>
      <c r="K70" s="116">
        <v>-0.4366812227074236</v>
      </c>
    </row>
    <row r="71" spans="1:11" ht="14.1" customHeight="1" x14ac:dyDescent="0.2">
      <c r="A71" s="306"/>
      <c r="B71" s="307" t="s">
        <v>307</v>
      </c>
      <c r="C71" s="308"/>
      <c r="D71" s="113">
        <v>2.6874886508080627</v>
      </c>
      <c r="E71" s="115">
        <v>148</v>
      </c>
      <c r="F71" s="114">
        <v>92</v>
      </c>
      <c r="G71" s="114">
        <v>140</v>
      </c>
      <c r="H71" s="114">
        <v>70</v>
      </c>
      <c r="I71" s="140">
        <v>130</v>
      </c>
      <c r="J71" s="115">
        <v>18</v>
      </c>
      <c r="K71" s="116">
        <v>13.846153846153847</v>
      </c>
    </row>
    <row r="72" spans="1:11" ht="14.1" customHeight="1" x14ac:dyDescent="0.2">
      <c r="A72" s="306">
        <v>84</v>
      </c>
      <c r="B72" s="307" t="s">
        <v>308</v>
      </c>
      <c r="C72" s="308"/>
      <c r="D72" s="113">
        <v>2.051933902306156</v>
      </c>
      <c r="E72" s="115">
        <v>113</v>
      </c>
      <c r="F72" s="114">
        <v>65</v>
      </c>
      <c r="G72" s="114">
        <v>189</v>
      </c>
      <c r="H72" s="114">
        <v>125</v>
      </c>
      <c r="I72" s="140">
        <v>404</v>
      </c>
      <c r="J72" s="115">
        <v>-291</v>
      </c>
      <c r="K72" s="116">
        <v>-72.029702970297024</v>
      </c>
    </row>
    <row r="73" spans="1:11" ht="14.1" customHeight="1" x14ac:dyDescent="0.2">
      <c r="A73" s="306" t="s">
        <v>309</v>
      </c>
      <c r="B73" s="307" t="s">
        <v>310</v>
      </c>
      <c r="C73" s="308"/>
      <c r="D73" s="113">
        <v>1.3255856183039767</v>
      </c>
      <c r="E73" s="115">
        <v>73</v>
      </c>
      <c r="F73" s="114">
        <v>37</v>
      </c>
      <c r="G73" s="114">
        <v>140</v>
      </c>
      <c r="H73" s="114">
        <v>108</v>
      </c>
      <c r="I73" s="140">
        <v>293</v>
      </c>
      <c r="J73" s="115">
        <v>-220</v>
      </c>
      <c r="K73" s="116">
        <v>-75.085324232081916</v>
      </c>
    </row>
    <row r="74" spans="1:11" ht="14.1" customHeight="1" x14ac:dyDescent="0.2">
      <c r="A74" s="306" t="s">
        <v>311</v>
      </c>
      <c r="B74" s="307" t="s">
        <v>312</v>
      </c>
      <c r="C74" s="308"/>
      <c r="D74" s="113">
        <v>0.10895224260032686</v>
      </c>
      <c r="E74" s="115">
        <v>6</v>
      </c>
      <c r="F74" s="114">
        <v>10</v>
      </c>
      <c r="G74" s="114">
        <v>26</v>
      </c>
      <c r="H74" s="114">
        <v>9</v>
      </c>
      <c r="I74" s="140">
        <v>15</v>
      </c>
      <c r="J74" s="115">
        <v>-9</v>
      </c>
      <c r="K74" s="116">
        <v>-60</v>
      </c>
    </row>
    <row r="75" spans="1:11" ht="14.1" customHeight="1" x14ac:dyDescent="0.2">
      <c r="A75" s="306" t="s">
        <v>313</v>
      </c>
      <c r="B75" s="307" t="s">
        <v>314</v>
      </c>
      <c r="C75" s="308"/>
      <c r="D75" s="113">
        <v>0.10895224260032686</v>
      </c>
      <c r="E75" s="115">
        <v>6</v>
      </c>
      <c r="F75" s="114" t="s">
        <v>513</v>
      </c>
      <c r="G75" s="114" t="s">
        <v>513</v>
      </c>
      <c r="H75" s="114">
        <v>0</v>
      </c>
      <c r="I75" s="140" t="s">
        <v>513</v>
      </c>
      <c r="J75" s="115" t="s">
        <v>513</v>
      </c>
      <c r="K75" s="116" t="s">
        <v>513</v>
      </c>
    </row>
    <row r="76" spans="1:11" ht="14.1" customHeight="1" x14ac:dyDescent="0.2">
      <c r="A76" s="306">
        <v>91</v>
      </c>
      <c r="B76" s="307" t="s">
        <v>315</v>
      </c>
      <c r="C76" s="308"/>
      <c r="D76" s="113">
        <v>0.19974577810059924</v>
      </c>
      <c r="E76" s="115">
        <v>11</v>
      </c>
      <c r="F76" s="114">
        <v>9</v>
      </c>
      <c r="G76" s="114">
        <v>8</v>
      </c>
      <c r="H76" s="114">
        <v>7</v>
      </c>
      <c r="I76" s="140">
        <v>9</v>
      </c>
      <c r="J76" s="115">
        <v>2</v>
      </c>
      <c r="K76" s="116">
        <v>22.222222222222221</v>
      </c>
    </row>
    <row r="77" spans="1:11" ht="14.1" customHeight="1" x14ac:dyDescent="0.2">
      <c r="A77" s="306">
        <v>92</v>
      </c>
      <c r="B77" s="307" t="s">
        <v>316</v>
      </c>
      <c r="C77" s="308"/>
      <c r="D77" s="113">
        <v>0.38133284910114401</v>
      </c>
      <c r="E77" s="115">
        <v>21</v>
      </c>
      <c r="F77" s="114">
        <v>10</v>
      </c>
      <c r="G77" s="114">
        <v>13</v>
      </c>
      <c r="H77" s="114">
        <v>22</v>
      </c>
      <c r="I77" s="140">
        <v>19</v>
      </c>
      <c r="J77" s="115">
        <v>2</v>
      </c>
      <c r="K77" s="116">
        <v>10.526315789473685</v>
      </c>
    </row>
    <row r="78" spans="1:11" ht="14.1" customHeight="1" x14ac:dyDescent="0.2">
      <c r="A78" s="306">
        <v>93</v>
      </c>
      <c r="B78" s="307" t="s">
        <v>317</v>
      </c>
      <c r="C78" s="308"/>
      <c r="D78" s="113">
        <v>0.25422189940076267</v>
      </c>
      <c r="E78" s="115">
        <v>14</v>
      </c>
      <c r="F78" s="114">
        <v>8</v>
      </c>
      <c r="G78" s="114" t="s">
        <v>513</v>
      </c>
      <c r="H78" s="114" t="s">
        <v>513</v>
      </c>
      <c r="I78" s="140">
        <v>10</v>
      </c>
      <c r="J78" s="115">
        <v>4</v>
      </c>
      <c r="K78" s="116">
        <v>40</v>
      </c>
    </row>
    <row r="79" spans="1:11" ht="14.1" customHeight="1" x14ac:dyDescent="0.2">
      <c r="A79" s="306">
        <v>94</v>
      </c>
      <c r="B79" s="307" t="s">
        <v>318</v>
      </c>
      <c r="C79" s="308"/>
      <c r="D79" s="113">
        <v>0.58107862720174319</v>
      </c>
      <c r="E79" s="115">
        <v>32</v>
      </c>
      <c r="F79" s="114">
        <v>9</v>
      </c>
      <c r="G79" s="114">
        <v>11</v>
      </c>
      <c r="H79" s="114">
        <v>8</v>
      </c>
      <c r="I79" s="140">
        <v>15</v>
      </c>
      <c r="J79" s="115">
        <v>17</v>
      </c>
      <c r="K79" s="116">
        <v>113.33333333333333</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0.25422189940076267</v>
      </c>
      <c r="E81" s="143">
        <v>14</v>
      </c>
      <c r="F81" s="144">
        <v>9</v>
      </c>
      <c r="G81" s="144">
        <v>17</v>
      </c>
      <c r="H81" s="144">
        <v>9</v>
      </c>
      <c r="I81" s="145">
        <v>14</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68744</v>
      </c>
      <c r="C10" s="114">
        <v>35219</v>
      </c>
      <c r="D10" s="114">
        <v>33525</v>
      </c>
      <c r="E10" s="114">
        <v>53113</v>
      </c>
      <c r="F10" s="114">
        <v>14708</v>
      </c>
      <c r="G10" s="114">
        <v>7238</v>
      </c>
      <c r="H10" s="114">
        <v>21010</v>
      </c>
      <c r="I10" s="115">
        <v>12022</v>
      </c>
      <c r="J10" s="114">
        <v>9696</v>
      </c>
      <c r="K10" s="114">
        <v>2326</v>
      </c>
      <c r="L10" s="423">
        <v>4690</v>
      </c>
      <c r="M10" s="424">
        <v>5133</v>
      </c>
    </row>
    <row r="11" spans="1:13" ht="11.1" customHeight="1" x14ac:dyDescent="0.2">
      <c r="A11" s="422" t="s">
        <v>387</v>
      </c>
      <c r="B11" s="115">
        <v>70135</v>
      </c>
      <c r="C11" s="114">
        <v>36493</v>
      </c>
      <c r="D11" s="114">
        <v>33642</v>
      </c>
      <c r="E11" s="114">
        <v>54298</v>
      </c>
      <c r="F11" s="114">
        <v>14921</v>
      </c>
      <c r="G11" s="114">
        <v>7151</v>
      </c>
      <c r="H11" s="114">
        <v>21693</v>
      </c>
      <c r="I11" s="115">
        <v>12102</v>
      </c>
      <c r="J11" s="114">
        <v>9722</v>
      </c>
      <c r="K11" s="114">
        <v>2380</v>
      </c>
      <c r="L11" s="423">
        <v>5035</v>
      </c>
      <c r="M11" s="424">
        <v>3662</v>
      </c>
    </row>
    <row r="12" spans="1:13" ht="11.1" customHeight="1" x14ac:dyDescent="0.2">
      <c r="A12" s="422" t="s">
        <v>388</v>
      </c>
      <c r="B12" s="115">
        <v>70859</v>
      </c>
      <c r="C12" s="114">
        <v>37060</v>
      </c>
      <c r="D12" s="114">
        <v>33799</v>
      </c>
      <c r="E12" s="114">
        <v>55285</v>
      </c>
      <c r="F12" s="114">
        <v>14636</v>
      </c>
      <c r="G12" s="114">
        <v>7674</v>
      </c>
      <c r="H12" s="114">
        <v>21859</v>
      </c>
      <c r="I12" s="115">
        <v>11578</v>
      </c>
      <c r="J12" s="114">
        <v>9173</v>
      </c>
      <c r="K12" s="114">
        <v>2405</v>
      </c>
      <c r="L12" s="423">
        <v>6074</v>
      </c>
      <c r="M12" s="424">
        <v>5483</v>
      </c>
    </row>
    <row r="13" spans="1:13" s="110" customFormat="1" ht="11.1" customHeight="1" x14ac:dyDescent="0.2">
      <c r="A13" s="422" t="s">
        <v>389</v>
      </c>
      <c r="B13" s="115">
        <v>69520</v>
      </c>
      <c r="C13" s="114">
        <v>35985</v>
      </c>
      <c r="D13" s="114">
        <v>33535</v>
      </c>
      <c r="E13" s="114">
        <v>54028</v>
      </c>
      <c r="F13" s="114">
        <v>14563</v>
      </c>
      <c r="G13" s="114">
        <v>7198</v>
      </c>
      <c r="H13" s="114">
        <v>21819</v>
      </c>
      <c r="I13" s="115">
        <v>11195</v>
      </c>
      <c r="J13" s="114">
        <v>8787</v>
      </c>
      <c r="K13" s="114">
        <v>2408</v>
      </c>
      <c r="L13" s="423">
        <v>3271</v>
      </c>
      <c r="M13" s="424">
        <v>4751</v>
      </c>
    </row>
    <row r="14" spans="1:13" ht="15" customHeight="1" x14ac:dyDescent="0.2">
      <c r="A14" s="422" t="s">
        <v>390</v>
      </c>
      <c r="B14" s="115">
        <v>69898</v>
      </c>
      <c r="C14" s="114">
        <v>36324</v>
      </c>
      <c r="D14" s="114">
        <v>33574</v>
      </c>
      <c r="E14" s="114">
        <v>52646</v>
      </c>
      <c r="F14" s="114">
        <v>16424</v>
      </c>
      <c r="G14" s="114">
        <v>6881</v>
      </c>
      <c r="H14" s="114">
        <v>22143</v>
      </c>
      <c r="I14" s="115">
        <v>11277</v>
      </c>
      <c r="J14" s="114">
        <v>8923</v>
      </c>
      <c r="K14" s="114">
        <v>2354</v>
      </c>
      <c r="L14" s="423">
        <v>5511</v>
      </c>
      <c r="M14" s="424">
        <v>5225</v>
      </c>
    </row>
    <row r="15" spans="1:13" ht="11.1" customHeight="1" x14ac:dyDescent="0.2">
      <c r="A15" s="422" t="s">
        <v>387</v>
      </c>
      <c r="B15" s="115">
        <v>70987</v>
      </c>
      <c r="C15" s="114">
        <v>37212</v>
      </c>
      <c r="D15" s="114">
        <v>33775</v>
      </c>
      <c r="E15" s="114">
        <v>53230</v>
      </c>
      <c r="F15" s="114">
        <v>16931</v>
      </c>
      <c r="G15" s="114">
        <v>6727</v>
      </c>
      <c r="H15" s="114">
        <v>22757</v>
      </c>
      <c r="I15" s="115">
        <v>11336</v>
      </c>
      <c r="J15" s="114">
        <v>8993</v>
      </c>
      <c r="K15" s="114">
        <v>2343</v>
      </c>
      <c r="L15" s="423">
        <v>4801</v>
      </c>
      <c r="M15" s="424">
        <v>3779</v>
      </c>
    </row>
    <row r="16" spans="1:13" ht="11.1" customHeight="1" x14ac:dyDescent="0.2">
      <c r="A16" s="422" t="s">
        <v>388</v>
      </c>
      <c r="B16" s="115">
        <v>72168</v>
      </c>
      <c r="C16" s="114">
        <v>37864</v>
      </c>
      <c r="D16" s="114">
        <v>34304</v>
      </c>
      <c r="E16" s="114">
        <v>54542</v>
      </c>
      <c r="F16" s="114">
        <v>17358</v>
      </c>
      <c r="G16" s="114">
        <v>7248</v>
      </c>
      <c r="H16" s="114">
        <v>23033</v>
      </c>
      <c r="I16" s="115">
        <v>11309</v>
      </c>
      <c r="J16" s="114">
        <v>8862</v>
      </c>
      <c r="K16" s="114">
        <v>2447</v>
      </c>
      <c r="L16" s="423">
        <v>6089</v>
      </c>
      <c r="M16" s="424">
        <v>5032</v>
      </c>
    </row>
    <row r="17" spans="1:13" s="110" customFormat="1" ht="11.1" customHeight="1" x14ac:dyDescent="0.2">
      <c r="A17" s="422" t="s">
        <v>389</v>
      </c>
      <c r="B17" s="115">
        <v>71440</v>
      </c>
      <c r="C17" s="114">
        <v>37204</v>
      </c>
      <c r="D17" s="114">
        <v>34236</v>
      </c>
      <c r="E17" s="114">
        <v>54033</v>
      </c>
      <c r="F17" s="114">
        <v>17367</v>
      </c>
      <c r="G17" s="114">
        <v>6946</v>
      </c>
      <c r="H17" s="114">
        <v>23109</v>
      </c>
      <c r="I17" s="115">
        <v>11404</v>
      </c>
      <c r="J17" s="114">
        <v>8953</v>
      </c>
      <c r="K17" s="114">
        <v>2451</v>
      </c>
      <c r="L17" s="423">
        <v>3335</v>
      </c>
      <c r="M17" s="424">
        <v>4308</v>
      </c>
    </row>
    <row r="18" spans="1:13" ht="15" customHeight="1" x14ac:dyDescent="0.2">
      <c r="A18" s="422" t="s">
        <v>391</v>
      </c>
      <c r="B18" s="115">
        <v>70921</v>
      </c>
      <c r="C18" s="114">
        <v>36926</v>
      </c>
      <c r="D18" s="114">
        <v>33995</v>
      </c>
      <c r="E18" s="114">
        <v>52517</v>
      </c>
      <c r="F18" s="114">
        <v>18005</v>
      </c>
      <c r="G18" s="114">
        <v>6612</v>
      </c>
      <c r="H18" s="114">
        <v>23164</v>
      </c>
      <c r="I18" s="115">
        <v>11285</v>
      </c>
      <c r="J18" s="114">
        <v>8869</v>
      </c>
      <c r="K18" s="114">
        <v>2416</v>
      </c>
      <c r="L18" s="423">
        <v>5432</v>
      </c>
      <c r="M18" s="424">
        <v>5680</v>
      </c>
    </row>
    <row r="19" spans="1:13" ht="11.1" customHeight="1" x14ac:dyDescent="0.2">
      <c r="A19" s="422" t="s">
        <v>387</v>
      </c>
      <c r="B19" s="115">
        <v>72074</v>
      </c>
      <c r="C19" s="114">
        <v>37765</v>
      </c>
      <c r="D19" s="114">
        <v>34309</v>
      </c>
      <c r="E19" s="114">
        <v>53225</v>
      </c>
      <c r="F19" s="114">
        <v>18450</v>
      </c>
      <c r="G19" s="114">
        <v>6433</v>
      </c>
      <c r="H19" s="114">
        <v>23874</v>
      </c>
      <c r="I19" s="115">
        <v>11462</v>
      </c>
      <c r="J19" s="114">
        <v>8918</v>
      </c>
      <c r="K19" s="114">
        <v>2544</v>
      </c>
      <c r="L19" s="423">
        <v>4492</v>
      </c>
      <c r="M19" s="424">
        <v>3338</v>
      </c>
    </row>
    <row r="20" spans="1:13" ht="11.1" customHeight="1" x14ac:dyDescent="0.2">
      <c r="A20" s="422" t="s">
        <v>388</v>
      </c>
      <c r="B20" s="115">
        <v>73354</v>
      </c>
      <c r="C20" s="114">
        <v>38478</v>
      </c>
      <c r="D20" s="114">
        <v>34876</v>
      </c>
      <c r="E20" s="114">
        <v>54403</v>
      </c>
      <c r="F20" s="114">
        <v>18892</v>
      </c>
      <c r="G20" s="114">
        <v>6983</v>
      </c>
      <c r="H20" s="114">
        <v>24360</v>
      </c>
      <c r="I20" s="115">
        <v>11781</v>
      </c>
      <c r="J20" s="114">
        <v>9032</v>
      </c>
      <c r="K20" s="114">
        <v>2749</v>
      </c>
      <c r="L20" s="423">
        <v>5627</v>
      </c>
      <c r="M20" s="424">
        <v>4660</v>
      </c>
    </row>
    <row r="21" spans="1:13" s="110" customFormat="1" ht="11.1" customHeight="1" x14ac:dyDescent="0.2">
      <c r="A21" s="422" t="s">
        <v>389</v>
      </c>
      <c r="B21" s="115">
        <v>72205</v>
      </c>
      <c r="C21" s="114">
        <v>37481</v>
      </c>
      <c r="D21" s="114">
        <v>34724</v>
      </c>
      <c r="E21" s="114">
        <v>53563</v>
      </c>
      <c r="F21" s="114">
        <v>18631</v>
      </c>
      <c r="G21" s="114">
        <v>6569</v>
      </c>
      <c r="H21" s="114">
        <v>24345</v>
      </c>
      <c r="I21" s="115">
        <v>11761</v>
      </c>
      <c r="J21" s="114">
        <v>9001</v>
      </c>
      <c r="K21" s="114">
        <v>2760</v>
      </c>
      <c r="L21" s="423">
        <v>3361</v>
      </c>
      <c r="M21" s="424">
        <v>4545</v>
      </c>
    </row>
    <row r="22" spans="1:13" ht="15" customHeight="1" x14ac:dyDescent="0.2">
      <c r="A22" s="422" t="s">
        <v>392</v>
      </c>
      <c r="B22" s="115">
        <v>71491</v>
      </c>
      <c r="C22" s="114">
        <v>36928</v>
      </c>
      <c r="D22" s="114">
        <v>34563</v>
      </c>
      <c r="E22" s="114">
        <v>52952</v>
      </c>
      <c r="F22" s="114">
        <v>18471</v>
      </c>
      <c r="G22" s="114">
        <v>6084</v>
      </c>
      <c r="H22" s="114">
        <v>24416</v>
      </c>
      <c r="I22" s="115">
        <v>11560</v>
      </c>
      <c r="J22" s="114">
        <v>8878</v>
      </c>
      <c r="K22" s="114">
        <v>2682</v>
      </c>
      <c r="L22" s="423">
        <v>4745</v>
      </c>
      <c r="M22" s="424">
        <v>5553</v>
      </c>
    </row>
    <row r="23" spans="1:13" ht="11.1" customHeight="1" x14ac:dyDescent="0.2">
      <c r="A23" s="422" t="s">
        <v>387</v>
      </c>
      <c r="B23" s="115">
        <v>72507</v>
      </c>
      <c r="C23" s="114">
        <v>37852</v>
      </c>
      <c r="D23" s="114">
        <v>34655</v>
      </c>
      <c r="E23" s="114">
        <v>53813</v>
      </c>
      <c r="F23" s="114">
        <v>18611</v>
      </c>
      <c r="G23" s="114">
        <v>5849</v>
      </c>
      <c r="H23" s="114">
        <v>25198</v>
      </c>
      <c r="I23" s="115">
        <v>11840</v>
      </c>
      <c r="J23" s="114">
        <v>9022</v>
      </c>
      <c r="K23" s="114">
        <v>2818</v>
      </c>
      <c r="L23" s="423">
        <v>4631</v>
      </c>
      <c r="M23" s="424">
        <v>3698</v>
      </c>
    </row>
    <row r="24" spans="1:13" ht="11.1" customHeight="1" x14ac:dyDescent="0.2">
      <c r="A24" s="422" t="s">
        <v>388</v>
      </c>
      <c r="B24" s="115">
        <v>73645</v>
      </c>
      <c r="C24" s="114">
        <v>38526</v>
      </c>
      <c r="D24" s="114">
        <v>35119</v>
      </c>
      <c r="E24" s="114">
        <v>53979</v>
      </c>
      <c r="F24" s="114">
        <v>18979</v>
      </c>
      <c r="G24" s="114">
        <v>6281</v>
      </c>
      <c r="H24" s="114">
        <v>25633</v>
      </c>
      <c r="I24" s="115">
        <v>12061</v>
      </c>
      <c r="J24" s="114">
        <v>9107</v>
      </c>
      <c r="K24" s="114">
        <v>2954</v>
      </c>
      <c r="L24" s="423">
        <v>5569</v>
      </c>
      <c r="M24" s="424">
        <v>4723</v>
      </c>
    </row>
    <row r="25" spans="1:13" s="110" customFormat="1" ht="11.1" customHeight="1" x14ac:dyDescent="0.2">
      <c r="A25" s="422" t="s">
        <v>389</v>
      </c>
      <c r="B25" s="115">
        <v>72837</v>
      </c>
      <c r="C25" s="114">
        <v>37702</v>
      </c>
      <c r="D25" s="114">
        <v>35135</v>
      </c>
      <c r="E25" s="114">
        <v>52938</v>
      </c>
      <c r="F25" s="114">
        <v>19028</v>
      </c>
      <c r="G25" s="114">
        <v>5973</v>
      </c>
      <c r="H25" s="114">
        <v>25708</v>
      </c>
      <c r="I25" s="115">
        <v>11894</v>
      </c>
      <c r="J25" s="114">
        <v>8967</v>
      </c>
      <c r="K25" s="114">
        <v>2927</v>
      </c>
      <c r="L25" s="423">
        <v>3403</v>
      </c>
      <c r="M25" s="424">
        <v>4302</v>
      </c>
    </row>
    <row r="26" spans="1:13" ht="15" customHeight="1" x14ac:dyDescent="0.2">
      <c r="A26" s="422" t="s">
        <v>393</v>
      </c>
      <c r="B26" s="115">
        <v>73003</v>
      </c>
      <c r="C26" s="114">
        <v>37828</v>
      </c>
      <c r="D26" s="114">
        <v>35175</v>
      </c>
      <c r="E26" s="114">
        <v>52883</v>
      </c>
      <c r="F26" s="114">
        <v>19220</v>
      </c>
      <c r="G26" s="114">
        <v>5690</v>
      </c>
      <c r="H26" s="114">
        <v>26039</v>
      </c>
      <c r="I26" s="115">
        <v>11758</v>
      </c>
      <c r="J26" s="114">
        <v>8880</v>
      </c>
      <c r="K26" s="114">
        <v>2878</v>
      </c>
      <c r="L26" s="423">
        <v>4918</v>
      </c>
      <c r="M26" s="424">
        <v>4987</v>
      </c>
    </row>
    <row r="27" spans="1:13" ht="11.1" customHeight="1" x14ac:dyDescent="0.2">
      <c r="A27" s="422" t="s">
        <v>387</v>
      </c>
      <c r="B27" s="115">
        <v>73773</v>
      </c>
      <c r="C27" s="114">
        <v>38405</v>
      </c>
      <c r="D27" s="114">
        <v>35368</v>
      </c>
      <c r="E27" s="114">
        <v>53392</v>
      </c>
      <c r="F27" s="114">
        <v>19479</v>
      </c>
      <c r="G27" s="114">
        <v>5361</v>
      </c>
      <c r="H27" s="114">
        <v>26772</v>
      </c>
      <c r="I27" s="115">
        <v>11951</v>
      </c>
      <c r="J27" s="114">
        <v>8990</v>
      </c>
      <c r="K27" s="114">
        <v>2961</v>
      </c>
      <c r="L27" s="423">
        <v>4236</v>
      </c>
      <c r="M27" s="424">
        <v>3520</v>
      </c>
    </row>
    <row r="28" spans="1:13" ht="11.1" customHeight="1" x14ac:dyDescent="0.2">
      <c r="A28" s="422" t="s">
        <v>388</v>
      </c>
      <c r="B28" s="115">
        <v>74752</v>
      </c>
      <c r="C28" s="114">
        <v>38874</v>
      </c>
      <c r="D28" s="114">
        <v>35878</v>
      </c>
      <c r="E28" s="114">
        <v>54689</v>
      </c>
      <c r="F28" s="114">
        <v>19742</v>
      </c>
      <c r="G28" s="114">
        <v>5912</v>
      </c>
      <c r="H28" s="114">
        <v>26943</v>
      </c>
      <c r="I28" s="115">
        <v>12176</v>
      </c>
      <c r="J28" s="114">
        <v>9079</v>
      </c>
      <c r="K28" s="114">
        <v>3097</v>
      </c>
      <c r="L28" s="423">
        <v>5544</v>
      </c>
      <c r="M28" s="424">
        <v>5103</v>
      </c>
    </row>
    <row r="29" spans="1:13" s="110" customFormat="1" ht="11.1" customHeight="1" x14ac:dyDescent="0.2">
      <c r="A29" s="422" t="s">
        <v>389</v>
      </c>
      <c r="B29" s="115">
        <v>73693</v>
      </c>
      <c r="C29" s="114">
        <v>37980</v>
      </c>
      <c r="D29" s="114">
        <v>35713</v>
      </c>
      <c r="E29" s="114">
        <v>53929</v>
      </c>
      <c r="F29" s="114">
        <v>19740</v>
      </c>
      <c r="G29" s="114">
        <v>5471</v>
      </c>
      <c r="H29" s="114">
        <v>26854</v>
      </c>
      <c r="I29" s="115">
        <v>11808</v>
      </c>
      <c r="J29" s="114">
        <v>8744</v>
      </c>
      <c r="K29" s="114">
        <v>3064</v>
      </c>
      <c r="L29" s="423">
        <v>3402</v>
      </c>
      <c r="M29" s="424">
        <v>4514</v>
      </c>
    </row>
    <row r="30" spans="1:13" ht="15" customHeight="1" x14ac:dyDescent="0.2">
      <c r="A30" s="422" t="s">
        <v>394</v>
      </c>
      <c r="B30" s="115">
        <v>73169</v>
      </c>
      <c r="C30" s="114">
        <v>37305</v>
      </c>
      <c r="D30" s="114">
        <v>35864</v>
      </c>
      <c r="E30" s="114">
        <v>53257</v>
      </c>
      <c r="F30" s="114">
        <v>19893</v>
      </c>
      <c r="G30" s="114">
        <v>5155</v>
      </c>
      <c r="H30" s="114">
        <v>26679</v>
      </c>
      <c r="I30" s="115">
        <v>11132</v>
      </c>
      <c r="J30" s="114">
        <v>8123</v>
      </c>
      <c r="K30" s="114">
        <v>3009</v>
      </c>
      <c r="L30" s="423">
        <v>5149</v>
      </c>
      <c r="M30" s="424">
        <v>5390</v>
      </c>
    </row>
    <row r="31" spans="1:13" ht="11.1" customHeight="1" x14ac:dyDescent="0.2">
      <c r="A31" s="422" t="s">
        <v>387</v>
      </c>
      <c r="B31" s="115">
        <v>73981</v>
      </c>
      <c r="C31" s="114">
        <v>37886</v>
      </c>
      <c r="D31" s="114">
        <v>36095</v>
      </c>
      <c r="E31" s="114">
        <v>53676</v>
      </c>
      <c r="F31" s="114">
        <v>20290</v>
      </c>
      <c r="G31" s="114">
        <v>4868</v>
      </c>
      <c r="H31" s="114">
        <v>27200</v>
      </c>
      <c r="I31" s="115">
        <v>11293</v>
      </c>
      <c r="J31" s="114">
        <v>8184</v>
      </c>
      <c r="K31" s="114">
        <v>3109</v>
      </c>
      <c r="L31" s="423">
        <v>4530</v>
      </c>
      <c r="M31" s="424">
        <v>3742</v>
      </c>
    </row>
    <row r="32" spans="1:13" ht="11.1" customHeight="1" x14ac:dyDescent="0.2">
      <c r="A32" s="422" t="s">
        <v>388</v>
      </c>
      <c r="B32" s="115">
        <v>74937</v>
      </c>
      <c r="C32" s="114">
        <v>38422</v>
      </c>
      <c r="D32" s="114">
        <v>36515</v>
      </c>
      <c r="E32" s="114">
        <v>54281</v>
      </c>
      <c r="F32" s="114">
        <v>20652</v>
      </c>
      <c r="G32" s="114">
        <v>5361</v>
      </c>
      <c r="H32" s="114">
        <v>27466</v>
      </c>
      <c r="I32" s="115">
        <v>11459</v>
      </c>
      <c r="J32" s="114">
        <v>8232</v>
      </c>
      <c r="K32" s="114">
        <v>3227</v>
      </c>
      <c r="L32" s="423">
        <v>5595</v>
      </c>
      <c r="M32" s="424">
        <v>4909</v>
      </c>
    </row>
    <row r="33" spans="1:13" s="110" customFormat="1" ht="11.1" customHeight="1" x14ac:dyDescent="0.2">
      <c r="A33" s="422" t="s">
        <v>389</v>
      </c>
      <c r="B33" s="115">
        <v>74423</v>
      </c>
      <c r="C33" s="114">
        <v>38028</v>
      </c>
      <c r="D33" s="114">
        <v>36395</v>
      </c>
      <c r="E33" s="114">
        <v>53733</v>
      </c>
      <c r="F33" s="114">
        <v>20687</v>
      </c>
      <c r="G33" s="114">
        <v>5068</v>
      </c>
      <c r="H33" s="114">
        <v>27465</v>
      </c>
      <c r="I33" s="115">
        <v>11214</v>
      </c>
      <c r="J33" s="114">
        <v>8056</v>
      </c>
      <c r="K33" s="114">
        <v>3158</v>
      </c>
      <c r="L33" s="423">
        <v>3611</v>
      </c>
      <c r="M33" s="424">
        <v>4352</v>
      </c>
    </row>
    <row r="34" spans="1:13" ht="15" customHeight="1" x14ac:dyDescent="0.2">
      <c r="A34" s="422" t="s">
        <v>395</v>
      </c>
      <c r="B34" s="115">
        <v>74760</v>
      </c>
      <c r="C34" s="114">
        <v>38196</v>
      </c>
      <c r="D34" s="114">
        <v>36564</v>
      </c>
      <c r="E34" s="114">
        <v>53788</v>
      </c>
      <c r="F34" s="114">
        <v>20970</v>
      </c>
      <c r="G34" s="114">
        <v>4813</v>
      </c>
      <c r="H34" s="114">
        <v>27831</v>
      </c>
      <c r="I34" s="115">
        <v>11278</v>
      </c>
      <c r="J34" s="114">
        <v>8109</v>
      </c>
      <c r="K34" s="114">
        <v>3169</v>
      </c>
      <c r="L34" s="423">
        <v>5182</v>
      </c>
      <c r="M34" s="424">
        <v>4873</v>
      </c>
    </row>
    <row r="35" spans="1:13" ht="11.1" customHeight="1" x14ac:dyDescent="0.2">
      <c r="A35" s="422" t="s">
        <v>387</v>
      </c>
      <c r="B35" s="115">
        <v>75244</v>
      </c>
      <c r="C35" s="114">
        <v>38537</v>
      </c>
      <c r="D35" s="114">
        <v>36707</v>
      </c>
      <c r="E35" s="114">
        <v>53841</v>
      </c>
      <c r="F35" s="114">
        <v>21403</v>
      </c>
      <c r="G35" s="114">
        <v>4660</v>
      </c>
      <c r="H35" s="114">
        <v>28316</v>
      </c>
      <c r="I35" s="115">
        <v>11483</v>
      </c>
      <c r="J35" s="114">
        <v>8201</v>
      </c>
      <c r="K35" s="114">
        <v>3282</v>
      </c>
      <c r="L35" s="423">
        <v>4436</v>
      </c>
      <c r="M35" s="424">
        <v>3952</v>
      </c>
    </row>
    <row r="36" spans="1:13" ht="11.1" customHeight="1" x14ac:dyDescent="0.2">
      <c r="A36" s="422" t="s">
        <v>388</v>
      </c>
      <c r="B36" s="115">
        <v>76649</v>
      </c>
      <c r="C36" s="114">
        <v>39221</v>
      </c>
      <c r="D36" s="114">
        <v>37428</v>
      </c>
      <c r="E36" s="114">
        <v>54677</v>
      </c>
      <c r="F36" s="114">
        <v>21972</v>
      </c>
      <c r="G36" s="114">
        <v>5271</v>
      </c>
      <c r="H36" s="114">
        <v>28629</v>
      </c>
      <c r="I36" s="115">
        <v>11723</v>
      </c>
      <c r="J36" s="114">
        <v>8262</v>
      </c>
      <c r="K36" s="114">
        <v>3461</v>
      </c>
      <c r="L36" s="423">
        <v>5745</v>
      </c>
      <c r="M36" s="424">
        <v>4695</v>
      </c>
    </row>
    <row r="37" spans="1:13" s="110" customFormat="1" ht="11.1" customHeight="1" x14ac:dyDescent="0.2">
      <c r="A37" s="422" t="s">
        <v>389</v>
      </c>
      <c r="B37" s="115">
        <v>76016</v>
      </c>
      <c r="C37" s="114">
        <v>38756</v>
      </c>
      <c r="D37" s="114">
        <v>37260</v>
      </c>
      <c r="E37" s="114">
        <v>54042</v>
      </c>
      <c r="F37" s="114">
        <v>21974</v>
      </c>
      <c r="G37" s="114">
        <v>5017</v>
      </c>
      <c r="H37" s="114">
        <v>28643</v>
      </c>
      <c r="I37" s="115">
        <v>11505</v>
      </c>
      <c r="J37" s="114">
        <v>8111</v>
      </c>
      <c r="K37" s="114">
        <v>3394</v>
      </c>
      <c r="L37" s="423">
        <v>3445</v>
      </c>
      <c r="M37" s="424">
        <v>4161</v>
      </c>
    </row>
    <row r="38" spans="1:13" ht="15" customHeight="1" x14ac:dyDescent="0.2">
      <c r="A38" s="425" t="s">
        <v>396</v>
      </c>
      <c r="B38" s="115">
        <v>75949</v>
      </c>
      <c r="C38" s="114">
        <v>38696</v>
      </c>
      <c r="D38" s="114">
        <v>37253</v>
      </c>
      <c r="E38" s="114">
        <v>53842</v>
      </c>
      <c r="F38" s="114">
        <v>22107</v>
      </c>
      <c r="G38" s="114">
        <v>4868</v>
      </c>
      <c r="H38" s="114">
        <v>28750</v>
      </c>
      <c r="I38" s="115">
        <v>11413</v>
      </c>
      <c r="J38" s="114">
        <v>8037</v>
      </c>
      <c r="K38" s="114">
        <v>3376</v>
      </c>
      <c r="L38" s="423">
        <v>4936</v>
      </c>
      <c r="M38" s="424">
        <v>5070</v>
      </c>
    </row>
    <row r="39" spans="1:13" ht="11.1" customHeight="1" x14ac:dyDescent="0.2">
      <c r="A39" s="422" t="s">
        <v>387</v>
      </c>
      <c r="B39" s="115">
        <v>76650</v>
      </c>
      <c r="C39" s="114">
        <v>39161</v>
      </c>
      <c r="D39" s="114">
        <v>37489</v>
      </c>
      <c r="E39" s="114">
        <v>54089</v>
      </c>
      <c r="F39" s="114">
        <v>22561</v>
      </c>
      <c r="G39" s="114">
        <v>4758</v>
      </c>
      <c r="H39" s="114">
        <v>29328</v>
      </c>
      <c r="I39" s="115">
        <v>11605</v>
      </c>
      <c r="J39" s="114">
        <v>8124</v>
      </c>
      <c r="K39" s="114">
        <v>3481</v>
      </c>
      <c r="L39" s="423">
        <v>4468</v>
      </c>
      <c r="M39" s="424">
        <v>3761</v>
      </c>
    </row>
    <row r="40" spans="1:13" ht="11.1" customHeight="1" x14ac:dyDescent="0.2">
      <c r="A40" s="425" t="s">
        <v>388</v>
      </c>
      <c r="B40" s="115">
        <v>77913</v>
      </c>
      <c r="C40" s="114">
        <v>39817</v>
      </c>
      <c r="D40" s="114">
        <v>38096</v>
      </c>
      <c r="E40" s="114">
        <v>54998</v>
      </c>
      <c r="F40" s="114">
        <v>22915</v>
      </c>
      <c r="G40" s="114">
        <v>5504</v>
      </c>
      <c r="H40" s="114">
        <v>29517</v>
      </c>
      <c r="I40" s="115">
        <v>11781</v>
      </c>
      <c r="J40" s="114">
        <v>8225</v>
      </c>
      <c r="K40" s="114">
        <v>3556</v>
      </c>
      <c r="L40" s="423">
        <v>6036</v>
      </c>
      <c r="M40" s="424">
        <v>5026</v>
      </c>
    </row>
    <row r="41" spans="1:13" s="110" customFormat="1" ht="11.1" customHeight="1" x14ac:dyDescent="0.2">
      <c r="A41" s="422" t="s">
        <v>389</v>
      </c>
      <c r="B41" s="115">
        <v>77295</v>
      </c>
      <c r="C41" s="114">
        <v>39358</v>
      </c>
      <c r="D41" s="114">
        <v>37937</v>
      </c>
      <c r="E41" s="114">
        <v>54332</v>
      </c>
      <c r="F41" s="114">
        <v>22963</v>
      </c>
      <c r="G41" s="114">
        <v>5292</v>
      </c>
      <c r="H41" s="114">
        <v>29442</v>
      </c>
      <c r="I41" s="115">
        <v>11520</v>
      </c>
      <c r="J41" s="114">
        <v>8001</v>
      </c>
      <c r="K41" s="114">
        <v>3519</v>
      </c>
      <c r="L41" s="423">
        <v>3810</v>
      </c>
      <c r="M41" s="424">
        <v>4420</v>
      </c>
    </row>
    <row r="42" spans="1:13" ht="15" customHeight="1" x14ac:dyDescent="0.2">
      <c r="A42" s="422" t="s">
        <v>397</v>
      </c>
      <c r="B42" s="115">
        <v>77424</v>
      </c>
      <c r="C42" s="114">
        <v>39419</v>
      </c>
      <c r="D42" s="114">
        <v>38005</v>
      </c>
      <c r="E42" s="114">
        <v>54156</v>
      </c>
      <c r="F42" s="114">
        <v>23268</v>
      </c>
      <c r="G42" s="114">
        <v>5162</v>
      </c>
      <c r="H42" s="114">
        <v>29572</v>
      </c>
      <c r="I42" s="115">
        <v>11339</v>
      </c>
      <c r="J42" s="114">
        <v>7893</v>
      </c>
      <c r="K42" s="114">
        <v>3446</v>
      </c>
      <c r="L42" s="423">
        <v>5311</v>
      </c>
      <c r="M42" s="424">
        <v>5208</v>
      </c>
    </row>
    <row r="43" spans="1:13" ht="11.1" customHeight="1" x14ac:dyDescent="0.2">
      <c r="A43" s="422" t="s">
        <v>387</v>
      </c>
      <c r="B43" s="115">
        <v>77998</v>
      </c>
      <c r="C43" s="114">
        <v>39891</v>
      </c>
      <c r="D43" s="114">
        <v>38107</v>
      </c>
      <c r="E43" s="114">
        <v>54414</v>
      </c>
      <c r="F43" s="114">
        <v>23584</v>
      </c>
      <c r="G43" s="114">
        <v>5062</v>
      </c>
      <c r="H43" s="114">
        <v>30030</v>
      </c>
      <c r="I43" s="115">
        <v>11475</v>
      </c>
      <c r="J43" s="114">
        <v>7968</v>
      </c>
      <c r="K43" s="114">
        <v>3507</v>
      </c>
      <c r="L43" s="423">
        <v>4663</v>
      </c>
      <c r="M43" s="424">
        <v>4142</v>
      </c>
    </row>
    <row r="44" spans="1:13" ht="11.1" customHeight="1" x14ac:dyDescent="0.2">
      <c r="A44" s="422" t="s">
        <v>388</v>
      </c>
      <c r="B44" s="115">
        <v>79331</v>
      </c>
      <c r="C44" s="114">
        <v>40711</v>
      </c>
      <c r="D44" s="114">
        <v>38620</v>
      </c>
      <c r="E44" s="114">
        <v>55343</v>
      </c>
      <c r="F44" s="114">
        <v>23988</v>
      </c>
      <c r="G44" s="114">
        <v>5826</v>
      </c>
      <c r="H44" s="114">
        <v>30255</v>
      </c>
      <c r="I44" s="115">
        <v>11432</v>
      </c>
      <c r="J44" s="114">
        <v>7859</v>
      </c>
      <c r="K44" s="114">
        <v>3573</v>
      </c>
      <c r="L44" s="423">
        <v>6157</v>
      </c>
      <c r="M44" s="424">
        <v>5044</v>
      </c>
    </row>
    <row r="45" spans="1:13" s="110" customFormat="1" ht="11.1" customHeight="1" x14ac:dyDescent="0.2">
      <c r="A45" s="422" t="s">
        <v>389</v>
      </c>
      <c r="B45" s="115">
        <v>78756</v>
      </c>
      <c r="C45" s="114">
        <v>40383</v>
      </c>
      <c r="D45" s="114">
        <v>38373</v>
      </c>
      <c r="E45" s="114">
        <v>54907</v>
      </c>
      <c r="F45" s="114">
        <v>23849</v>
      </c>
      <c r="G45" s="114">
        <v>5618</v>
      </c>
      <c r="H45" s="114">
        <v>30188</v>
      </c>
      <c r="I45" s="115">
        <v>11341</v>
      </c>
      <c r="J45" s="114">
        <v>7793</v>
      </c>
      <c r="K45" s="114">
        <v>3548</v>
      </c>
      <c r="L45" s="423">
        <v>3802</v>
      </c>
      <c r="M45" s="424">
        <v>4364</v>
      </c>
    </row>
    <row r="46" spans="1:13" ht="15" customHeight="1" x14ac:dyDescent="0.2">
      <c r="A46" s="422" t="s">
        <v>398</v>
      </c>
      <c r="B46" s="115">
        <v>78446</v>
      </c>
      <c r="C46" s="114">
        <v>40327</v>
      </c>
      <c r="D46" s="114">
        <v>38119</v>
      </c>
      <c r="E46" s="114">
        <v>54567</v>
      </c>
      <c r="F46" s="114">
        <v>23879</v>
      </c>
      <c r="G46" s="114">
        <v>5474</v>
      </c>
      <c r="H46" s="114">
        <v>30364</v>
      </c>
      <c r="I46" s="115">
        <v>11228</v>
      </c>
      <c r="J46" s="114">
        <v>7703</v>
      </c>
      <c r="K46" s="114">
        <v>3525</v>
      </c>
      <c r="L46" s="423">
        <v>5449</v>
      </c>
      <c r="M46" s="424">
        <v>5888</v>
      </c>
    </row>
    <row r="47" spans="1:13" ht="11.1" customHeight="1" x14ac:dyDescent="0.2">
      <c r="A47" s="422" t="s">
        <v>387</v>
      </c>
      <c r="B47" s="115">
        <v>78845</v>
      </c>
      <c r="C47" s="114">
        <v>40586</v>
      </c>
      <c r="D47" s="114">
        <v>38259</v>
      </c>
      <c r="E47" s="114">
        <v>54613</v>
      </c>
      <c r="F47" s="114">
        <v>24232</v>
      </c>
      <c r="G47" s="114">
        <v>5378</v>
      </c>
      <c r="H47" s="114">
        <v>30808</v>
      </c>
      <c r="I47" s="115">
        <v>11526</v>
      </c>
      <c r="J47" s="114">
        <v>7913</v>
      </c>
      <c r="K47" s="114">
        <v>3613</v>
      </c>
      <c r="L47" s="423">
        <v>4863</v>
      </c>
      <c r="M47" s="424">
        <v>4494</v>
      </c>
    </row>
    <row r="48" spans="1:13" ht="11.1" customHeight="1" x14ac:dyDescent="0.2">
      <c r="A48" s="422" t="s">
        <v>388</v>
      </c>
      <c r="B48" s="115">
        <v>80110</v>
      </c>
      <c r="C48" s="114">
        <v>41488</v>
      </c>
      <c r="D48" s="114">
        <v>38622</v>
      </c>
      <c r="E48" s="114">
        <v>55505</v>
      </c>
      <c r="F48" s="114">
        <v>24605</v>
      </c>
      <c r="G48" s="114">
        <v>6187</v>
      </c>
      <c r="H48" s="114">
        <v>31129</v>
      </c>
      <c r="I48" s="115">
        <v>11401</v>
      </c>
      <c r="J48" s="114">
        <v>7696</v>
      </c>
      <c r="K48" s="114">
        <v>3705</v>
      </c>
      <c r="L48" s="423">
        <v>6063</v>
      </c>
      <c r="M48" s="424">
        <v>5179</v>
      </c>
    </row>
    <row r="49" spans="1:17" s="110" customFormat="1" ht="11.1" customHeight="1" x14ac:dyDescent="0.2">
      <c r="A49" s="422" t="s">
        <v>389</v>
      </c>
      <c r="B49" s="115">
        <v>79502</v>
      </c>
      <c r="C49" s="114">
        <v>41037</v>
      </c>
      <c r="D49" s="114">
        <v>38465</v>
      </c>
      <c r="E49" s="114">
        <v>54924</v>
      </c>
      <c r="F49" s="114">
        <v>24578</v>
      </c>
      <c r="G49" s="114">
        <v>5992</v>
      </c>
      <c r="H49" s="114">
        <v>30979</v>
      </c>
      <c r="I49" s="115">
        <v>11173</v>
      </c>
      <c r="J49" s="114">
        <v>7505</v>
      </c>
      <c r="K49" s="114">
        <v>3668</v>
      </c>
      <c r="L49" s="423">
        <v>3878</v>
      </c>
      <c r="M49" s="424">
        <v>4531</v>
      </c>
    </row>
    <row r="50" spans="1:17" ht="15" customHeight="1" x14ac:dyDescent="0.2">
      <c r="A50" s="422" t="s">
        <v>399</v>
      </c>
      <c r="B50" s="143">
        <v>79138</v>
      </c>
      <c r="C50" s="144">
        <v>40916</v>
      </c>
      <c r="D50" s="144">
        <v>38222</v>
      </c>
      <c r="E50" s="144">
        <v>54534</v>
      </c>
      <c r="F50" s="144">
        <v>24604</v>
      </c>
      <c r="G50" s="144">
        <v>5808</v>
      </c>
      <c r="H50" s="144">
        <v>30994</v>
      </c>
      <c r="I50" s="143">
        <v>10815</v>
      </c>
      <c r="J50" s="144">
        <v>7286</v>
      </c>
      <c r="K50" s="144">
        <v>3529</v>
      </c>
      <c r="L50" s="426">
        <v>4962</v>
      </c>
      <c r="M50" s="427">
        <v>5507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0.88213548173265688</v>
      </c>
      <c r="C6" s="480">
        <f>'Tabelle 3.3'!J11</f>
        <v>-3.6783042394014962</v>
      </c>
      <c r="D6" s="481">
        <f t="shared" ref="D6:E9" si="0">IF(OR(AND(B6&gt;=-50,B6&lt;=50),ISNUMBER(B6)=FALSE),B6,"")</f>
        <v>0.88213548173265688</v>
      </c>
      <c r="E6" s="481">
        <f t="shared" si="0"/>
        <v>-3.6783042394014962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0.88213548173265688</v>
      </c>
      <c r="C14" s="480">
        <f>'Tabelle 3.3'!J11</f>
        <v>-3.6783042394014962</v>
      </c>
      <c r="D14" s="481">
        <f>IF(OR(AND(B14&gt;=-50,B14&lt;=50),ISNUMBER(B14)=FALSE),B14,"")</f>
        <v>0.88213548173265688</v>
      </c>
      <c r="E14" s="481">
        <f>IF(OR(AND(C14&gt;=-50,C14&lt;=50),ISNUMBER(C14)=FALSE),C14,"")</f>
        <v>-3.6783042394014962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-3.6152356358941251</v>
      </c>
      <c r="C15" s="480">
        <f>'Tabelle 3.3'!J12</f>
        <v>1.4598540145985401</v>
      </c>
      <c r="D15" s="481">
        <f t="shared" ref="D15:E45" si="3">IF(OR(AND(B15&gt;=-50,B15&lt;=50),ISNUMBER(B15)=FALSE),B15,"")</f>
        <v>-3.6152356358941251</v>
      </c>
      <c r="E15" s="481">
        <f t="shared" si="3"/>
        <v>1.4598540145985401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1.1036657469452109</v>
      </c>
      <c r="C16" s="480">
        <f>'Tabelle 3.3'!J13</f>
        <v>0</v>
      </c>
      <c r="D16" s="481">
        <f t="shared" si="3"/>
        <v>1.1036657469452109</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1.760268231349539</v>
      </c>
      <c r="C17" s="480">
        <f>'Tabelle 3.3'!J14</f>
        <v>-0.82938388625592419</v>
      </c>
      <c r="D17" s="481">
        <f t="shared" si="3"/>
        <v>1.760268231349539</v>
      </c>
      <c r="E17" s="481">
        <f t="shared" si="3"/>
        <v>-0.82938388625592419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1.7548387096774194</v>
      </c>
      <c r="C18" s="480">
        <f>'Tabelle 3.3'!J15</f>
        <v>-2.5280898876404496</v>
      </c>
      <c r="D18" s="481">
        <f t="shared" si="3"/>
        <v>1.7548387096774194</v>
      </c>
      <c r="E18" s="481">
        <f t="shared" si="3"/>
        <v>-2.5280898876404496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1.0042829714960861</v>
      </c>
      <c r="C19" s="480">
        <f>'Tabelle 3.3'!J16</f>
        <v>2.0942408376963351</v>
      </c>
      <c r="D19" s="481">
        <f t="shared" si="3"/>
        <v>1.0042829714960861</v>
      </c>
      <c r="E19" s="481">
        <f t="shared" si="3"/>
        <v>2.0942408376963351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3.1607629427792916</v>
      </c>
      <c r="C20" s="480">
        <f>'Tabelle 3.3'!J17</f>
        <v>-5.6603773584905657</v>
      </c>
      <c r="D20" s="481">
        <f t="shared" si="3"/>
        <v>3.1607629427792916</v>
      </c>
      <c r="E20" s="481">
        <f t="shared" si="3"/>
        <v>-5.6603773584905657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-0.85620455078583158</v>
      </c>
      <c r="C21" s="480">
        <f>'Tabelle 3.3'!J18</f>
        <v>1.3407821229050279</v>
      </c>
      <c r="D21" s="481">
        <f t="shared" si="3"/>
        <v>-0.85620455078583158</v>
      </c>
      <c r="E21" s="481">
        <f t="shared" si="3"/>
        <v>1.3407821229050279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0.565898466333142</v>
      </c>
      <c r="C22" s="480">
        <f>'Tabelle 3.3'!J19</f>
        <v>6.2398263700488332</v>
      </c>
      <c r="D22" s="481">
        <f t="shared" si="3"/>
        <v>0.565898466333142</v>
      </c>
      <c r="E22" s="481">
        <f t="shared" si="3"/>
        <v>6.2398263700488332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2.6868367577331225</v>
      </c>
      <c r="C23" s="480">
        <f>'Tabelle 3.3'!J20</f>
        <v>-1.1811023622047243</v>
      </c>
      <c r="D23" s="481">
        <f t="shared" si="3"/>
        <v>2.6868367577331225</v>
      </c>
      <c r="E23" s="481">
        <f t="shared" si="3"/>
        <v>-1.1811023622047243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3.8076152304609217</v>
      </c>
      <c r="C24" s="480">
        <f>'Tabelle 3.3'!J21</f>
        <v>-17.319461444308445</v>
      </c>
      <c r="D24" s="481">
        <f t="shared" si="3"/>
        <v>3.8076152304609217</v>
      </c>
      <c r="E24" s="481">
        <f t="shared" si="3"/>
        <v>-17.319461444308445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5.5183946488294318</v>
      </c>
      <c r="C25" s="480">
        <f>'Tabelle 3.3'!J22</f>
        <v>1.6949152542372881</v>
      </c>
      <c r="D25" s="481">
        <f t="shared" si="3"/>
        <v>5.5183946488294318</v>
      </c>
      <c r="E25" s="481">
        <f t="shared" si="3"/>
        <v>1.6949152542372881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2.4390243902439024</v>
      </c>
      <c r="C26" s="480">
        <f>'Tabelle 3.3'!J23</f>
        <v>10.344827586206897</v>
      </c>
      <c r="D26" s="481">
        <f t="shared" si="3"/>
        <v>2.4390243902439024</v>
      </c>
      <c r="E26" s="481">
        <f t="shared" si="3"/>
        <v>10.344827586206897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2.3942093541202674</v>
      </c>
      <c r="C27" s="480">
        <f>'Tabelle 3.3'!J24</f>
        <v>-13.063909774436091</v>
      </c>
      <c r="D27" s="481">
        <f t="shared" si="3"/>
        <v>2.3942093541202674</v>
      </c>
      <c r="E27" s="481">
        <f t="shared" si="3"/>
        <v>-13.063909774436091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1.1605415860735009</v>
      </c>
      <c r="C28" s="480">
        <f>'Tabelle 3.3'!J25</f>
        <v>-4.0923399790136408</v>
      </c>
      <c r="D28" s="481">
        <f t="shared" si="3"/>
        <v>1.1605415860735009</v>
      </c>
      <c r="E28" s="481">
        <f t="shared" si="3"/>
        <v>-4.0923399790136408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-13.333333333333334</v>
      </c>
      <c r="C29" s="480">
        <f>'Tabelle 3.3'!J26</f>
        <v>16.666666666666668</v>
      </c>
      <c r="D29" s="481">
        <f t="shared" si="3"/>
        <v>-13.333333333333334</v>
      </c>
      <c r="E29" s="481">
        <f t="shared" si="3"/>
        <v>16.666666666666668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2.8517110266159698</v>
      </c>
      <c r="C30" s="480">
        <f>'Tabelle 3.3'!J27</f>
        <v>3.5294117647058822</v>
      </c>
      <c r="D30" s="481">
        <f t="shared" si="3"/>
        <v>2.8517110266159698</v>
      </c>
      <c r="E30" s="481">
        <f t="shared" si="3"/>
        <v>3.5294117647058822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-3.1308121512709239</v>
      </c>
      <c r="C31" s="480">
        <f>'Tabelle 3.3'!J28</f>
        <v>15.126050420168067</v>
      </c>
      <c r="D31" s="481">
        <f t="shared" si="3"/>
        <v>-3.1308121512709239</v>
      </c>
      <c r="E31" s="481">
        <f t="shared" si="3"/>
        <v>15.126050420168067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0.63882829541913366</v>
      </c>
      <c r="C32" s="480">
        <f>'Tabelle 3.3'!J29</f>
        <v>-1.1655011655011656</v>
      </c>
      <c r="D32" s="481">
        <f t="shared" si="3"/>
        <v>0.63882829541913366</v>
      </c>
      <c r="E32" s="481">
        <f t="shared" si="3"/>
        <v>-1.1655011655011656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1.5014075695964968</v>
      </c>
      <c r="C33" s="480">
        <f>'Tabelle 3.3'!J30</f>
        <v>3.4161490683229814</v>
      </c>
      <c r="D33" s="481">
        <f t="shared" si="3"/>
        <v>1.5014075695964968</v>
      </c>
      <c r="E33" s="481">
        <f t="shared" si="3"/>
        <v>3.4161490683229814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0.26470588235294118</v>
      </c>
      <c r="C34" s="480">
        <f>'Tabelle 3.3'!J31</f>
        <v>-8.1003584229390686</v>
      </c>
      <c r="D34" s="481">
        <f t="shared" si="3"/>
        <v>0.26470588235294118</v>
      </c>
      <c r="E34" s="481">
        <f t="shared" si="3"/>
        <v>-8.1003584229390686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-3.6152356358941251</v>
      </c>
      <c r="C37" s="480">
        <f>'Tabelle 3.3'!J34</f>
        <v>1.4598540145985401</v>
      </c>
      <c r="D37" s="481">
        <f t="shared" si="3"/>
        <v>-3.6152356358941251</v>
      </c>
      <c r="E37" s="481">
        <f t="shared" si="3"/>
        <v>1.4598540145985401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0.81563497379723393</v>
      </c>
      <c r="C38" s="480">
        <f>'Tabelle 3.3'!J35</f>
        <v>0.27487630566245191</v>
      </c>
      <c r="D38" s="481">
        <f t="shared" si="3"/>
        <v>0.81563497379723393</v>
      </c>
      <c r="E38" s="481">
        <f t="shared" si="3"/>
        <v>0.27487630566245191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1.0501184052175938</v>
      </c>
      <c r="C39" s="480">
        <f>'Tabelle 3.3'!J36</f>
        <v>-4.6195949644225509</v>
      </c>
      <c r="D39" s="481">
        <f t="shared" si="3"/>
        <v>1.0501184052175938</v>
      </c>
      <c r="E39" s="481">
        <f t="shared" si="3"/>
        <v>-4.6195949644225509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1.0501184052175938</v>
      </c>
      <c r="C45" s="480">
        <f>'Tabelle 3.3'!J36</f>
        <v>-4.6195949644225509</v>
      </c>
      <c r="D45" s="481">
        <f t="shared" si="3"/>
        <v>1.0501184052175938</v>
      </c>
      <c r="E45" s="481">
        <f t="shared" si="3"/>
        <v>-4.6195949644225509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73003</v>
      </c>
      <c r="C51" s="487">
        <v>8880</v>
      </c>
      <c r="D51" s="487">
        <v>2878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73773</v>
      </c>
      <c r="C52" s="487">
        <v>8990</v>
      </c>
      <c r="D52" s="487">
        <v>2961</v>
      </c>
      <c r="E52" s="488">
        <f t="shared" ref="E52:G70" si="11">IF($A$51=37802,IF(COUNTBLANK(B$51:B$70)&gt;0,#N/A,B52/B$51*100),IF(COUNTBLANK(B$51:B$75)&gt;0,#N/A,B52/B$51*100))</f>
        <v>101.05475117460927</v>
      </c>
      <c r="F52" s="488">
        <f t="shared" si="11"/>
        <v>101.23873873873875</v>
      </c>
      <c r="G52" s="488">
        <f t="shared" si="11"/>
        <v>102.88394718554552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74752</v>
      </c>
      <c r="C53" s="487">
        <v>9079</v>
      </c>
      <c r="D53" s="487">
        <v>3097</v>
      </c>
      <c r="E53" s="488">
        <f t="shared" si="11"/>
        <v>102.39579195375532</v>
      </c>
      <c r="F53" s="488">
        <f t="shared" si="11"/>
        <v>102.24099099099099</v>
      </c>
      <c r="G53" s="488">
        <f t="shared" si="11"/>
        <v>107.60945100764421</v>
      </c>
      <c r="H53" s="489">
        <f>IF(ISERROR(L53)=TRUE,IF(MONTH(A53)=MONTH(MAX(A$51:A$75)),A53,""),"")</f>
        <v>41883</v>
      </c>
      <c r="I53" s="488">
        <f t="shared" si="12"/>
        <v>102.39579195375532</v>
      </c>
      <c r="J53" s="488">
        <f t="shared" si="10"/>
        <v>102.24099099099099</v>
      </c>
      <c r="K53" s="488">
        <f t="shared" si="10"/>
        <v>107.60945100764421</v>
      </c>
      <c r="L53" s="488" t="e">
        <f t="shared" si="13"/>
        <v>#N/A</v>
      </c>
    </row>
    <row r="54" spans="1:14" ht="15" customHeight="1" x14ac:dyDescent="0.2">
      <c r="A54" s="490" t="s">
        <v>462</v>
      </c>
      <c r="B54" s="487">
        <v>73693</v>
      </c>
      <c r="C54" s="487">
        <v>8744</v>
      </c>
      <c r="D54" s="487">
        <v>3064</v>
      </c>
      <c r="E54" s="488">
        <f t="shared" si="11"/>
        <v>100.94516663698752</v>
      </c>
      <c r="F54" s="488">
        <f t="shared" si="11"/>
        <v>98.468468468468473</v>
      </c>
      <c r="G54" s="488">
        <f t="shared" si="11"/>
        <v>106.4628214037526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73169</v>
      </c>
      <c r="C55" s="487">
        <v>8123</v>
      </c>
      <c r="D55" s="487">
        <v>3009</v>
      </c>
      <c r="E55" s="488">
        <f t="shared" si="11"/>
        <v>100.22738791556512</v>
      </c>
      <c r="F55" s="488">
        <f t="shared" si="11"/>
        <v>91.475225225225216</v>
      </c>
      <c r="G55" s="488">
        <f t="shared" si="11"/>
        <v>104.55177206393329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73981</v>
      </c>
      <c r="C56" s="487">
        <v>8184</v>
      </c>
      <c r="D56" s="487">
        <v>3109</v>
      </c>
      <c r="E56" s="488">
        <f t="shared" si="11"/>
        <v>101.33967097242579</v>
      </c>
      <c r="F56" s="488">
        <f t="shared" si="11"/>
        <v>92.162162162162161</v>
      </c>
      <c r="G56" s="488">
        <f t="shared" si="11"/>
        <v>108.02640722724115</v>
      </c>
      <c r="H56" s="489" t="str">
        <f t="shared" si="14"/>
        <v/>
      </c>
      <c r="I56" s="488" t="str">
        <f t="shared" si="12"/>
        <v/>
      </c>
      <c r="J56" s="488" t="str">
        <f t="shared" si="10"/>
        <v/>
      </c>
      <c r="K56" s="488" t="str">
        <f t="shared" si="10"/>
        <v/>
      </c>
      <c r="L56" s="488" t="e">
        <f t="shared" si="13"/>
        <v>#N/A</v>
      </c>
    </row>
    <row r="57" spans="1:14" ht="15" customHeight="1" x14ac:dyDescent="0.2">
      <c r="A57" s="490">
        <v>42248</v>
      </c>
      <c r="B57" s="487">
        <v>74937</v>
      </c>
      <c r="C57" s="487">
        <v>8232</v>
      </c>
      <c r="D57" s="487">
        <v>3227</v>
      </c>
      <c r="E57" s="488">
        <f t="shared" si="11"/>
        <v>102.6492061970056</v>
      </c>
      <c r="F57" s="488">
        <f t="shared" si="11"/>
        <v>92.702702702702695</v>
      </c>
      <c r="G57" s="488">
        <f t="shared" si="11"/>
        <v>112.12647671994441</v>
      </c>
      <c r="H57" s="489">
        <f t="shared" si="14"/>
        <v>42248</v>
      </c>
      <c r="I57" s="488">
        <f t="shared" si="12"/>
        <v>102.6492061970056</v>
      </c>
      <c r="J57" s="488">
        <f t="shared" si="10"/>
        <v>92.702702702702695</v>
      </c>
      <c r="K57" s="488">
        <f t="shared" si="10"/>
        <v>112.12647671994441</v>
      </c>
      <c r="L57" s="488" t="e">
        <f t="shared" si="13"/>
        <v>#N/A</v>
      </c>
    </row>
    <row r="58" spans="1:14" ht="15" customHeight="1" x14ac:dyDescent="0.2">
      <c r="A58" s="490" t="s">
        <v>465</v>
      </c>
      <c r="B58" s="487">
        <v>74423</v>
      </c>
      <c r="C58" s="487">
        <v>8056</v>
      </c>
      <c r="D58" s="487">
        <v>3158</v>
      </c>
      <c r="E58" s="488">
        <f t="shared" si="11"/>
        <v>101.94512554278592</v>
      </c>
      <c r="F58" s="488">
        <f t="shared" si="11"/>
        <v>90.72072072072072</v>
      </c>
      <c r="G58" s="488">
        <f t="shared" si="11"/>
        <v>109.72897845726199</v>
      </c>
      <c r="H58" s="489" t="str">
        <f t="shared" si="14"/>
        <v/>
      </c>
      <c r="I58" s="488" t="str">
        <f t="shared" si="12"/>
        <v/>
      </c>
      <c r="J58" s="488" t="str">
        <f t="shared" si="10"/>
        <v/>
      </c>
      <c r="K58" s="488" t="str">
        <f t="shared" si="10"/>
        <v/>
      </c>
      <c r="L58" s="488" t="e">
        <f t="shared" si="13"/>
        <v>#N/A</v>
      </c>
    </row>
    <row r="59" spans="1:14" ht="15" customHeight="1" x14ac:dyDescent="0.2">
      <c r="A59" s="490" t="s">
        <v>466</v>
      </c>
      <c r="B59" s="487">
        <v>74760</v>
      </c>
      <c r="C59" s="487">
        <v>8109</v>
      </c>
      <c r="D59" s="487">
        <v>3169</v>
      </c>
      <c r="E59" s="488">
        <f t="shared" si="11"/>
        <v>102.40675040751751</v>
      </c>
      <c r="F59" s="488">
        <f t="shared" si="11"/>
        <v>91.317567567567565</v>
      </c>
      <c r="G59" s="488">
        <f t="shared" si="11"/>
        <v>110.11118832522587</v>
      </c>
      <c r="H59" s="489" t="str">
        <f t="shared" si="14"/>
        <v/>
      </c>
      <c r="I59" s="488" t="str">
        <f t="shared" si="12"/>
        <v/>
      </c>
      <c r="J59" s="488" t="str">
        <f t="shared" si="10"/>
        <v/>
      </c>
      <c r="K59" s="488" t="str">
        <f t="shared" si="10"/>
        <v/>
      </c>
      <c r="L59" s="488" t="e">
        <f t="shared" si="13"/>
        <v>#N/A</v>
      </c>
    </row>
    <row r="60" spans="1:14" ht="15" customHeight="1" x14ac:dyDescent="0.2">
      <c r="A60" s="490" t="s">
        <v>467</v>
      </c>
      <c r="B60" s="487">
        <v>75244</v>
      </c>
      <c r="C60" s="487">
        <v>8201</v>
      </c>
      <c r="D60" s="487">
        <v>3282</v>
      </c>
      <c r="E60" s="488">
        <f t="shared" si="11"/>
        <v>103.06973686012904</v>
      </c>
      <c r="F60" s="488">
        <f t="shared" si="11"/>
        <v>92.353603603603602</v>
      </c>
      <c r="G60" s="488">
        <f t="shared" si="11"/>
        <v>114.03752605976372</v>
      </c>
      <c r="H60" s="489" t="str">
        <f t="shared" si="14"/>
        <v/>
      </c>
      <c r="I60" s="488" t="str">
        <f t="shared" si="12"/>
        <v/>
      </c>
      <c r="J60" s="488" t="str">
        <f t="shared" si="10"/>
        <v/>
      </c>
      <c r="K60" s="488" t="str">
        <f t="shared" si="10"/>
        <v/>
      </c>
      <c r="L60" s="488" t="e">
        <f t="shared" si="13"/>
        <v>#N/A</v>
      </c>
    </row>
    <row r="61" spans="1:14" ht="15" customHeight="1" x14ac:dyDescent="0.2">
      <c r="A61" s="490">
        <v>42614</v>
      </c>
      <c r="B61" s="487">
        <v>76649</v>
      </c>
      <c r="C61" s="487">
        <v>8262</v>
      </c>
      <c r="D61" s="487">
        <v>3461</v>
      </c>
      <c r="E61" s="488">
        <f t="shared" si="11"/>
        <v>104.99431530211088</v>
      </c>
      <c r="F61" s="488">
        <f t="shared" si="11"/>
        <v>93.040540540540533</v>
      </c>
      <c r="G61" s="488">
        <f t="shared" si="11"/>
        <v>120.25712300208478</v>
      </c>
      <c r="H61" s="489">
        <f t="shared" si="14"/>
        <v>42614</v>
      </c>
      <c r="I61" s="488">
        <f t="shared" si="12"/>
        <v>104.99431530211088</v>
      </c>
      <c r="J61" s="488">
        <f t="shared" si="10"/>
        <v>93.040540540540533</v>
      </c>
      <c r="K61" s="488">
        <f t="shared" si="10"/>
        <v>120.25712300208478</v>
      </c>
      <c r="L61" s="488" t="e">
        <f t="shared" si="13"/>
        <v>#N/A</v>
      </c>
    </row>
    <row r="62" spans="1:14" ht="15" customHeight="1" x14ac:dyDescent="0.2">
      <c r="A62" s="490" t="s">
        <v>468</v>
      </c>
      <c r="B62" s="487">
        <v>76016</v>
      </c>
      <c r="C62" s="487">
        <v>8111</v>
      </c>
      <c r="D62" s="487">
        <v>3394</v>
      </c>
      <c r="E62" s="488">
        <f t="shared" si="11"/>
        <v>104.12722764817883</v>
      </c>
      <c r="F62" s="488">
        <f t="shared" si="11"/>
        <v>91.340090090090087</v>
      </c>
      <c r="G62" s="488">
        <f t="shared" si="11"/>
        <v>117.92911744266851</v>
      </c>
      <c r="H62" s="489" t="str">
        <f t="shared" si="14"/>
        <v/>
      </c>
      <c r="I62" s="488" t="str">
        <f t="shared" si="12"/>
        <v/>
      </c>
      <c r="J62" s="488" t="str">
        <f t="shared" si="10"/>
        <v/>
      </c>
      <c r="K62" s="488" t="str">
        <f t="shared" si="10"/>
        <v/>
      </c>
      <c r="L62" s="488" t="e">
        <f t="shared" si="13"/>
        <v>#N/A</v>
      </c>
    </row>
    <row r="63" spans="1:14" ht="15" customHeight="1" x14ac:dyDescent="0.2">
      <c r="A63" s="490" t="s">
        <v>469</v>
      </c>
      <c r="B63" s="487">
        <v>75949</v>
      </c>
      <c r="C63" s="487">
        <v>8037</v>
      </c>
      <c r="D63" s="487">
        <v>3376</v>
      </c>
      <c r="E63" s="488">
        <f t="shared" si="11"/>
        <v>104.03545059792063</v>
      </c>
      <c r="F63" s="488">
        <f t="shared" si="11"/>
        <v>90.506756756756758</v>
      </c>
      <c r="G63" s="488">
        <f t="shared" si="11"/>
        <v>117.30368311327311</v>
      </c>
      <c r="H63" s="489" t="str">
        <f t="shared" si="14"/>
        <v/>
      </c>
      <c r="I63" s="488" t="str">
        <f t="shared" si="12"/>
        <v/>
      </c>
      <c r="J63" s="488" t="str">
        <f t="shared" si="10"/>
        <v/>
      </c>
      <c r="K63" s="488" t="str">
        <f t="shared" si="10"/>
        <v/>
      </c>
      <c r="L63" s="488" t="e">
        <f t="shared" si="13"/>
        <v>#N/A</v>
      </c>
    </row>
    <row r="64" spans="1:14" ht="15" customHeight="1" x14ac:dyDescent="0.2">
      <c r="A64" s="490" t="s">
        <v>470</v>
      </c>
      <c r="B64" s="487">
        <v>76650</v>
      </c>
      <c r="C64" s="487">
        <v>8124</v>
      </c>
      <c r="D64" s="487">
        <v>3481</v>
      </c>
      <c r="E64" s="488">
        <f t="shared" si="11"/>
        <v>104.99568510883115</v>
      </c>
      <c r="F64" s="488">
        <f t="shared" si="11"/>
        <v>91.486486486486484</v>
      </c>
      <c r="G64" s="488">
        <f t="shared" si="11"/>
        <v>120.95205003474636</v>
      </c>
      <c r="H64" s="489" t="str">
        <f t="shared" si="14"/>
        <v/>
      </c>
      <c r="I64" s="488" t="str">
        <f t="shared" si="12"/>
        <v/>
      </c>
      <c r="J64" s="488" t="str">
        <f t="shared" si="10"/>
        <v/>
      </c>
      <c r="K64" s="488" t="str">
        <f t="shared" si="10"/>
        <v/>
      </c>
      <c r="L64" s="488" t="e">
        <f t="shared" si="13"/>
        <v>#N/A</v>
      </c>
    </row>
    <row r="65" spans="1:12" ht="15" customHeight="1" x14ac:dyDescent="0.2">
      <c r="A65" s="490">
        <v>42979</v>
      </c>
      <c r="B65" s="487">
        <v>77913</v>
      </c>
      <c r="C65" s="487">
        <v>8225</v>
      </c>
      <c r="D65" s="487">
        <v>3556</v>
      </c>
      <c r="E65" s="488">
        <f t="shared" si="11"/>
        <v>106.72575099653439</v>
      </c>
      <c r="F65" s="488">
        <f t="shared" si="11"/>
        <v>92.623873873873876</v>
      </c>
      <c r="G65" s="488">
        <f t="shared" si="11"/>
        <v>123.55802640722725</v>
      </c>
      <c r="H65" s="489">
        <f t="shared" si="14"/>
        <v>42979</v>
      </c>
      <c r="I65" s="488">
        <f t="shared" si="12"/>
        <v>106.72575099653439</v>
      </c>
      <c r="J65" s="488">
        <f t="shared" si="10"/>
        <v>92.623873873873876</v>
      </c>
      <c r="K65" s="488">
        <f t="shared" si="10"/>
        <v>123.55802640722725</v>
      </c>
      <c r="L65" s="488" t="e">
        <f t="shared" si="13"/>
        <v>#N/A</v>
      </c>
    </row>
    <row r="66" spans="1:12" ht="15" customHeight="1" x14ac:dyDescent="0.2">
      <c r="A66" s="490" t="s">
        <v>471</v>
      </c>
      <c r="B66" s="487">
        <v>77295</v>
      </c>
      <c r="C66" s="487">
        <v>8001</v>
      </c>
      <c r="D66" s="487">
        <v>3519</v>
      </c>
      <c r="E66" s="488">
        <f t="shared" si="11"/>
        <v>105.87921044340645</v>
      </c>
      <c r="F66" s="488">
        <f t="shared" si="11"/>
        <v>90.101351351351354</v>
      </c>
      <c r="G66" s="488">
        <f t="shared" si="11"/>
        <v>122.27241139680334</v>
      </c>
      <c r="H66" s="489" t="str">
        <f t="shared" si="14"/>
        <v/>
      </c>
      <c r="I66" s="488" t="str">
        <f t="shared" si="12"/>
        <v/>
      </c>
      <c r="J66" s="488" t="str">
        <f t="shared" si="10"/>
        <v/>
      </c>
      <c r="K66" s="488" t="str">
        <f t="shared" si="10"/>
        <v/>
      </c>
      <c r="L66" s="488" t="e">
        <f t="shared" si="13"/>
        <v>#N/A</v>
      </c>
    </row>
    <row r="67" spans="1:12" ht="15" customHeight="1" x14ac:dyDescent="0.2">
      <c r="A67" s="490" t="s">
        <v>472</v>
      </c>
      <c r="B67" s="487">
        <v>77424</v>
      </c>
      <c r="C67" s="487">
        <v>7893</v>
      </c>
      <c r="D67" s="487">
        <v>3446</v>
      </c>
      <c r="E67" s="488">
        <f t="shared" si="11"/>
        <v>106.0559155103215</v>
      </c>
      <c r="F67" s="488">
        <f t="shared" si="11"/>
        <v>88.885135135135144</v>
      </c>
      <c r="G67" s="488">
        <f t="shared" si="11"/>
        <v>119.7359277275886</v>
      </c>
      <c r="H67" s="489" t="str">
        <f t="shared" si="14"/>
        <v/>
      </c>
      <c r="I67" s="488" t="str">
        <f t="shared" si="12"/>
        <v/>
      </c>
      <c r="J67" s="488" t="str">
        <f t="shared" si="12"/>
        <v/>
      </c>
      <c r="K67" s="488" t="str">
        <f t="shared" si="12"/>
        <v/>
      </c>
      <c r="L67" s="488" t="e">
        <f t="shared" si="13"/>
        <v>#N/A</v>
      </c>
    </row>
    <row r="68" spans="1:12" ht="15" customHeight="1" x14ac:dyDescent="0.2">
      <c r="A68" s="490" t="s">
        <v>473</v>
      </c>
      <c r="B68" s="487">
        <v>77998</v>
      </c>
      <c r="C68" s="487">
        <v>7968</v>
      </c>
      <c r="D68" s="487">
        <v>3507</v>
      </c>
      <c r="E68" s="488">
        <f t="shared" si="11"/>
        <v>106.8421845677575</v>
      </c>
      <c r="F68" s="488">
        <f t="shared" si="11"/>
        <v>89.72972972972974</v>
      </c>
      <c r="G68" s="488">
        <f t="shared" si="11"/>
        <v>121.85545517720639</v>
      </c>
      <c r="H68" s="489" t="str">
        <f t="shared" si="14"/>
        <v/>
      </c>
      <c r="I68" s="488" t="str">
        <f t="shared" si="12"/>
        <v/>
      </c>
      <c r="J68" s="488" t="str">
        <f t="shared" si="12"/>
        <v/>
      </c>
      <c r="K68" s="488" t="str">
        <f t="shared" si="12"/>
        <v/>
      </c>
      <c r="L68" s="488" t="e">
        <f t="shared" si="13"/>
        <v>#N/A</v>
      </c>
    </row>
    <row r="69" spans="1:12" ht="15" customHeight="1" x14ac:dyDescent="0.2">
      <c r="A69" s="490">
        <v>43344</v>
      </c>
      <c r="B69" s="487">
        <v>79331</v>
      </c>
      <c r="C69" s="487">
        <v>7859</v>
      </c>
      <c r="D69" s="487">
        <v>3573</v>
      </c>
      <c r="E69" s="488">
        <f t="shared" si="11"/>
        <v>108.66813692587975</v>
      </c>
      <c r="F69" s="488">
        <f t="shared" si="11"/>
        <v>88.502252252252262</v>
      </c>
      <c r="G69" s="488">
        <f t="shared" si="11"/>
        <v>124.14871438498957</v>
      </c>
      <c r="H69" s="489">
        <f t="shared" si="14"/>
        <v>43344</v>
      </c>
      <c r="I69" s="488">
        <f t="shared" si="12"/>
        <v>108.66813692587975</v>
      </c>
      <c r="J69" s="488">
        <f t="shared" si="12"/>
        <v>88.502252252252262</v>
      </c>
      <c r="K69" s="488">
        <f t="shared" si="12"/>
        <v>124.14871438498957</v>
      </c>
      <c r="L69" s="488" t="e">
        <f t="shared" si="13"/>
        <v>#N/A</v>
      </c>
    </row>
    <row r="70" spans="1:12" ht="15" customHeight="1" x14ac:dyDescent="0.2">
      <c r="A70" s="490" t="s">
        <v>474</v>
      </c>
      <c r="B70" s="487">
        <v>78756</v>
      </c>
      <c r="C70" s="487">
        <v>7793</v>
      </c>
      <c r="D70" s="487">
        <v>3548</v>
      </c>
      <c r="E70" s="488">
        <f t="shared" si="11"/>
        <v>107.88049806172349</v>
      </c>
      <c r="F70" s="488">
        <f t="shared" si="11"/>
        <v>87.759009009009006</v>
      </c>
      <c r="G70" s="488">
        <f t="shared" si="11"/>
        <v>123.28005559416262</v>
      </c>
      <c r="H70" s="489" t="str">
        <f t="shared" si="14"/>
        <v/>
      </c>
      <c r="I70" s="488" t="str">
        <f t="shared" si="12"/>
        <v/>
      </c>
      <c r="J70" s="488" t="str">
        <f t="shared" si="12"/>
        <v/>
      </c>
      <c r="K70" s="488" t="str">
        <f t="shared" si="12"/>
        <v/>
      </c>
      <c r="L70" s="488" t="e">
        <f t="shared" si="13"/>
        <v>#N/A</v>
      </c>
    </row>
    <row r="71" spans="1:12" ht="15" customHeight="1" x14ac:dyDescent="0.2">
      <c r="A71" s="490" t="s">
        <v>475</v>
      </c>
      <c r="B71" s="487">
        <v>78446</v>
      </c>
      <c r="C71" s="487">
        <v>7703</v>
      </c>
      <c r="D71" s="487">
        <v>3525</v>
      </c>
      <c r="E71" s="491">
        <f t="shared" ref="E71:G75" si="15">IF($A$51=37802,IF(COUNTBLANK(B$51:B$70)&gt;0,#N/A,IF(ISBLANK(B71)=FALSE,B71/B$51*100,#N/A)),IF(COUNTBLANK(B$51:B$75)&gt;0,#N/A,B71/B$51*100))</f>
        <v>107.45585797843924</v>
      </c>
      <c r="F71" s="491">
        <f t="shared" si="15"/>
        <v>86.74549549549549</v>
      </c>
      <c r="G71" s="491">
        <f t="shared" si="15"/>
        <v>122.48088950660181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78845</v>
      </c>
      <c r="C72" s="487">
        <v>7913</v>
      </c>
      <c r="D72" s="487">
        <v>3613</v>
      </c>
      <c r="E72" s="491">
        <f t="shared" si="15"/>
        <v>108.00241085982766</v>
      </c>
      <c r="F72" s="491">
        <f t="shared" si="15"/>
        <v>89.11036036036036</v>
      </c>
      <c r="G72" s="491">
        <f t="shared" si="15"/>
        <v>125.53856845031272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80110</v>
      </c>
      <c r="C73" s="487">
        <v>7696</v>
      </c>
      <c r="D73" s="487">
        <v>3705</v>
      </c>
      <c r="E73" s="491">
        <f t="shared" si="15"/>
        <v>109.73521636097148</v>
      </c>
      <c r="F73" s="491">
        <f t="shared" si="15"/>
        <v>86.666666666666671</v>
      </c>
      <c r="G73" s="491">
        <f t="shared" si="15"/>
        <v>128.73523280055593</v>
      </c>
      <c r="H73" s="492">
        <f>IF(A$51=37802,IF(ISERROR(L73)=TRUE,IF(ISBLANK(A73)=FALSE,IF(MONTH(A73)=MONTH(MAX(A$51:A$75)),A73,""),""),""),IF(ISERROR(L73)=TRUE,IF(MONTH(A73)=MONTH(MAX(A$51:A$75)),A73,""),""))</f>
        <v>43709</v>
      </c>
      <c r="I73" s="488">
        <f t="shared" si="12"/>
        <v>109.73521636097148</v>
      </c>
      <c r="J73" s="488">
        <f t="shared" si="12"/>
        <v>86.666666666666671</v>
      </c>
      <c r="K73" s="488">
        <f t="shared" si="12"/>
        <v>128.73523280055593</v>
      </c>
      <c r="L73" s="488" t="e">
        <f t="shared" si="13"/>
        <v>#N/A</v>
      </c>
    </row>
    <row r="74" spans="1:12" ht="15" customHeight="1" x14ac:dyDescent="0.2">
      <c r="A74" s="490" t="s">
        <v>477</v>
      </c>
      <c r="B74" s="487">
        <v>79502</v>
      </c>
      <c r="C74" s="487">
        <v>7505</v>
      </c>
      <c r="D74" s="487">
        <v>3668</v>
      </c>
      <c r="E74" s="491">
        <f t="shared" si="15"/>
        <v>108.90237387504622</v>
      </c>
      <c r="F74" s="491">
        <f t="shared" si="15"/>
        <v>84.515765765765778</v>
      </c>
      <c r="G74" s="491">
        <f t="shared" si="15"/>
        <v>127.44961779013204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79138</v>
      </c>
      <c r="C75" s="493">
        <v>7286</v>
      </c>
      <c r="D75" s="493">
        <v>3529</v>
      </c>
      <c r="E75" s="491">
        <f t="shared" si="15"/>
        <v>108.4037642288673</v>
      </c>
      <c r="F75" s="491">
        <f t="shared" si="15"/>
        <v>82.049549549549553</v>
      </c>
      <c r="G75" s="491">
        <f t="shared" si="15"/>
        <v>122.61987491313413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109.73521636097148</v>
      </c>
      <c r="J77" s="488">
        <f>IF(J75&lt;&gt;"",J75,IF(J74&lt;&gt;"",J74,IF(J73&lt;&gt;"",J73,IF(J72&lt;&gt;"",J72,IF(J71&lt;&gt;"",J71,IF(J70&lt;&gt;"",J70,""))))))</f>
        <v>86.666666666666671</v>
      </c>
      <c r="K77" s="488">
        <f>IF(K75&lt;&gt;"",K75,IF(K74&lt;&gt;"",K74,IF(K73&lt;&gt;"",K73,IF(K72&lt;&gt;"",K72,IF(K71&lt;&gt;"",K71,IF(K70&lt;&gt;"",K70,""))))))</f>
        <v>128.73523280055593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+9,7%</v>
      </c>
      <c r="J79" s="488" t="str">
        <f>"GeB - ausschließlich: "&amp;IF(J77&gt;100,"+","")&amp;TEXT(J77-100,"0,0")&amp;"%"</f>
        <v>GeB - ausschließlich: -13,3%</v>
      </c>
      <c r="K79" s="488" t="str">
        <f>"GeB - im Nebenjob: "&amp;IF(K77&gt;100,"+","")&amp;TEXT(K77-100,"0,0")&amp;"%"</f>
        <v>GeB - im Nebenjob: +28,7%</v>
      </c>
    </row>
    <row r="81" spans="9:9" ht="15" customHeight="1" x14ac:dyDescent="0.2">
      <c r="I81" s="488" t="str">
        <f>IF(ISERROR(HLOOKUP(1,I$78:K$79,2,FALSE)),"",HLOOKUP(1,I$78:K$79,2,FALSE))</f>
        <v>GeB - im Nebenjob: +28,7%</v>
      </c>
    </row>
    <row r="82" spans="9:9" ht="15" customHeight="1" x14ac:dyDescent="0.2">
      <c r="I82" s="488" t="str">
        <f>IF(ISERROR(HLOOKUP(2,I$78:K$79,2,FALSE)),"",HLOOKUP(2,I$78:K$79,2,FALSE))</f>
        <v>SvB: +9,7%</v>
      </c>
    </row>
    <row r="83" spans="9:9" ht="15" customHeight="1" x14ac:dyDescent="0.2">
      <c r="I83" s="488" t="str">
        <f>IF(ISERROR(HLOOKUP(3,I$78:K$79,2,FALSE)),"",HLOOKUP(3,I$78:K$79,2,FALSE))</f>
        <v>GeB - ausschließlich: -13,3%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79138</v>
      </c>
      <c r="E12" s="114">
        <v>79502</v>
      </c>
      <c r="F12" s="114">
        <v>80110</v>
      </c>
      <c r="G12" s="114">
        <v>78845</v>
      </c>
      <c r="H12" s="114">
        <v>78446</v>
      </c>
      <c r="I12" s="115">
        <v>692</v>
      </c>
      <c r="J12" s="116">
        <v>0.88213548173265688</v>
      </c>
      <c r="N12" s="117"/>
    </row>
    <row r="13" spans="1:15" s="110" customFormat="1" ht="13.5" customHeight="1" x14ac:dyDescent="0.2">
      <c r="A13" s="118" t="s">
        <v>105</v>
      </c>
      <c r="B13" s="119" t="s">
        <v>106</v>
      </c>
      <c r="C13" s="113">
        <v>51.702090019965127</v>
      </c>
      <c r="D13" s="114">
        <v>40916</v>
      </c>
      <c r="E13" s="114">
        <v>41037</v>
      </c>
      <c r="F13" s="114">
        <v>41488</v>
      </c>
      <c r="G13" s="114">
        <v>40586</v>
      </c>
      <c r="H13" s="114">
        <v>40327</v>
      </c>
      <c r="I13" s="115">
        <v>589</v>
      </c>
      <c r="J13" s="116">
        <v>1.4605599226324795</v>
      </c>
    </row>
    <row r="14" spans="1:15" s="110" customFormat="1" ht="13.5" customHeight="1" x14ac:dyDescent="0.2">
      <c r="A14" s="120"/>
      <c r="B14" s="119" t="s">
        <v>107</v>
      </c>
      <c r="C14" s="113">
        <v>48.297909980034873</v>
      </c>
      <c r="D14" s="114">
        <v>38222</v>
      </c>
      <c r="E14" s="114">
        <v>38465</v>
      </c>
      <c r="F14" s="114">
        <v>38622</v>
      </c>
      <c r="G14" s="114">
        <v>38259</v>
      </c>
      <c r="H14" s="114">
        <v>38119</v>
      </c>
      <c r="I14" s="115">
        <v>103</v>
      </c>
      <c r="J14" s="116">
        <v>0.27020645872137256</v>
      </c>
    </row>
    <row r="15" spans="1:15" s="110" customFormat="1" ht="13.5" customHeight="1" x14ac:dyDescent="0.2">
      <c r="A15" s="118" t="s">
        <v>105</v>
      </c>
      <c r="B15" s="121" t="s">
        <v>108</v>
      </c>
      <c r="C15" s="113">
        <v>7.3390785716090878</v>
      </c>
      <c r="D15" s="114">
        <v>5808</v>
      </c>
      <c r="E15" s="114">
        <v>5992</v>
      </c>
      <c r="F15" s="114">
        <v>6187</v>
      </c>
      <c r="G15" s="114">
        <v>5378</v>
      </c>
      <c r="H15" s="114">
        <v>5474</v>
      </c>
      <c r="I15" s="115">
        <v>334</v>
      </c>
      <c r="J15" s="116">
        <v>6.1015710632078921</v>
      </c>
    </row>
    <row r="16" spans="1:15" s="110" customFormat="1" ht="13.5" customHeight="1" x14ac:dyDescent="0.2">
      <c r="A16" s="118"/>
      <c r="B16" s="121" t="s">
        <v>109</v>
      </c>
      <c r="C16" s="113">
        <v>66.866739113952846</v>
      </c>
      <c r="D16" s="114">
        <v>52917</v>
      </c>
      <c r="E16" s="114">
        <v>53209</v>
      </c>
      <c r="F16" s="114">
        <v>53710</v>
      </c>
      <c r="G16" s="114">
        <v>53632</v>
      </c>
      <c r="H16" s="114">
        <v>53620</v>
      </c>
      <c r="I16" s="115">
        <v>-703</v>
      </c>
      <c r="J16" s="116">
        <v>-1.3110779559865722</v>
      </c>
    </row>
    <row r="17" spans="1:10" s="110" customFormat="1" ht="13.5" customHeight="1" x14ac:dyDescent="0.2">
      <c r="A17" s="118"/>
      <c r="B17" s="121" t="s">
        <v>110</v>
      </c>
      <c r="C17" s="113">
        <v>24.855316030225683</v>
      </c>
      <c r="D17" s="114">
        <v>19670</v>
      </c>
      <c r="E17" s="114">
        <v>19566</v>
      </c>
      <c r="F17" s="114">
        <v>19515</v>
      </c>
      <c r="G17" s="114">
        <v>19148</v>
      </c>
      <c r="H17" s="114">
        <v>18709</v>
      </c>
      <c r="I17" s="115">
        <v>961</v>
      </c>
      <c r="J17" s="116">
        <v>5.1365652894328937</v>
      </c>
    </row>
    <row r="18" spans="1:10" s="110" customFormat="1" ht="13.5" customHeight="1" x14ac:dyDescent="0.2">
      <c r="A18" s="120"/>
      <c r="B18" s="121" t="s">
        <v>111</v>
      </c>
      <c r="C18" s="113">
        <v>0.93886628421238849</v>
      </c>
      <c r="D18" s="114">
        <v>743</v>
      </c>
      <c r="E18" s="114">
        <v>735</v>
      </c>
      <c r="F18" s="114">
        <v>698</v>
      </c>
      <c r="G18" s="114">
        <v>687</v>
      </c>
      <c r="H18" s="114">
        <v>643</v>
      </c>
      <c r="I18" s="115">
        <v>100</v>
      </c>
      <c r="J18" s="116">
        <v>15.552099533437014</v>
      </c>
    </row>
    <row r="19" spans="1:10" s="110" customFormat="1" ht="13.5" customHeight="1" x14ac:dyDescent="0.2">
      <c r="A19" s="120"/>
      <c r="B19" s="121" t="s">
        <v>112</v>
      </c>
      <c r="C19" s="113">
        <v>0.30705855594025627</v>
      </c>
      <c r="D19" s="114">
        <v>243</v>
      </c>
      <c r="E19" s="114">
        <v>226</v>
      </c>
      <c r="F19" s="114">
        <v>190</v>
      </c>
      <c r="G19" s="114">
        <v>155</v>
      </c>
      <c r="H19" s="114">
        <v>155</v>
      </c>
      <c r="I19" s="115">
        <v>88</v>
      </c>
      <c r="J19" s="116">
        <v>56.774193548387096</v>
      </c>
    </row>
    <row r="20" spans="1:10" s="110" customFormat="1" ht="13.5" customHeight="1" x14ac:dyDescent="0.2">
      <c r="A20" s="118" t="s">
        <v>113</v>
      </c>
      <c r="B20" s="122" t="s">
        <v>114</v>
      </c>
      <c r="C20" s="113">
        <v>68.910005307184917</v>
      </c>
      <c r="D20" s="114">
        <v>54534</v>
      </c>
      <c r="E20" s="114">
        <v>54924</v>
      </c>
      <c r="F20" s="114">
        <v>55505</v>
      </c>
      <c r="G20" s="114">
        <v>54613</v>
      </c>
      <c r="H20" s="114">
        <v>54567</v>
      </c>
      <c r="I20" s="115">
        <v>-33</v>
      </c>
      <c r="J20" s="116">
        <v>-6.0476111935785365E-2</v>
      </c>
    </row>
    <row r="21" spans="1:10" s="110" customFormat="1" ht="13.5" customHeight="1" x14ac:dyDescent="0.2">
      <c r="A21" s="120"/>
      <c r="B21" s="122" t="s">
        <v>115</v>
      </c>
      <c r="C21" s="113">
        <v>31.089994692815083</v>
      </c>
      <c r="D21" s="114">
        <v>24604</v>
      </c>
      <c r="E21" s="114">
        <v>24578</v>
      </c>
      <c r="F21" s="114">
        <v>24605</v>
      </c>
      <c r="G21" s="114">
        <v>24232</v>
      </c>
      <c r="H21" s="114">
        <v>23879</v>
      </c>
      <c r="I21" s="115">
        <v>725</v>
      </c>
      <c r="J21" s="116">
        <v>3.0361405418987393</v>
      </c>
    </row>
    <row r="22" spans="1:10" s="110" customFormat="1" ht="13.5" customHeight="1" x14ac:dyDescent="0.2">
      <c r="A22" s="118" t="s">
        <v>113</v>
      </c>
      <c r="B22" s="122" t="s">
        <v>116</v>
      </c>
      <c r="C22" s="113">
        <v>96.32414263691274</v>
      </c>
      <c r="D22" s="114">
        <v>76229</v>
      </c>
      <c r="E22" s="114">
        <v>76664</v>
      </c>
      <c r="F22" s="114">
        <v>77294</v>
      </c>
      <c r="G22" s="114">
        <v>76243</v>
      </c>
      <c r="H22" s="114">
        <v>75954</v>
      </c>
      <c r="I22" s="115">
        <v>275</v>
      </c>
      <c r="J22" s="116">
        <v>0.36206124759722991</v>
      </c>
    </row>
    <row r="23" spans="1:10" s="110" customFormat="1" ht="13.5" customHeight="1" x14ac:dyDescent="0.2">
      <c r="A23" s="123"/>
      <c r="B23" s="124" t="s">
        <v>117</v>
      </c>
      <c r="C23" s="125">
        <v>3.6670120548914555</v>
      </c>
      <c r="D23" s="114">
        <v>2902</v>
      </c>
      <c r="E23" s="114">
        <v>2832</v>
      </c>
      <c r="F23" s="114">
        <v>2809</v>
      </c>
      <c r="G23" s="114">
        <v>2597</v>
      </c>
      <c r="H23" s="114">
        <v>2487</v>
      </c>
      <c r="I23" s="115">
        <v>415</v>
      </c>
      <c r="J23" s="116">
        <v>16.686771210293525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10815</v>
      </c>
      <c r="E26" s="114">
        <v>11173</v>
      </c>
      <c r="F26" s="114">
        <v>11401</v>
      </c>
      <c r="G26" s="114">
        <v>11526</v>
      </c>
      <c r="H26" s="140">
        <v>11228</v>
      </c>
      <c r="I26" s="115">
        <v>-413</v>
      </c>
      <c r="J26" s="116">
        <v>-3.6783042394014962</v>
      </c>
    </row>
    <row r="27" spans="1:10" s="110" customFormat="1" ht="13.5" customHeight="1" x14ac:dyDescent="0.2">
      <c r="A27" s="118" t="s">
        <v>105</v>
      </c>
      <c r="B27" s="119" t="s">
        <v>106</v>
      </c>
      <c r="C27" s="113">
        <v>43.781784558483587</v>
      </c>
      <c r="D27" s="115">
        <v>4735</v>
      </c>
      <c r="E27" s="114">
        <v>4840</v>
      </c>
      <c r="F27" s="114">
        <v>4941</v>
      </c>
      <c r="G27" s="114">
        <v>4994</v>
      </c>
      <c r="H27" s="140">
        <v>4823</v>
      </c>
      <c r="I27" s="115">
        <v>-88</v>
      </c>
      <c r="J27" s="116">
        <v>-1.8245905038357868</v>
      </c>
    </row>
    <row r="28" spans="1:10" s="110" customFormat="1" ht="13.5" customHeight="1" x14ac:dyDescent="0.2">
      <c r="A28" s="120"/>
      <c r="B28" s="119" t="s">
        <v>107</v>
      </c>
      <c r="C28" s="113">
        <v>56.218215441516413</v>
      </c>
      <c r="D28" s="115">
        <v>6080</v>
      </c>
      <c r="E28" s="114">
        <v>6333</v>
      </c>
      <c r="F28" s="114">
        <v>6460</v>
      </c>
      <c r="G28" s="114">
        <v>6532</v>
      </c>
      <c r="H28" s="140">
        <v>6405</v>
      </c>
      <c r="I28" s="115">
        <v>-325</v>
      </c>
      <c r="J28" s="116">
        <v>-5.0741608118657302</v>
      </c>
    </row>
    <row r="29" spans="1:10" s="110" customFormat="1" ht="13.5" customHeight="1" x14ac:dyDescent="0.2">
      <c r="A29" s="118" t="s">
        <v>105</v>
      </c>
      <c r="B29" s="121" t="s">
        <v>108</v>
      </c>
      <c r="C29" s="113">
        <v>12.889505316689783</v>
      </c>
      <c r="D29" s="115">
        <v>1394</v>
      </c>
      <c r="E29" s="114">
        <v>1452</v>
      </c>
      <c r="F29" s="114">
        <v>1548</v>
      </c>
      <c r="G29" s="114">
        <v>1610</v>
      </c>
      <c r="H29" s="140">
        <v>1427</v>
      </c>
      <c r="I29" s="115">
        <v>-33</v>
      </c>
      <c r="J29" s="116">
        <v>-2.3125437981779959</v>
      </c>
    </row>
    <row r="30" spans="1:10" s="110" customFormat="1" ht="13.5" customHeight="1" x14ac:dyDescent="0.2">
      <c r="A30" s="118"/>
      <c r="B30" s="121" t="s">
        <v>109</v>
      </c>
      <c r="C30" s="113">
        <v>38.298659269533054</v>
      </c>
      <c r="D30" s="115">
        <v>4142</v>
      </c>
      <c r="E30" s="114">
        <v>4294</v>
      </c>
      <c r="F30" s="114">
        <v>4347</v>
      </c>
      <c r="G30" s="114">
        <v>4390</v>
      </c>
      <c r="H30" s="140">
        <v>4392</v>
      </c>
      <c r="I30" s="115">
        <v>-250</v>
      </c>
      <c r="J30" s="116">
        <v>-5.6921675774134792</v>
      </c>
    </row>
    <row r="31" spans="1:10" s="110" customFormat="1" ht="13.5" customHeight="1" x14ac:dyDescent="0.2">
      <c r="A31" s="118"/>
      <c r="B31" s="121" t="s">
        <v>110</v>
      </c>
      <c r="C31" s="113">
        <v>22.450300508552935</v>
      </c>
      <c r="D31" s="115">
        <v>2428</v>
      </c>
      <c r="E31" s="114">
        <v>2502</v>
      </c>
      <c r="F31" s="114">
        <v>2585</v>
      </c>
      <c r="G31" s="114">
        <v>2648</v>
      </c>
      <c r="H31" s="140">
        <v>2639</v>
      </c>
      <c r="I31" s="115">
        <v>-211</v>
      </c>
      <c r="J31" s="116">
        <v>-7.99545282303903</v>
      </c>
    </row>
    <row r="32" spans="1:10" s="110" customFormat="1" ht="13.5" customHeight="1" x14ac:dyDescent="0.2">
      <c r="A32" s="120"/>
      <c r="B32" s="121" t="s">
        <v>111</v>
      </c>
      <c r="C32" s="113">
        <v>26.352288488210817</v>
      </c>
      <c r="D32" s="115">
        <v>2850</v>
      </c>
      <c r="E32" s="114">
        <v>2924</v>
      </c>
      <c r="F32" s="114">
        <v>2920</v>
      </c>
      <c r="G32" s="114">
        <v>2878</v>
      </c>
      <c r="H32" s="140">
        <v>2770</v>
      </c>
      <c r="I32" s="115">
        <v>80</v>
      </c>
      <c r="J32" s="116">
        <v>2.8880866425992782</v>
      </c>
    </row>
    <row r="33" spans="1:10" s="110" customFormat="1" ht="13.5" customHeight="1" x14ac:dyDescent="0.2">
      <c r="A33" s="120"/>
      <c r="B33" s="121" t="s">
        <v>112</v>
      </c>
      <c r="C33" s="113">
        <v>3.2362459546925568</v>
      </c>
      <c r="D33" s="115">
        <v>350</v>
      </c>
      <c r="E33" s="114">
        <v>340</v>
      </c>
      <c r="F33" s="114">
        <v>340</v>
      </c>
      <c r="G33" s="114">
        <v>278</v>
      </c>
      <c r="H33" s="140">
        <v>297</v>
      </c>
      <c r="I33" s="115">
        <v>53</v>
      </c>
      <c r="J33" s="116">
        <v>17.845117845117844</v>
      </c>
    </row>
    <row r="34" spans="1:10" s="110" customFormat="1" ht="13.5" customHeight="1" x14ac:dyDescent="0.2">
      <c r="A34" s="118" t="s">
        <v>113</v>
      </c>
      <c r="B34" s="122" t="s">
        <v>116</v>
      </c>
      <c r="C34" s="113">
        <v>97.61442441054092</v>
      </c>
      <c r="D34" s="115">
        <v>10557</v>
      </c>
      <c r="E34" s="114">
        <v>10908</v>
      </c>
      <c r="F34" s="114">
        <v>11138</v>
      </c>
      <c r="G34" s="114">
        <v>11246</v>
      </c>
      <c r="H34" s="140">
        <v>10931</v>
      </c>
      <c r="I34" s="115">
        <v>-374</v>
      </c>
      <c r="J34" s="116">
        <v>-3.421461897356143</v>
      </c>
    </row>
    <row r="35" spans="1:10" s="110" customFormat="1" ht="13.5" customHeight="1" x14ac:dyDescent="0.2">
      <c r="A35" s="118"/>
      <c r="B35" s="119" t="s">
        <v>117</v>
      </c>
      <c r="C35" s="113">
        <v>2.3485899214054555</v>
      </c>
      <c r="D35" s="115">
        <v>254</v>
      </c>
      <c r="E35" s="114">
        <v>259</v>
      </c>
      <c r="F35" s="114">
        <v>256</v>
      </c>
      <c r="G35" s="114">
        <v>270</v>
      </c>
      <c r="H35" s="140">
        <v>288</v>
      </c>
      <c r="I35" s="115">
        <v>-34</v>
      </c>
      <c r="J35" s="116">
        <v>-11.805555555555555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7286</v>
      </c>
      <c r="E37" s="114">
        <v>7505</v>
      </c>
      <c r="F37" s="114">
        <v>7696</v>
      </c>
      <c r="G37" s="114">
        <v>7913</v>
      </c>
      <c r="H37" s="140">
        <v>7703</v>
      </c>
      <c r="I37" s="115">
        <v>-417</v>
      </c>
      <c r="J37" s="116">
        <v>-5.4134752693755681</v>
      </c>
    </row>
    <row r="38" spans="1:10" s="110" customFormat="1" ht="13.5" customHeight="1" x14ac:dyDescent="0.2">
      <c r="A38" s="118" t="s">
        <v>105</v>
      </c>
      <c r="B38" s="119" t="s">
        <v>106</v>
      </c>
      <c r="C38" s="113">
        <v>46.198188306340931</v>
      </c>
      <c r="D38" s="115">
        <v>3366</v>
      </c>
      <c r="E38" s="114">
        <v>3445</v>
      </c>
      <c r="F38" s="114">
        <v>3532</v>
      </c>
      <c r="G38" s="114">
        <v>3622</v>
      </c>
      <c r="H38" s="140">
        <v>3504</v>
      </c>
      <c r="I38" s="115">
        <v>-138</v>
      </c>
      <c r="J38" s="116">
        <v>-3.9383561643835616</v>
      </c>
    </row>
    <row r="39" spans="1:10" s="110" customFormat="1" ht="13.5" customHeight="1" x14ac:dyDescent="0.2">
      <c r="A39" s="120"/>
      <c r="B39" s="119" t="s">
        <v>107</v>
      </c>
      <c r="C39" s="113">
        <v>53.801811693659069</v>
      </c>
      <c r="D39" s="115">
        <v>3920</v>
      </c>
      <c r="E39" s="114">
        <v>4060</v>
      </c>
      <c r="F39" s="114">
        <v>4164</v>
      </c>
      <c r="G39" s="114">
        <v>4291</v>
      </c>
      <c r="H39" s="140">
        <v>4199</v>
      </c>
      <c r="I39" s="115">
        <v>-279</v>
      </c>
      <c r="J39" s="116">
        <v>-6.64443915217909</v>
      </c>
    </row>
    <row r="40" spans="1:10" s="110" customFormat="1" ht="13.5" customHeight="1" x14ac:dyDescent="0.2">
      <c r="A40" s="118" t="s">
        <v>105</v>
      </c>
      <c r="B40" s="121" t="s">
        <v>108</v>
      </c>
      <c r="C40" s="113">
        <v>14.795498215756245</v>
      </c>
      <c r="D40" s="115">
        <v>1078</v>
      </c>
      <c r="E40" s="114">
        <v>1114</v>
      </c>
      <c r="F40" s="114">
        <v>1197</v>
      </c>
      <c r="G40" s="114">
        <v>1315</v>
      </c>
      <c r="H40" s="140">
        <v>1137</v>
      </c>
      <c r="I40" s="115">
        <v>-59</v>
      </c>
      <c r="J40" s="116">
        <v>-5.1890941072999119</v>
      </c>
    </row>
    <row r="41" spans="1:10" s="110" customFormat="1" ht="13.5" customHeight="1" x14ac:dyDescent="0.2">
      <c r="A41" s="118"/>
      <c r="B41" s="121" t="s">
        <v>109</v>
      </c>
      <c r="C41" s="113">
        <v>22.495196266813068</v>
      </c>
      <c r="D41" s="115">
        <v>1639</v>
      </c>
      <c r="E41" s="114">
        <v>1719</v>
      </c>
      <c r="F41" s="114">
        <v>1742</v>
      </c>
      <c r="G41" s="114">
        <v>1786</v>
      </c>
      <c r="H41" s="140">
        <v>1854</v>
      </c>
      <c r="I41" s="115">
        <v>-215</v>
      </c>
      <c r="J41" s="116">
        <v>-11.596548004314995</v>
      </c>
    </row>
    <row r="42" spans="1:10" s="110" customFormat="1" ht="13.5" customHeight="1" x14ac:dyDescent="0.2">
      <c r="A42" s="118"/>
      <c r="B42" s="121" t="s">
        <v>110</v>
      </c>
      <c r="C42" s="113">
        <v>24.155915454295911</v>
      </c>
      <c r="D42" s="115">
        <v>1760</v>
      </c>
      <c r="E42" s="114">
        <v>1791</v>
      </c>
      <c r="F42" s="114">
        <v>1877</v>
      </c>
      <c r="G42" s="114">
        <v>1974</v>
      </c>
      <c r="H42" s="140">
        <v>1985</v>
      </c>
      <c r="I42" s="115">
        <v>-225</v>
      </c>
      <c r="J42" s="116">
        <v>-11.335012594458439</v>
      </c>
    </row>
    <row r="43" spans="1:10" s="110" customFormat="1" ht="13.5" customHeight="1" x14ac:dyDescent="0.2">
      <c r="A43" s="120"/>
      <c r="B43" s="121" t="s">
        <v>111</v>
      </c>
      <c r="C43" s="113">
        <v>38.539665111172113</v>
      </c>
      <c r="D43" s="115">
        <v>2808</v>
      </c>
      <c r="E43" s="114">
        <v>2880</v>
      </c>
      <c r="F43" s="114">
        <v>2879</v>
      </c>
      <c r="G43" s="114">
        <v>2838</v>
      </c>
      <c r="H43" s="140">
        <v>2727</v>
      </c>
      <c r="I43" s="115">
        <v>81</v>
      </c>
      <c r="J43" s="116">
        <v>2.9702970297029703</v>
      </c>
    </row>
    <row r="44" spans="1:10" s="110" customFormat="1" ht="13.5" customHeight="1" x14ac:dyDescent="0.2">
      <c r="A44" s="120"/>
      <c r="B44" s="121" t="s">
        <v>112</v>
      </c>
      <c r="C44" s="113">
        <v>4.6664836673071646</v>
      </c>
      <c r="D44" s="115">
        <v>340</v>
      </c>
      <c r="E44" s="114">
        <v>330</v>
      </c>
      <c r="F44" s="114">
        <v>329</v>
      </c>
      <c r="G44" s="114">
        <v>273</v>
      </c>
      <c r="H44" s="140">
        <v>288</v>
      </c>
      <c r="I44" s="115">
        <v>52</v>
      </c>
      <c r="J44" s="116">
        <v>18.055555555555557</v>
      </c>
    </row>
    <row r="45" spans="1:10" s="110" customFormat="1" ht="13.5" customHeight="1" x14ac:dyDescent="0.2">
      <c r="A45" s="118" t="s">
        <v>113</v>
      </c>
      <c r="B45" s="122" t="s">
        <v>116</v>
      </c>
      <c r="C45" s="113">
        <v>97.474608838869059</v>
      </c>
      <c r="D45" s="115">
        <v>7102</v>
      </c>
      <c r="E45" s="114">
        <v>7301</v>
      </c>
      <c r="F45" s="114">
        <v>7502</v>
      </c>
      <c r="G45" s="114">
        <v>7708</v>
      </c>
      <c r="H45" s="140">
        <v>7482</v>
      </c>
      <c r="I45" s="115">
        <v>-380</v>
      </c>
      <c r="J45" s="116">
        <v>-5.0788559208767712</v>
      </c>
    </row>
    <row r="46" spans="1:10" s="110" customFormat="1" ht="13.5" customHeight="1" x14ac:dyDescent="0.2">
      <c r="A46" s="118"/>
      <c r="B46" s="119" t="s">
        <v>117</v>
      </c>
      <c r="C46" s="113">
        <v>2.4704913532802637</v>
      </c>
      <c r="D46" s="115">
        <v>180</v>
      </c>
      <c r="E46" s="114">
        <v>198</v>
      </c>
      <c r="F46" s="114">
        <v>187</v>
      </c>
      <c r="G46" s="114">
        <v>195</v>
      </c>
      <c r="H46" s="140">
        <v>212</v>
      </c>
      <c r="I46" s="115">
        <v>-32</v>
      </c>
      <c r="J46" s="116">
        <v>-15.09433962264151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3529</v>
      </c>
      <c r="E48" s="114">
        <v>3668</v>
      </c>
      <c r="F48" s="114">
        <v>3705</v>
      </c>
      <c r="G48" s="114">
        <v>3613</v>
      </c>
      <c r="H48" s="140">
        <v>3525</v>
      </c>
      <c r="I48" s="115">
        <v>4</v>
      </c>
      <c r="J48" s="116">
        <v>0.11347517730496454</v>
      </c>
    </row>
    <row r="49" spans="1:12" s="110" customFormat="1" ht="13.5" customHeight="1" x14ac:dyDescent="0.2">
      <c r="A49" s="118" t="s">
        <v>105</v>
      </c>
      <c r="B49" s="119" t="s">
        <v>106</v>
      </c>
      <c r="C49" s="113">
        <v>38.792859166902808</v>
      </c>
      <c r="D49" s="115">
        <v>1369</v>
      </c>
      <c r="E49" s="114">
        <v>1395</v>
      </c>
      <c r="F49" s="114">
        <v>1409</v>
      </c>
      <c r="G49" s="114">
        <v>1372</v>
      </c>
      <c r="H49" s="140">
        <v>1319</v>
      </c>
      <c r="I49" s="115">
        <v>50</v>
      </c>
      <c r="J49" s="116">
        <v>3.7907505686125851</v>
      </c>
    </row>
    <row r="50" spans="1:12" s="110" customFormat="1" ht="13.5" customHeight="1" x14ac:dyDescent="0.2">
      <c r="A50" s="120"/>
      <c r="B50" s="119" t="s">
        <v>107</v>
      </c>
      <c r="C50" s="113">
        <v>61.207140833097192</v>
      </c>
      <c r="D50" s="115">
        <v>2160</v>
      </c>
      <c r="E50" s="114">
        <v>2273</v>
      </c>
      <c r="F50" s="114">
        <v>2296</v>
      </c>
      <c r="G50" s="114">
        <v>2241</v>
      </c>
      <c r="H50" s="140">
        <v>2206</v>
      </c>
      <c r="I50" s="115">
        <v>-46</v>
      </c>
      <c r="J50" s="116">
        <v>-2.0852221214868538</v>
      </c>
    </row>
    <row r="51" spans="1:12" s="110" customFormat="1" ht="13.5" customHeight="1" x14ac:dyDescent="0.2">
      <c r="A51" s="118" t="s">
        <v>105</v>
      </c>
      <c r="B51" s="121" t="s">
        <v>108</v>
      </c>
      <c r="C51" s="113">
        <v>8.9543780107679236</v>
      </c>
      <c r="D51" s="115">
        <v>316</v>
      </c>
      <c r="E51" s="114">
        <v>338</v>
      </c>
      <c r="F51" s="114">
        <v>351</v>
      </c>
      <c r="G51" s="114">
        <v>295</v>
      </c>
      <c r="H51" s="140">
        <v>290</v>
      </c>
      <c r="I51" s="115">
        <v>26</v>
      </c>
      <c r="J51" s="116">
        <v>8.9655172413793096</v>
      </c>
    </row>
    <row r="52" spans="1:12" s="110" customFormat="1" ht="13.5" customHeight="1" x14ac:dyDescent="0.2">
      <c r="A52" s="118"/>
      <c r="B52" s="121" t="s">
        <v>109</v>
      </c>
      <c r="C52" s="113">
        <v>70.926608104278827</v>
      </c>
      <c r="D52" s="115">
        <v>2503</v>
      </c>
      <c r="E52" s="114">
        <v>2575</v>
      </c>
      <c r="F52" s="114">
        <v>2605</v>
      </c>
      <c r="G52" s="114">
        <v>2604</v>
      </c>
      <c r="H52" s="140">
        <v>2538</v>
      </c>
      <c r="I52" s="115">
        <v>-35</v>
      </c>
      <c r="J52" s="116">
        <v>-1.3790386130811663</v>
      </c>
    </row>
    <row r="53" spans="1:12" s="110" customFormat="1" ht="13.5" customHeight="1" x14ac:dyDescent="0.2">
      <c r="A53" s="118"/>
      <c r="B53" s="121" t="s">
        <v>110</v>
      </c>
      <c r="C53" s="113">
        <v>18.928875035420798</v>
      </c>
      <c r="D53" s="115">
        <v>668</v>
      </c>
      <c r="E53" s="114">
        <v>711</v>
      </c>
      <c r="F53" s="114">
        <v>708</v>
      </c>
      <c r="G53" s="114">
        <v>674</v>
      </c>
      <c r="H53" s="140">
        <v>654</v>
      </c>
      <c r="I53" s="115">
        <v>14</v>
      </c>
      <c r="J53" s="116">
        <v>2.1406727828746179</v>
      </c>
    </row>
    <row r="54" spans="1:12" s="110" customFormat="1" ht="13.5" customHeight="1" x14ac:dyDescent="0.2">
      <c r="A54" s="120"/>
      <c r="B54" s="121" t="s">
        <v>111</v>
      </c>
      <c r="C54" s="113">
        <v>1.1901388495324454</v>
      </c>
      <c r="D54" s="115">
        <v>42</v>
      </c>
      <c r="E54" s="114">
        <v>44</v>
      </c>
      <c r="F54" s="114">
        <v>41</v>
      </c>
      <c r="G54" s="114">
        <v>40</v>
      </c>
      <c r="H54" s="140">
        <v>43</v>
      </c>
      <c r="I54" s="115">
        <v>-1</v>
      </c>
      <c r="J54" s="116">
        <v>-2.3255813953488373</v>
      </c>
    </row>
    <row r="55" spans="1:12" s="110" customFormat="1" ht="13.5" customHeight="1" x14ac:dyDescent="0.2">
      <c r="A55" s="120"/>
      <c r="B55" s="121" t="s">
        <v>112</v>
      </c>
      <c r="C55" s="113">
        <v>0.28336639274582037</v>
      </c>
      <c r="D55" s="115">
        <v>10</v>
      </c>
      <c r="E55" s="114">
        <v>10</v>
      </c>
      <c r="F55" s="114">
        <v>11</v>
      </c>
      <c r="G55" s="114">
        <v>5</v>
      </c>
      <c r="H55" s="140">
        <v>9</v>
      </c>
      <c r="I55" s="115">
        <v>1</v>
      </c>
      <c r="J55" s="116">
        <v>11.111111111111111</v>
      </c>
    </row>
    <row r="56" spans="1:12" s="110" customFormat="1" ht="13.5" customHeight="1" x14ac:dyDescent="0.2">
      <c r="A56" s="118" t="s">
        <v>113</v>
      </c>
      <c r="B56" s="122" t="s">
        <v>116</v>
      </c>
      <c r="C56" s="113">
        <v>97.903088693680928</v>
      </c>
      <c r="D56" s="115">
        <v>3455</v>
      </c>
      <c r="E56" s="114">
        <v>3607</v>
      </c>
      <c r="F56" s="114">
        <v>3636</v>
      </c>
      <c r="G56" s="114">
        <v>3538</v>
      </c>
      <c r="H56" s="140">
        <v>3449</v>
      </c>
      <c r="I56" s="115">
        <v>6</v>
      </c>
      <c r="J56" s="116">
        <v>0.17396346767178891</v>
      </c>
    </row>
    <row r="57" spans="1:12" s="110" customFormat="1" ht="13.5" customHeight="1" x14ac:dyDescent="0.2">
      <c r="A57" s="142"/>
      <c r="B57" s="124" t="s">
        <v>117</v>
      </c>
      <c r="C57" s="125">
        <v>2.0969113063190705</v>
      </c>
      <c r="D57" s="143">
        <v>74</v>
      </c>
      <c r="E57" s="144">
        <v>61</v>
      </c>
      <c r="F57" s="144">
        <v>69</v>
      </c>
      <c r="G57" s="144">
        <v>75</v>
      </c>
      <c r="H57" s="145">
        <v>76</v>
      </c>
      <c r="I57" s="143">
        <v>-2</v>
      </c>
      <c r="J57" s="146">
        <v>-2.6315789473684212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79138</v>
      </c>
      <c r="E12" s="236">
        <v>79502</v>
      </c>
      <c r="F12" s="114">
        <v>80110</v>
      </c>
      <c r="G12" s="114">
        <v>78845</v>
      </c>
      <c r="H12" s="140">
        <v>78446</v>
      </c>
      <c r="I12" s="115">
        <v>692</v>
      </c>
      <c r="J12" s="116">
        <v>0.88213548173265688</v>
      </c>
    </row>
    <row r="13" spans="1:15" s="110" customFormat="1" ht="12" customHeight="1" x14ac:dyDescent="0.2">
      <c r="A13" s="118" t="s">
        <v>105</v>
      </c>
      <c r="B13" s="119" t="s">
        <v>106</v>
      </c>
      <c r="C13" s="113">
        <v>51.702090019965127</v>
      </c>
      <c r="D13" s="115">
        <v>40916</v>
      </c>
      <c r="E13" s="114">
        <v>41037</v>
      </c>
      <c r="F13" s="114">
        <v>41488</v>
      </c>
      <c r="G13" s="114">
        <v>40586</v>
      </c>
      <c r="H13" s="140">
        <v>40327</v>
      </c>
      <c r="I13" s="115">
        <v>589</v>
      </c>
      <c r="J13" s="116">
        <v>1.4605599226324795</v>
      </c>
    </row>
    <row r="14" spans="1:15" s="110" customFormat="1" ht="12" customHeight="1" x14ac:dyDescent="0.2">
      <c r="A14" s="118"/>
      <c r="B14" s="119" t="s">
        <v>107</v>
      </c>
      <c r="C14" s="113">
        <v>48.297909980034873</v>
      </c>
      <c r="D14" s="115">
        <v>38222</v>
      </c>
      <c r="E14" s="114">
        <v>38465</v>
      </c>
      <c r="F14" s="114">
        <v>38622</v>
      </c>
      <c r="G14" s="114">
        <v>38259</v>
      </c>
      <c r="H14" s="140">
        <v>38119</v>
      </c>
      <c r="I14" s="115">
        <v>103</v>
      </c>
      <c r="J14" s="116">
        <v>0.27020645872137256</v>
      </c>
    </row>
    <row r="15" spans="1:15" s="110" customFormat="1" ht="12" customHeight="1" x14ac:dyDescent="0.2">
      <c r="A15" s="118" t="s">
        <v>105</v>
      </c>
      <c r="B15" s="121" t="s">
        <v>108</v>
      </c>
      <c r="C15" s="113">
        <v>7.3390785716090878</v>
      </c>
      <c r="D15" s="115">
        <v>5808</v>
      </c>
      <c r="E15" s="114">
        <v>5992</v>
      </c>
      <c r="F15" s="114">
        <v>6187</v>
      </c>
      <c r="G15" s="114">
        <v>5378</v>
      </c>
      <c r="H15" s="140">
        <v>5474</v>
      </c>
      <c r="I15" s="115">
        <v>334</v>
      </c>
      <c r="J15" s="116">
        <v>6.1015710632078921</v>
      </c>
    </row>
    <row r="16" spans="1:15" s="110" customFormat="1" ht="12" customHeight="1" x14ac:dyDescent="0.2">
      <c r="A16" s="118"/>
      <c r="B16" s="121" t="s">
        <v>109</v>
      </c>
      <c r="C16" s="113">
        <v>66.866739113952846</v>
      </c>
      <c r="D16" s="115">
        <v>52917</v>
      </c>
      <c r="E16" s="114">
        <v>53209</v>
      </c>
      <c r="F16" s="114">
        <v>53710</v>
      </c>
      <c r="G16" s="114">
        <v>53632</v>
      </c>
      <c r="H16" s="140">
        <v>53620</v>
      </c>
      <c r="I16" s="115">
        <v>-703</v>
      </c>
      <c r="J16" s="116">
        <v>-1.3110779559865722</v>
      </c>
    </row>
    <row r="17" spans="1:10" s="110" customFormat="1" ht="12" customHeight="1" x14ac:dyDescent="0.2">
      <c r="A17" s="118"/>
      <c r="B17" s="121" t="s">
        <v>110</v>
      </c>
      <c r="C17" s="113">
        <v>24.855316030225683</v>
      </c>
      <c r="D17" s="115">
        <v>19670</v>
      </c>
      <c r="E17" s="114">
        <v>19566</v>
      </c>
      <c r="F17" s="114">
        <v>19515</v>
      </c>
      <c r="G17" s="114">
        <v>19148</v>
      </c>
      <c r="H17" s="140">
        <v>18709</v>
      </c>
      <c r="I17" s="115">
        <v>961</v>
      </c>
      <c r="J17" s="116">
        <v>5.1365652894328937</v>
      </c>
    </row>
    <row r="18" spans="1:10" s="110" customFormat="1" ht="12" customHeight="1" x14ac:dyDescent="0.2">
      <c r="A18" s="120"/>
      <c r="B18" s="121" t="s">
        <v>111</v>
      </c>
      <c r="C18" s="113">
        <v>0.93886628421238849</v>
      </c>
      <c r="D18" s="115">
        <v>743</v>
      </c>
      <c r="E18" s="114">
        <v>735</v>
      </c>
      <c r="F18" s="114">
        <v>698</v>
      </c>
      <c r="G18" s="114">
        <v>687</v>
      </c>
      <c r="H18" s="140">
        <v>643</v>
      </c>
      <c r="I18" s="115">
        <v>100</v>
      </c>
      <c r="J18" s="116">
        <v>15.552099533437014</v>
      </c>
    </row>
    <row r="19" spans="1:10" s="110" customFormat="1" ht="12" customHeight="1" x14ac:dyDescent="0.2">
      <c r="A19" s="120"/>
      <c r="B19" s="121" t="s">
        <v>112</v>
      </c>
      <c r="C19" s="113">
        <v>0.30705855594025627</v>
      </c>
      <c r="D19" s="115">
        <v>243</v>
      </c>
      <c r="E19" s="114">
        <v>226</v>
      </c>
      <c r="F19" s="114">
        <v>190</v>
      </c>
      <c r="G19" s="114">
        <v>155</v>
      </c>
      <c r="H19" s="140">
        <v>155</v>
      </c>
      <c r="I19" s="115">
        <v>88</v>
      </c>
      <c r="J19" s="116">
        <v>56.774193548387096</v>
      </c>
    </row>
    <row r="20" spans="1:10" s="110" customFormat="1" ht="12" customHeight="1" x14ac:dyDescent="0.2">
      <c r="A20" s="118" t="s">
        <v>113</v>
      </c>
      <c r="B20" s="119" t="s">
        <v>181</v>
      </c>
      <c r="C20" s="113">
        <v>68.910005307184917</v>
      </c>
      <c r="D20" s="115">
        <v>54534</v>
      </c>
      <c r="E20" s="114">
        <v>54924</v>
      </c>
      <c r="F20" s="114">
        <v>55505</v>
      </c>
      <c r="G20" s="114">
        <v>54613</v>
      </c>
      <c r="H20" s="140">
        <v>54567</v>
      </c>
      <c r="I20" s="115">
        <v>-33</v>
      </c>
      <c r="J20" s="116">
        <v>-6.0476111935785365E-2</v>
      </c>
    </row>
    <row r="21" spans="1:10" s="110" customFormat="1" ht="12" customHeight="1" x14ac:dyDescent="0.2">
      <c r="A21" s="118"/>
      <c r="B21" s="119" t="s">
        <v>182</v>
      </c>
      <c r="C21" s="113">
        <v>31.089994692815083</v>
      </c>
      <c r="D21" s="115">
        <v>24604</v>
      </c>
      <c r="E21" s="114">
        <v>24578</v>
      </c>
      <c r="F21" s="114">
        <v>24605</v>
      </c>
      <c r="G21" s="114">
        <v>24232</v>
      </c>
      <c r="H21" s="140">
        <v>23879</v>
      </c>
      <c r="I21" s="115">
        <v>725</v>
      </c>
      <c r="J21" s="116">
        <v>3.0361405418987393</v>
      </c>
    </row>
    <row r="22" spans="1:10" s="110" customFormat="1" ht="12" customHeight="1" x14ac:dyDescent="0.2">
      <c r="A22" s="118" t="s">
        <v>113</v>
      </c>
      <c r="B22" s="119" t="s">
        <v>116</v>
      </c>
      <c r="C22" s="113">
        <v>96.32414263691274</v>
      </c>
      <c r="D22" s="115">
        <v>76229</v>
      </c>
      <c r="E22" s="114">
        <v>76664</v>
      </c>
      <c r="F22" s="114">
        <v>77294</v>
      </c>
      <c r="G22" s="114">
        <v>76243</v>
      </c>
      <c r="H22" s="140">
        <v>75954</v>
      </c>
      <c r="I22" s="115">
        <v>275</v>
      </c>
      <c r="J22" s="116">
        <v>0.36206124759722991</v>
      </c>
    </row>
    <row r="23" spans="1:10" s="110" customFormat="1" ht="12" customHeight="1" x14ac:dyDescent="0.2">
      <c r="A23" s="118"/>
      <c r="B23" s="119" t="s">
        <v>117</v>
      </c>
      <c r="C23" s="113">
        <v>3.6670120548914555</v>
      </c>
      <c r="D23" s="115">
        <v>2902</v>
      </c>
      <c r="E23" s="114">
        <v>2832</v>
      </c>
      <c r="F23" s="114">
        <v>2809</v>
      </c>
      <c r="G23" s="114">
        <v>2597</v>
      </c>
      <c r="H23" s="140">
        <v>2487</v>
      </c>
      <c r="I23" s="115">
        <v>415</v>
      </c>
      <c r="J23" s="116">
        <v>16.686771210293525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104708</v>
      </c>
      <c r="E64" s="236">
        <v>105133</v>
      </c>
      <c r="F64" s="236">
        <v>105766</v>
      </c>
      <c r="G64" s="236">
        <v>104375</v>
      </c>
      <c r="H64" s="140">
        <v>104153</v>
      </c>
      <c r="I64" s="115">
        <v>555</v>
      </c>
      <c r="J64" s="116">
        <v>0.53286991253252425</v>
      </c>
    </row>
    <row r="65" spans="1:12" s="110" customFormat="1" ht="12" customHeight="1" x14ac:dyDescent="0.2">
      <c r="A65" s="118" t="s">
        <v>105</v>
      </c>
      <c r="B65" s="119" t="s">
        <v>106</v>
      </c>
      <c r="C65" s="113">
        <v>50.68667150552011</v>
      </c>
      <c r="D65" s="235">
        <v>53073</v>
      </c>
      <c r="E65" s="236">
        <v>53215</v>
      </c>
      <c r="F65" s="236">
        <v>53674</v>
      </c>
      <c r="G65" s="236">
        <v>52913</v>
      </c>
      <c r="H65" s="140">
        <v>52768</v>
      </c>
      <c r="I65" s="115">
        <v>305</v>
      </c>
      <c r="J65" s="116">
        <v>0.57800181928441474</v>
      </c>
    </row>
    <row r="66" spans="1:12" s="110" customFormat="1" ht="12" customHeight="1" x14ac:dyDescent="0.2">
      <c r="A66" s="118"/>
      <c r="B66" s="119" t="s">
        <v>107</v>
      </c>
      <c r="C66" s="113">
        <v>49.31332849447989</v>
      </c>
      <c r="D66" s="235">
        <v>51635</v>
      </c>
      <c r="E66" s="236">
        <v>51918</v>
      </c>
      <c r="F66" s="236">
        <v>52092</v>
      </c>
      <c r="G66" s="236">
        <v>51462</v>
      </c>
      <c r="H66" s="140">
        <v>51385</v>
      </c>
      <c r="I66" s="115">
        <v>250</v>
      </c>
      <c r="J66" s="116">
        <v>0.48652330446628395</v>
      </c>
    </row>
    <row r="67" spans="1:12" s="110" customFormat="1" ht="12" customHeight="1" x14ac:dyDescent="0.2">
      <c r="A67" s="118" t="s">
        <v>105</v>
      </c>
      <c r="B67" s="121" t="s">
        <v>108</v>
      </c>
      <c r="C67" s="113">
        <v>7.0825533865607211</v>
      </c>
      <c r="D67" s="235">
        <v>7416</v>
      </c>
      <c r="E67" s="236">
        <v>7632</v>
      </c>
      <c r="F67" s="236">
        <v>7863</v>
      </c>
      <c r="G67" s="236">
        <v>6885</v>
      </c>
      <c r="H67" s="140">
        <v>7096</v>
      </c>
      <c r="I67" s="115">
        <v>320</v>
      </c>
      <c r="J67" s="116">
        <v>4.5095828635851181</v>
      </c>
    </row>
    <row r="68" spans="1:12" s="110" customFormat="1" ht="12" customHeight="1" x14ac:dyDescent="0.2">
      <c r="A68" s="118"/>
      <c r="B68" s="121" t="s">
        <v>109</v>
      </c>
      <c r="C68" s="113">
        <v>66.61000114604424</v>
      </c>
      <c r="D68" s="235">
        <v>69746</v>
      </c>
      <c r="E68" s="236">
        <v>70014</v>
      </c>
      <c r="F68" s="236">
        <v>70574</v>
      </c>
      <c r="G68" s="236">
        <v>70609</v>
      </c>
      <c r="H68" s="140">
        <v>70675</v>
      </c>
      <c r="I68" s="115">
        <v>-929</v>
      </c>
      <c r="J68" s="116">
        <v>-1.3144676335337815</v>
      </c>
    </row>
    <row r="69" spans="1:12" s="110" customFormat="1" ht="12" customHeight="1" x14ac:dyDescent="0.2">
      <c r="A69" s="118"/>
      <c r="B69" s="121" t="s">
        <v>110</v>
      </c>
      <c r="C69" s="113">
        <v>25.362914008480729</v>
      </c>
      <c r="D69" s="235">
        <v>26557</v>
      </c>
      <c r="E69" s="236">
        <v>26507</v>
      </c>
      <c r="F69" s="236">
        <v>26391</v>
      </c>
      <c r="G69" s="236">
        <v>25995</v>
      </c>
      <c r="H69" s="140">
        <v>25554</v>
      </c>
      <c r="I69" s="115">
        <v>1003</v>
      </c>
      <c r="J69" s="116">
        <v>3.9250215230492289</v>
      </c>
    </row>
    <row r="70" spans="1:12" s="110" customFormat="1" ht="12" customHeight="1" x14ac:dyDescent="0.2">
      <c r="A70" s="120"/>
      <c r="B70" s="121" t="s">
        <v>111</v>
      </c>
      <c r="C70" s="113">
        <v>0.94453145891431411</v>
      </c>
      <c r="D70" s="235">
        <v>989</v>
      </c>
      <c r="E70" s="236">
        <v>980</v>
      </c>
      <c r="F70" s="236">
        <v>938</v>
      </c>
      <c r="G70" s="236">
        <v>886</v>
      </c>
      <c r="H70" s="140">
        <v>828</v>
      </c>
      <c r="I70" s="115">
        <v>161</v>
      </c>
      <c r="J70" s="116">
        <v>19.444444444444443</v>
      </c>
    </row>
    <row r="71" spans="1:12" s="110" customFormat="1" ht="12" customHeight="1" x14ac:dyDescent="0.2">
      <c r="A71" s="120"/>
      <c r="B71" s="121" t="s">
        <v>112</v>
      </c>
      <c r="C71" s="113">
        <v>0.33044275509034648</v>
      </c>
      <c r="D71" s="235">
        <v>346</v>
      </c>
      <c r="E71" s="236">
        <v>312</v>
      </c>
      <c r="F71" s="236">
        <v>298</v>
      </c>
      <c r="G71" s="236">
        <v>249</v>
      </c>
      <c r="H71" s="140">
        <v>238</v>
      </c>
      <c r="I71" s="115">
        <v>108</v>
      </c>
      <c r="J71" s="116">
        <v>45.378151260504204</v>
      </c>
    </row>
    <row r="72" spans="1:12" s="110" customFormat="1" ht="12" customHeight="1" x14ac:dyDescent="0.2">
      <c r="A72" s="118" t="s">
        <v>113</v>
      </c>
      <c r="B72" s="119" t="s">
        <v>181</v>
      </c>
      <c r="C72" s="113">
        <v>70.441609046109178</v>
      </c>
      <c r="D72" s="235">
        <v>73758</v>
      </c>
      <c r="E72" s="236">
        <v>74118</v>
      </c>
      <c r="F72" s="236">
        <v>74744</v>
      </c>
      <c r="G72" s="236">
        <v>73893</v>
      </c>
      <c r="H72" s="140">
        <v>74018</v>
      </c>
      <c r="I72" s="115">
        <v>-260</v>
      </c>
      <c r="J72" s="116">
        <v>-0.35126590829257748</v>
      </c>
    </row>
    <row r="73" spans="1:12" s="110" customFormat="1" ht="12" customHeight="1" x14ac:dyDescent="0.2">
      <c r="A73" s="118"/>
      <c r="B73" s="119" t="s">
        <v>182</v>
      </c>
      <c r="C73" s="113">
        <v>29.558390953890822</v>
      </c>
      <c r="D73" s="115">
        <v>30950</v>
      </c>
      <c r="E73" s="114">
        <v>31015</v>
      </c>
      <c r="F73" s="114">
        <v>31022</v>
      </c>
      <c r="G73" s="114">
        <v>30482</v>
      </c>
      <c r="H73" s="140">
        <v>30135</v>
      </c>
      <c r="I73" s="115">
        <v>815</v>
      </c>
      <c r="J73" s="116">
        <v>2.7044964327194294</v>
      </c>
    </row>
    <row r="74" spans="1:12" s="110" customFormat="1" ht="12" customHeight="1" x14ac:dyDescent="0.2">
      <c r="A74" s="118" t="s">
        <v>113</v>
      </c>
      <c r="B74" s="119" t="s">
        <v>116</v>
      </c>
      <c r="C74" s="113">
        <v>97.903694082591585</v>
      </c>
      <c r="D74" s="115">
        <v>102513</v>
      </c>
      <c r="E74" s="114">
        <v>102973</v>
      </c>
      <c r="F74" s="114">
        <v>103576</v>
      </c>
      <c r="G74" s="114">
        <v>102242</v>
      </c>
      <c r="H74" s="140">
        <v>102136</v>
      </c>
      <c r="I74" s="115">
        <v>377</v>
      </c>
      <c r="J74" s="116">
        <v>0.36911568888540769</v>
      </c>
    </row>
    <row r="75" spans="1:12" s="110" customFormat="1" ht="12" customHeight="1" x14ac:dyDescent="0.2">
      <c r="A75" s="142"/>
      <c r="B75" s="124" t="s">
        <v>117</v>
      </c>
      <c r="C75" s="125">
        <v>2.0838904381709136</v>
      </c>
      <c r="D75" s="143">
        <v>2182</v>
      </c>
      <c r="E75" s="144">
        <v>2147</v>
      </c>
      <c r="F75" s="144">
        <v>2178</v>
      </c>
      <c r="G75" s="144">
        <v>2118</v>
      </c>
      <c r="H75" s="145">
        <v>2000</v>
      </c>
      <c r="I75" s="143">
        <v>182</v>
      </c>
      <c r="J75" s="146">
        <v>9.1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79138</v>
      </c>
      <c r="G11" s="114">
        <v>79502</v>
      </c>
      <c r="H11" s="114">
        <v>80110</v>
      </c>
      <c r="I11" s="114">
        <v>78845</v>
      </c>
      <c r="J11" s="140">
        <v>78446</v>
      </c>
      <c r="K11" s="114">
        <v>692</v>
      </c>
      <c r="L11" s="116">
        <v>0.88213548173265688</v>
      </c>
    </row>
    <row r="12" spans="1:17" s="110" customFormat="1" ht="24.95" customHeight="1" x14ac:dyDescent="0.2">
      <c r="A12" s="604" t="s">
        <v>185</v>
      </c>
      <c r="B12" s="605"/>
      <c r="C12" s="605"/>
      <c r="D12" s="606"/>
      <c r="E12" s="113">
        <v>51.702090019965127</v>
      </c>
      <c r="F12" s="115">
        <v>40916</v>
      </c>
      <c r="G12" s="114">
        <v>41037</v>
      </c>
      <c r="H12" s="114">
        <v>41488</v>
      </c>
      <c r="I12" s="114">
        <v>40586</v>
      </c>
      <c r="J12" s="140">
        <v>40327</v>
      </c>
      <c r="K12" s="114">
        <v>589</v>
      </c>
      <c r="L12" s="116">
        <v>1.4605599226324795</v>
      </c>
    </row>
    <row r="13" spans="1:17" s="110" customFormat="1" ht="15" customHeight="1" x14ac:dyDescent="0.2">
      <c r="A13" s="120"/>
      <c r="B13" s="612" t="s">
        <v>107</v>
      </c>
      <c r="C13" s="612"/>
      <c r="E13" s="113">
        <v>48.297909980034873</v>
      </c>
      <c r="F13" s="115">
        <v>38222</v>
      </c>
      <c r="G13" s="114">
        <v>38465</v>
      </c>
      <c r="H13" s="114">
        <v>38622</v>
      </c>
      <c r="I13" s="114">
        <v>38259</v>
      </c>
      <c r="J13" s="140">
        <v>38119</v>
      </c>
      <c r="K13" s="114">
        <v>103</v>
      </c>
      <c r="L13" s="116">
        <v>0.27020645872137256</v>
      </c>
    </row>
    <row r="14" spans="1:17" s="110" customFormat="1" ht="24.95" customHeight="1" x14ac:dyDescent="0.2">
      <c r="A14" s="604" t="s">
        <v>186</v>
      </c>
      <c r="B14" s="605"/>
      <c r="C14" s="605"/>
      <c r="D14" s="606"/>
      <c r="E14" s="113">
        <v>7.3390785716090878</v>
      </c>
      <c r="F14" s="115">
        <v>5808</v>
      </c>
      <c r="G14" s="114">
        <v>5992</v>
      </c>
      <c r="H14" s="114">
        <v>6187</v>
      </c>
      <c r="I14" s="114">
        <v>5378</v>
      </c>
      <c r="J14" s="140">
        <v>5474</v>
      </c>
      <c r="K14" s="114">
        <v>334</v>
      </c>
      <c r="L14" s="116">
        <v>6.1015710632078921</v>
      </c>
    </row>
    <row r="15" spans="1:17" s="110" customFormat="1" ht="15" customHeight="1" x14ac:dyDescent="0.2">
      <c r="A15" s="120"/>
      <c r="B15" s="119"/>
      <c r="C15" s="258" t="s">
        <v>106</v>
      </c>
      <c r="E15" s="113">
        <v>61.794077134986225</v>
      </c>
      <c r="F15" s="115">
        <v>3589</v>
      </c>
      <c r="G15" s="114">
        <v>3699</v>
      </c>
      <c r="H15" s="114">
        <v>3809</v>
      </c>
      <c r="I15" s="114">
        <v>3285</v>
      </c>
      <c r="J15" s="140">
        <v>3362</v>
      </c>
      <c r="K15" s="114">
        <v>227</v>
      </c>
      <c r="L15" s="116">
        <v>6.7519333729922666</v>
      </c>
    </row>
    <row r="16" spans="1:17" s="110" customFormat="1" ht="15" customHeight="1" x14ac:dyDescent="0.2">
      <c r="A16" s="120"/>
      <c r="B16" s="119"/>
      <c r="C16" s="258" t="s">
        <v>107</v>
      </c>
      <c r="E16" s="113">
        <v>38.205922865013775</v>
      </c>
      <c r="F16" s="115">
        <v>2219</v>
      </c>
      <c r="G16" s="114">
        <v>2293</v>
      </c>
      <c r="H16" s="114">
        <v>2378</v>
      </c>
      <c r="I16" s="114">
        <v>2093</v>
      </c>
      <c r="J16" s="140">
        <v>2112</v>
      </c>
      <c r="K16" s="114">
        <v>107</v>
      </c>
      <c r="L16" s="116">
        <v>5.0662878787878789</v>
      </c>
    </row>
    <row r="17" spans="1:12" s="110" customFormat="1" ht="15" customHeight="1" x14ac:dyDescent="0.2">
      <c r="A17" s="120"/>
      <c r="B17" s="121" t="s">
        <v>109</v>
      </c>
      <c r="C17" s="258"/>
      <c r="E17" s="113">
        <v>66.866739113952846</v>
      </c>
      <c r="F17" s="115">
        <v>52917</v>
      </c>
      <c r="G17" s="114">
        <v>53209</v>
      </c>
      <c r="H17" s="114">
        <v>53710</v>
      </c>
      <c r="I17" s="114">
        <v>53632</v>
      </c>
      <c r="J17" s="140">
        <v>53620</v>
      </c>
      <c r="K17" s="114">
        <v>-703</v>
      </c>
      <c r="L17" s="116">
        <v>-1.3110779559865722</v>
      </c>
    </row>
    <row r="18" spans="1:12" s="110" customFormat="1" ht="15" customHeight="1" x14ac:dyDescent="0.2">
      <c r="A18" s="120"/>
      <c r="B18" s="119"/>
      <c r="C18" s="258" t="s">
        <v>106</v>
      </c>
      <c r="E18" s="113">
        <v>51.556210669539091</v>
      </c>
      <c r="F18" s="115">
        <v>27282</v>
      </c>
      <c r="G18" s="114">
        <v>27360</v>
      </c>
      <c r="H18" s="114">
        <v>27722</v>
      </c>
      <c r="I18" s="114">
        <v>27587</v>
      </c>
      <c r="J18" s="140">
        <v>27490</v>
      </c>
      <c r="K18" s="114">
        <v>-208</v>
      </c>
      <c r="L18" s="116">
        <v>-0.75663877773735899</v>
      </c>
    </row>
    <row r="19" spans="1:12" s="110" customFormat="1" ht="15" customHeight="1" x14ac:dyDescent="0.2">
      <c r="A19" s="120"/>
      <c r="B19" s="119"/>
      <c r="C19" s="258" t="s">
        <v>107</v>
      </c>
      <c r="E19" s="113">
        <v>48.443789330460909</v>
      </c>
      <c r="F19" s="115">
        <v>25635</v>
      </c>
      <c r="G19" s="114">
        <v>25849</v>
      </c>
      <c r="H19" s="114">
        <v>25988</v>
      </c>
      <c r="I19" s="114">
        <v>26045</v>
      </c>
      <c r="J19" s="140">
        <v>26130</v>
      </c>
      <c r="K19" s="114">
        <v>-495</v>
      </c>
      <c r="L19" s="116">
        <v>-1.894374282433984</v>
      </c>
    </row>
    <row r="20" spans="1:12" s="110" customFormat="1" ht="15" customHeight="1" x14ac:dyDescent="0.2">
      <c r="A20" s="120"/>
      <c r="B20" s="121" t="s">
        <v>110</v>
      </c>
      <c r="C20" s="258"/>
      <c r="E20" s="113">
        <v>24.855316030225683</v>
      </c>
      <c r="F20" s="115">
        <v>19670</v>
      </c>
      <c r="G20" s="114">
        <v>19566</v>
      </c>
      <c r="H20" s="114">
        <v>19515</v>
      </c>
      <c r="I20" s="114">
        <v>19148</v>
      </c>
      <c r="J20" s="140">
        <v>18709</v>
      </c>
      <c r="K20" s="114">
        <v>961</v>
      </c>
      <c r="L20" s="116">
        <v>5.1365652894328937</v>
      </c>
    </row>
    <row r="21" spans="1:12" s="110" customFormat="1" ht="15" customHeight="1" x14ac:dyDescent="0.2">
      <c r="A21" s="120"/>
      <c r="B21" s="119"/>
      <c r="C21" s="258" t="s">
        <v>106</v>
      </c>
      <c r="E21" s="113">
        <v>48.779867819013724</v>
      </c>
      <c r="F21" s="115">
        <v>9595</v>
      </c>
      <c r="G21" s="114">
        <v>9526</v>
      </c>
      <c r="H21" s="114">
        <v>9517</v>
      </c>
      <c r="I21" s="114">
        <v>9285</v>
      </c>
      <c r="J21" s="140">
        <v>9085</v>
      </c>
      <c r="K21" s="114">
        <v>510</v>
      </c>
      <c r="L21" s="116">
        <v>5.6136488717666486</v>
      </c>
    </row>
    <row r="22" spans="1:12" s="110" customFormat="1" ht="15" customHeight="1" x14ac:dyDescent="0.2">
      <c r="A22" s="120"/>
      <c r="B22" s="119"/>
      <c r="C22" s="258" t="s">
        <v>107</v>
      </c>
      <c r="E22" s="113">
        <v>51.220132180986276</v>
      </c>
      <c r="F22" s="115">
        <v>10075</v>
      </c>
      <c r="G22" s="114">
        <v>10040</v>
      </c>
      <c r="H22" s="114">
        <v>9998</v>
      </c>
      <c r="I22" s="114">
        <v>9863</v>
      </c>
      <c r="J22" s="140">
        <v>9624</v>
      </c>
      <c r="K22" s="114">
        <v>451</v>
      </c>
      <c r="L22" s="116">
        <v>4.6862011637572731</v>
      </c>
    </row>
    <row r="23" spans="1:12" s="110" customFormat="1" ht="15" customHeight="1" x14ac:dyDescent="0.2">
      <c r="A23" s="120"/>
      <c r="B23" s="121" t="s">
        <v>111</v>
      </c>
      <c r="C23" s="258"/>
      <c r="E23" s="113">
        <v>0.93886628421238849</v>
      </c>
      <c r="F23" s="115">
        <v>743</v>
      </c>
      <c r="G23" s="114">
        <v>735</v>
      </c>
      <c r="H23" s="114">
        <v>698</v>
      </c>
      <c r="I23" s="114">
        <v>687</v>
      </c>
      <c r="J23" s="140">
        <v>643</v>
      </c>
      <c r="K23" s="114">
        <v>100</v>
      </c>
      <c r="L23" s="116">
        <v>15.552099533437014</v>
      </c>
    </row>
    <row r="24" spans="1:12" s="110" customFormat="1" ht="15" customHeight="1" x14ac:dyDescent="0.2">
      <c r="A24" s="120"/>
      <c r="B24" s="119"/>
      <c r="C24" s="258" t="s">
        <v>106</v>
      </c>
      <c r="E24" s="113">
        <v>60.565275908479137</v>
      </c>
      <c r="F24" s="115">
        <v>450</v>
      </c>
      <c r="G24" s="114">
        <v>452</v>
      </c>
      <c r="H24" s="114">
        <v>440</v>
      </c>
      <c r="I24" s="114">
        <v>429</v>
      </c>
      <c r="J24" s="140">
        <v>390</v>
      </c>
      <c r="K24" s="114">
        <v>60</v>
      </c>
      <c r="L24" s="116">
        <v>15.384615384615385</v>
      </c>
    </row>
    <row r="25" spans="1:12" s="110" customFormat="1" ht="15" customHeight="1" x14ac:dyDescent="0.2">
      <c r="A25" s="120"/>
      <c r="B25" s="119"/>
      <c r="C25" s="258" t="s">
        <v>107</v>
      </c>
      <c r="E25" s="113">
        <v>39.434724091520863</v>
      </c>
      <c r="F25" s="115">
        <v>293</v>
      </c>
      <c r="G25" s="114">
        <v>283</v>
      </c>
      <c r="H25" s="114">
        <v>258</v>
      </c>
      <c r="I25" s="114">
        <v>258</v>
      </c>
      <c r="J25" s="140">
        <v>253</v>
      </c>
      <c r="K25" s="114">
        <v>40</v>
      </c>
      <c r="L25" s="116">
        <v>15.810276679841897</v>
      </c>
    </row>
    <row r="26" spans="1:12" s="110" customFormat="1" ht="15" customHeight="1" x14ac:dyDescent="0.2">
      <c r="A26" s="120"/>
      <c r="C26" s="121" t="s">
        <v>187</v>
      </c>
      <c r="D26" s="110" t="s">
        <v>188</v>
      </c>
      <c r="E26" s="113">
        <v>0.30705855594025627</v>
      </c>
      <c r="F26" s="115">
        <v>243</v>
      </c>
      <c r="G26" s="114">
        <v>226</v>
      </c>
      <c r="H26" s="114">
        <v>190</v>
      </c>
      <c r="I26" s="114">
        <v>155</v>
      </c>
      <c r="J26" s="140">
        <v>155</v>
      </c>
      <c r="K26" s="114">
        <v>88</v>
      </c>
      <c r="L26" s="116">
        <v>56.774193548387096</v>
      </c>
    </row>
    <row r="27" spans="1:12" s="110" customFormat="1" ht="15" customHeight="1" x14ac:dyDescent="0.2">
      <c r="A27" s="120"/>
      <c r="B27" s="119"/>
      <c r="D27" s="259" t="s">
        <v>106</v>
      </c>
      <c r="E27" s="113">
        <v>53.497942386831276</v>
      </c>
      <c r="F27" s="115">
        <v>130</v>
      </c>
      <c r="G27" s="114">
        <v>137</v>
      </c>
      <c r="H27" s="114">
        <v>119</v>
      </c>
      <c r="I27" s="114">
        <v>96</v>
      </c>
      <c r="J27" s="140">
        <v>79</v>
      </c>
      <c r="K27" s="114">
        <v>51</v>
      </c>
      <c r="L27" s="116">
        <v>64.556962025316452</v>
      </c>
    </row>
    <row r="28" spans="1:12" s="110" customFormat="1" ht="15" customHeight="1" x14ac:dyDescent="0.2">
      <c r="A28" s="120"/>
      <c r="B28" s="119"/>
      <c r="D28" s="259" t="s">
        <v>107</v>
      </c>
      <c r="E28" s="113">
        <v>46.502057613168724</v>
      </c>
      <c r="F28" s="115">
        <v>113</v>
      </c>
      <c r="G28" s="114">
        <v>89</v>
      </c>
      <c r="H28" s="114">
        <v>71</v>
      </c>
      <c r="I28" s="114">
        <v>59</v>
      </c>
      <c r="J28" s="140">
        <v>76</v>
      </c>
      <c r="K28" s="114">
        <v>37</v>
      </c>
      <c r="L28" s="116">
        <v>48.684210526315788</v>
      </c>
    </row>
    <row r="29" spans="1:12" s="110" customFormat="1" ht="24.95" customHeight="1" x14ac:dyDescent="0.2">
      <c r="A29" s="604" t="s">
        <v>189</v>
      </c>
      <c r="B29" s="605"/>
      <c r="C29" s="605"/>
      <c r="D29" s="606"/>
      <c r="E29" s="113">
        <v>96.32414263691274</v>
      </c>
      <c r="F29" s="115">
        <v>76229</v>
      </c>
      <c r="G29" s="114">
        <v>76664</v>
      </c>
      <c r="H29" s="114">
        <v>77294</v>
      </c>
      <c r="I29" s="114">
        <v>76243</v>
      </c>
      <c r="J29" s="140">
        <v>75954</v>
      </c>
      <c r="K29" s="114">
        <v>275</v>
      </c>
      <c r="L29" s="116">
        <v>0.36206124759722991</v>
      </c>
    </row>
    <row r="30" spans="1:12" s="110" customFormat="1" ht="15" customHeight="1" x14ac:dyDescent="0.2">
      <c r="A30" s="120"/>
      <c r="B30" s="119"/>
      <c r="C30" s="258" t="s">
        <v>106</v>
      </c>
      <c r="E30" s="113">
        <v>50.82055385745582</v>
      </c>
      <c r="F30" s="115">
        <v>38740</v>
      </c>
      <c r="G30" s="114">
        <v>38932</v>
      </c>
      <c r="H30" s="114">
        <v>39377</v>
      </c>
      <c r="I30" s="114">
        <v>38632</v>
      </c>
      <c r="J30" s="140">
        <v>38441</v>
      </c>
      <c r="K30" s="114">
        <v>299</v>
      </c>
      <c r="L30" s="116">
        <v>0.77781535339871488</v>
      </c>
    </row>
    <row r="31" spans="1:12" s="110" customFormat="1" ht="15" customHeight="1" x14ac:dyDescent="0.2">
      <c r="A31" s="120"/>
      <c r="B31" s="119"/>
      <c r="C31" s="258" t="s">
        <v>107</v>
      </c>
      <c r="E31" s="113">
        <v>49.17944614254418</v>
      </c>
      <c r="F31" s="115">
        <v>37489</v>
      </c>
      <c r="G31" s="114">
        <v>37732</v>
      </c>
      <c r="H31" s="114">
        <v>37917</v>
      </c>
      <c r="I31" s="114">
        <v>37611</v>
      </c>
      <c r="J31" s="140">
        <v>37513</v>
      </c>
      <c r="K31" s="114">
        <v>-24</v>
      </c>
      <c r="L31" s="116">
        <v>-6.3977821022045689E-2</v>
      </c>
    </row>
    <row r="32" spans="1:12" s="110" customFormat="1" ht="15" customHeight="1" x14ac:dyDescent="0.2">
      <c r="A32" s="120"/>
      <c r="B32" s="119" t="s">
        <v>117</v>
      </c>
      <c r="C32" s="258"/>
      <c r="E32" s="113">
        <v>3.6670120548914555</v>
      </c>
      <c r="F32" s="115">
        <v>2902</v>
      </c>
      <c r="G32" s="114">
        <v>2832</v>
      </c>
      <c r="H32" s="114">
        <v>2809</v>
      </c>
      <c r="I32" s="114">
        <v>2597</v>
      </c>
      <c r="J32" s="140">
        <v>2487</v>
      </c>
      <c r="K32" s="114">
        <v>415</v>
      </c>
      <c r="L32" s="116">
        <v>16.686771210293525</v>
      </c>
    </row>
    <row r="33" spans="1:12" s="110" customFormat="1" ht="15" customHeight="1" x14ac:dyDescent="0.2">
      <c r="A33" s="120"/>
      <c r="B33" s="119"/>
      <c r="C33" s="258" t="s">
        <v>106</v>
      </c>
      <c r="E33" s="113">
        <v>74.776016540317016</v>
      </c>
      <c r="F33" s="115">
        <v>2170</v>
      </c>
      <c r="G33" s="114">
        <v>2100</v>
      </c>
      <c r="H33" s="114">
        <v>2105</v>
      </c>
      <c r="I33" s="114">
        <v>1949</v>
      </c>
      <c r="J33" s="140">
        <v>1881</v>
      </c>
      <c r="K33" s="114">
        <v>289</v>
      </c>
      <c r="L33" s="116">
        <v>15.364167995746943</v>
      </c>
    </row>
    <row r="34" spans="1:12" s="110" customFormat="1" ht="15" customHeight="1" x14ac:dyDescent="0.2">
      <c r="A34" s="120"/>
      <c r="B34" s="119"/>
      <c r="C34" s="258" t="s">
        <v>107</v>
      </c>
      <c r="E34" s="113">
        <v>25.223983459682977</v>
      </c>
      <c r="F34" s="115">
        <v>732</v>
      </c>
      <c r="G34" s="114">
        <v>732</v>
      </c>
      <c r="H34" s="114">
        <v>704</v>
      </c>
      <c r="I34" s="114">
        <v>648</v>
      </c>
      <c r="J34" s="140">
        <v>606</v>
      </c>
      <c r="K34" s="114">
        <v>126</v>
      </c>
      <c r="L34" s="116">
        <v>20.792079207920793</v>
      </c>
    </row>
    <row r="35" spans="1:12" s="110" customFormat="1" ht="24.95" customHeight="1" x14ac:dyDescent="0.2">
      <c r="A35" s="604" t="s">
        <v>190</v>
      </c>
      <c r="B35" s="605"/>
      <c r="C35" s="605"/>
      <c r="D35" s="606"/>
      <c r="E35" s="113">
        <v>68.910005307184917</v>
      </c>
      <c r="F35" s="115">
        <v>54534</v>
      </c>
      <c r="G35" s="114">
        <v>54924</v>
      </c>
      <c r="H35" s="114">
        <v>55505</v>
      </c>
      <c r="I35" s="114">
        <v>54613</v>
      </c>
      <c r="J35" s="140">
        <v>54567</v>
      </c>
      <c r="K35" s="114">
        <v>-33</v>
      </c>
      <c r="L35" s="116">
        <v>-6.0476111935785365E-2</v>
      </c>
    </row>
    <row r="36" spans="1:12" s="110" customFormat="1" ht="15" customHeight="1" x14ac:dyDescent="0.2">
      <c r="A36" s="120"/>
      <c r="B36" s="119"/>
      <c r="C36" s="258" t="s">
        <v>106</v>
      </c>
      <c r="E36" s="113">
        <v>66.642828327282061</v>
      </c>
      <c r="F36" s="115">
        <v>36343</v>
      </c>
      <c r="G36" s="114">
        <v>36491</v>
      </c>
      <c r="H36" s="114">
        <v>36939</v>
      </c>
      <c r="I36" s="114">
        <v>36112</v>
      </c>
      <c r="J36" s="140">
        <v>35980</v>
      </c>
      <c r="K36" s="114">
        <v>363</v>
      </c>
      <c r="L36" s="116">
        <v>1.008893829905503</v>
      </c>
    </row>
    <row r="37" spans="1:12" s="110" customFormat="1" ht="15" customHeight="1" x14ac:dyDescent="0.2">
      <c r="A37" s="120"/>
      <c r="B37" s="119"/>
      <c r="C37" s="258" t="s">
        <v>107</v>
      </c>
      <c r="E37" s="113">
        <v>33.357171672717939</v>
      </c>
      <c r="F37" s="115">
        <v>18191</v>
      </c>
      <c r="G37" s="114">
        <v>18433</v>
      </c>
      <c r="H37" s="114">
        <v>18566</v>
      </c>
      <c r="I37" s="114">
        <v>18501</v>
      </c>
      <c r="J37" s="140">
        <v>18587</v>
      </c>
      <c r="K37" s="114">
        <v>-396</v>
      </c>
      <c r="L37" s="116">
        <v>-2.130521332113843</v>
      </c>
    </row>
    <row r="38" spans="1:12" s="110" customFormat="1" ht="15" customHeight="1" x14ac:dyDescent="0.2">
      <c r="A38" s="120"/>
      <c r="B38" s="119" t="s">
        <v>182</v>
      </c>
      <c r="C38" s="258"/>
      <c r="E38" s="113">
        <v>31.089994692815083</v>
      </c>
      <c r="F38" s="115">
        <v>24604</v>
      </c>
      <c r="G38" s="114">
        <v>24578</v>
      </c>
      <c r="H38" s="114">
        <v>24605</v>
      </c>
      <c r="I38" s="114">
        <v>24232</v>
      </c>
      <c r="J38" s="140">
        <v>23879</v>
      </c>
      <c r="K38" s="114">
        <v>725</v>
      </c>
      <c r="L38" s="116">
        <v>3.0361405418987393</v>
      </c>
    </row>
    <row r="39" spans="1:12" s="110" customFormat="1" ht="15" customHeight="1" x14ac:dyDescent="0.2">
      <c r="A39" s="120"/>
      <c r="B39" s="119"/>
      <c r="C39" s="258" t="s">
        <v>106</v>
      </c>
      <c r="E39" s="113">
        <v>18.586408714030238</v>
      </c>
      <c r="F39" s="115">
        <v>4573</v>
      </c>
      <c r="G39" s="114">
        <v>4546</v>
      </c>
      <c r="H39" s="114">
        <v>4549</v>
      </c>
      <c r="I39" s="114">
        <v>4474</v>
      </c>
      <c r="J39" s="140">
        <v>4347</v>
      </c>
      <c r="K39" s="114">
        <v>226</v>
      </c>
      <c r="L39" s="116">
        <v>5.1989878076834595</v>
      </c>
    </row>
    <row r="40" spans="1:12" s="110" customFormat="1" ht="15" customHeight="1" x14ac:dyDescent="0.2">
      <c r="A40" s="120"/>
      <c r="B40" s="119"/>
      <c r="C40" s="258" t="s">
        <v>107</v>
      </c>
      <c r="E40" s="113">
        <v>81.413591285969758</v>
      </c>
      <c r="F40" s="115">
        <v>20031</v>
      </c>
      <c r="G40" s="114">
        <v>20032</v>
      </c>
      <c r="H40" s="114">
        <v>20056</v>
      </c>
      <c r="I40" s="114">
        <v>19758</v>
      </c>
      <c r="J40" s="140">
        <v>19532</v>
      </c>
      <c r="K40" s="114">
        <v>499</v>
      </c>
      <c r="L40" s="116">
        <v>2.5547818963751792</v>
      </c>
    </row>
    <row r="41" spans="1:12" s="110" customFormat="1" ht="24.75" customHeight="1" x14ac:dyDescent="0.2">
      <c r="A41" s="604" t="s">
        <v>518</v>
      </c>
      <c r="B41" s="605"/>
      <c r="C41" s="605"/>
      <c r="D41" s="606"/>
      <c r="E41" s="113">
        <v>3.5823498193029897</v>
      </c>
      <c r="F41" s="115">
        <v>2835</v>
      </c>
      <c r="G41" s="114">
        <v>3133</v>
      </c>
      <c r="H41" s="114">
        <v>3204</v>
      </c>
      <c r="I41" s="114">
        <v>2587</v>
      </c>
      <c r="J41" s="140">
        <v>2782</v>
      </c>
      <c r="K41" s="114">
        <v>53</v>
      </c>
      <c r="L41" s="116">
        <v>1.9051042415528396</v>
      </c>
    </row>
    <row r="42" spans="1:12" s="110" customFormat="1" ht="15" customHeight="1" x14ac:dyDescent="0.2">
      <c r="A42" s="120"/>
      <c r="B42" s="119"/>
      <c r="C42" s="258" t="s">
        <v>106</v>
      </c>
      <c r="E42" s="113">
        <v>64.938271604938265</v>
      </c>
      <c r="F42" s="115">
        <v>1841</v>
      </c>
      <c r="G42" s="114">
        <v>2063</v>
      </c>
      <c r="H42" s="114">
        <v>2095</v>
      </c>
      <c r="I42" s="114">
        <v>1681</v>
      </c>
      <c r="J42" s="140">
        <v>1800</v>
      </c>
      <c r="K42" s="114">
        <v>41</v>
      </c>
      <c r="L42" s="116">
        <v>2.2777777777777777</v>
      </c>
    </row>
    <row r="43" spans="1:12" s="110" customFormat="1" ht="15" customHeight="1" x14ac:dyDescent="0.2">
      <c r="A43" s="123"/>
      <c r="B43" s="124"/>
      <c r="C43" s="260" t="s">
        <v>107</v>
      </c>
      <c r="D43" s="261"/>
      <c r="E43" s="125">
        <v>35.061728395061728</v>
      </c>
      <c r="F43" s="143">
        <v>994</v>
      </c>
      <c r="G43" s="144">
        <v>1070</v>
      </c>
      <c r="H43" s="144">
        <v>1109</v>
      </c>
      <c r="I43" s="144">
        <v>906</v>
      </c>
      <c r="J43" s="145">
        <v>982</v>
      </c>
      <c r="K43" s="144">
        <v>12</v>
      </c>
      <c r="L43" s="146">
        <v>1.2219959266802445</v>
      </c>
    </row>
    <row r="44" spans="1:12" s="110" customFormat="1" ht="45.75" customHeight="1" x14ac:dyDescent="0.2">
      <c r="A44" s="604" t="s">
        <v>191</v>
      </c>
      <c r="B44" s="605"/>
      <c r="C44" s="605"/>
      <c r="D44" s="606"/>
      <c r="E44" s="113">
        <v>1.2294978392175693</v>
      </c>
      <c r="F44" s="115">
        <v>973</v>
      </c>
      <c r="G44" s="114">
        <v>978</v>
      </c>
      <c r="H44" s="114">
        <v>981</v>
      </c>
      <c r="I44" s="114">
        <v>975</v>
      </c>
      <c r="J44" s="140">
        <v>972</v>
      </c>
      <c r="K44" s="114">
        <v>1</v>
      </c>
      <c r="L44" s="116">
        <v>0.102880658436214</v>
      </c>
    </row>
    <row r="45" spans="1:12" s="110" customFormat="1" ht="15" customHeight="1" x14ac:dyDescent="0.2">
      <c r="A45" s="120"/>
      <c r="B45" s="119"/>
      <c r="C45" s="258" t="s">
        <v>106</v>
      </c>
      <c r="E45" s="113">
        <v>60.534429599177798</v>
      </c>
      <c r="F45" s="115">
        <v>589</v>
      </c>
      <c r="G45" s="114">
        <v>591</v>
      </c>
      <c r="H45" s="114">
        <v>593</v>
      </c>
      <c r="I45" s="114">
        <v>585</v>
      </c>
      <c r="J45" s="140">
        <v>586</v>
      </c>
      <c r="K45" s="114">
        <v>3</v>
      </c>
      <c r="L45" s="116">
        <v>0.51194539249146753</v>
      </c>
    </row>
    <row r="46" spans="1:12" s="110" customFormat="1" ht="15" customHeight="1" x14ac:dyDescent="0.2">
      <c r="A46" s="123"/>
      <c r="B46" s="124"/>
      <c r="C46" s="260" t="s">
        <v>107</v>
      </c>
      <c r="D46" s="261"/>
      <c r="E46" s="125">
        <v>39.465570400822202</v>
      </c>
      <c r="F46" s="143">
        <v>384</v>
      </c>
      <c r="G46" s="144">
        <v>387</v>
      </c>
      <c r="H46" s="144">
        <v>388</v>
      </c>
      <c r="I46" s="144">
        <v>390</v>
      </c>
      <c r="J46" s="145">
        <v>386</v>
      </c>
      <c r="K46" s="144">
        <v>-2</v>
      </c>
      <c r="L46" s="146">
        <v>-0.51813471502590669</v>
      </c>
    </row>
    <row r="47" spans="1:12" s="110" customFormat="1" ht="39" customHeight="1" x14ac:dyDescent="0.2">
      <c r="A47" s="604" t="s">
        <v>519</v>
      </c>
      <c r="B47" s="607"/>
      <c r="C47" s="607"/>
      <c r="D47" s="608"/>
      <c r="E47" s="113">
        <v>0.18954231848163966</v>
      </c>
      <c r="F47" s="115">
        <v>150</v>
      </c>
      <c r="G47" s="114">
        <v>148</v>
      </c>
      <c r="H47" s="114">
        <v>144</v>
      </c>
      <c r="I47" s="114">
        <v>138</v>
      </c>
      <c r="J47" s="140">
        <v>135</v>
      </c>
      <c r="K47" s="114">
        <v>15</v>
      </c>
      <c r="L47" s="116">
        <v>11.111111111111111</v>
      </c>
    </row>
    <row r="48" spans="1:12" s="110" customFormat="1" ht="15" customHeight="1" x14ac:dyDescent="0.2">
      <c r="A48" s="120"/>
      <c r="B48" s="119"/>
      <c r="C48" s="258" t="s">
        <v>106</v>
      </c>
      <c r="E48" s="113">
        <v>48</v>
      </c>
      <c r="F48" s="115">
        <v>72</v>
      </c>
      <c r="G48" s="114">
        <v>69</v>
      </c>
      <c r="H48" s="114">
        <v>69</v>
      </c>
      <c r="I48" s="114">
        <v>59</v>
      </c>
      <c r="J48" s="140">
        <v>54</v>
      </c>
      <c r="K48" s="114">
        <v>18</v>
      </c>
      <c r="L48" s="116">
        <v>33.333333333333336</v>
      </c>
    </row>
    <row r="49" spans="1:12" s="110" customFormat="1" ht="15" customHeight="1" x14ac:dyDescent="0.2">
      <c r="A49" s="123"/>
      <c r="B49" s="124"/>
      <c r="C49" s="260" t="s">
        <v>107</v>
      </c>
      <c r="D49" s="261"/>
      <c r="E49" s="125">
        <v>52</v>
      </c>
      <c r="F49" s="143">
        <v>78</v>
      </c>
      <c r="G49" s="144">
        <v>79</v>
      </c>
      <c r="H49" s="144">
        <v>75</v>
      </c>
      <c r="I49" s="144">
        <v>79</v>
      </c>
      <c r="J49" s="145">
        <v>81</v>
      </c>
      <c r="K49" s="144">
        <v>-3</v>
      </c>
      <c r="L49" s="146">
        <v>-3.7037037037037037</v>
      </c>
    </row>
    <row r="50" spans="1:12" s="110" customFormat="1" ht="24.95" customHeight="1" x14ac:dyDescent="0.2">
      <c r="A50" s="609" t="s">
        <v>192</v>
      </c>
      <c r="B50" s="610"/>
      <c r="C50" s="610"/>
      <c r="D50" s="611"/>
      <c r="E50" s="262">
        <v>6.4520205211150143</v>
      </c>
      <c r="F50" s="263">
        <v>5106</v>
      </c>
      <c r="G50" s="264">
        <v>5387</v>
      </c>
      <c r="H50" s="264">
        <v>5500</v>
      </c>
      <c r="I50" s="264">
        <v>4802</v>
      </c>
      <c r="J50" s="265">
        <v>4892</v>
      </c>
      <c r="K50" s="263">
        <v>214</v>
      </c>
      <c r="L50" s="266">
        <v>4.3744889615699103</v>
      </c>
    </row>
    <row r="51" spans="1:12" s="110" customFormat="1" ht="15" customHeight="1" x14ac:dyDescent="0.2">
      <c r="A51" s="120"/>
      <c r="B51" s="119"/>
      <c r="C51" s="258" t="s">
        <v>106</v>
      </c>
      <c r="E51" s="113">
        <v>63.924794359576971</v>
      </c>
      <c r="F51" s="115">
        <v>3264</v>
      </c>
      <c r="G51" s="114">
        <v>3461</v>
      </c>
      <c r="H51" s="114">
        <v>3563</v>
      </c>
      <c r="I51" s="114">
        <v>3091</v>
      </c>
      <c r="J51" s="140">
        <v>3160</v>
      </c>
      <c r="K51" s="114">
        <v>104</v>
      </c>
      <c r="L51" s="116">
        <v>3.2911392405063293</v>
      </c>
    </row>
    <row r="52" spans="1:12" s="110" customFormat="1" ht="15" customHeight="1" x14ac:dyDescent="0.2">
      <c r="A52" s="120"/>
      <c r="B52" s="119"/>
      <c r="C52" s="258" t="s">
        <v>107</v>
      </c>
      <c r="E52" s="113">
        <v>36.075205640423029</v>
      </c>
      <c r="F52" s="115">
        <v>1842</v>
      </c>
      <c r="G52" s="114">
        <v>1926</v>
      </c>
      <c r="H52" s="114">
        <v>1937</v>
      </c>
      <c r="I52" s="114">
        <v>1711</v>
      </c>
      <c r="J52" s="140">
        <v>1732</v>
      </c>
      <c r="K52" s="114">
        <v>110</v>
      </c>
      <c r="L52" s="116">
        <v>6.3510392609699773</v>
      </c>
    </row>
    <row r="53" spans="1:12" s="110" customFormat="1" ht="15" customHeight="1" x14ac:dyDescent="0.2">
      <c r="A53" s="120"/>
      <c r="B53" s="119"/>
      <c r="C53" s="258" t="s">
        <v>187</v>
      </c>
      <c r="D53" s="110" t="s">
        <v>193</v>
      </c>
      <c r="E53" s="113">
        <v>42.244418331374852</v>
      </c>
      <c r="F53" s="115">
        <v>2157</v>
      </c>
      <c r="G53" s="114">
        <v>2465</v>
      </c>
      <c r="H53" s="114">
        <v>2572</v>
      </c>
      <c r="I53" s="114">
        <v>1923</v>
      </c>
      <c r="J53" s="140">
        <v>2134</v>
      </c>
      <c r="K53" s="114">
        <v>23</v>
      </c>
      <c r="L53" s="116">
        <v>1.0777881911902532</v>
      </c>
    </row>
    <row r="54" spans="1:12" s="110" customFormat="1" ht="15" customHeight="1" x14ac:dyDescent="0.2">
      <c r="A54" s="120"/>
      <c r="B54" s="119"/>
      <c r="D54" s="267" t="s">
        <v>194</v>
      </c>
      <c r="E54" s="113">
        <v>67.686601761706072</v>
      </c>
      <c r="F54" s="115">
        <v>1460</v>
      </c>
      <c r="G54" s="114">
        <v>1659</v>
      </c>
      <c r="H54" s="114">
        <v>1740</v>
      </c>
      <c r="I54" s="114">
        <v>1317</v>
      </c>
      <c r="J54" s="140">
        <v>1447</v>
      </c>
      <c r="K54" s="114">
        <v>13</v>
      </c>
      <c r="L54" s="116">
        <v>0.89841050449205251</v>
      </c>
    </row>
    <row r="55" spans="1:12" s="110" customFormat="1" ht="15" customHeight="1" x14ac:dyDescent="0.2">
      <c r="A55" s="120"/>
      <c r="B55" s="119"/>
      <c r="D55" s="267" t="s">
        <v>195</v>
      </c>
      <c r="E55" s="113">
        <v>32.313398238293928</v>
      </c>
      <c r="F55" s="115">
        <v>697</v>
      </c>
      <c r="G55" s="114">
        <v>806</v>
      </c>
      <c r="H55" s="114">
        <v>832</v>
      </c>
      <c r="I55" s="114">
        <v>606</v>
      </c>
      <c r="J55" s="140">
        <v>687</v>
      </c>
      <c r="K55" s="114">
        <v>10</v>
      </c>
      <c r="L55" s="116">
        <v>1.4556040756914119</v>
      </c>
    </row>
    <row r="56" spans="1:12" s="110" customFormat="1" ht="15" customHeight="1" x14ac:dyDescent="0.2">
      <c r="A56" s="120"/>
      <c r="B56" s="119" t="s">
        <v>196</v>
      </c>
      <c r="C56" s="258"/>
      <c r="E56" s="113">
        <v>75.051176425990036</v>
      </c>
      <c r="F56" s="115">
        <v>59394</v>
      </c>
      <c r="G56" s="114">
        <v>59430</v>
      </c>
      <c r="H56" s="114">
        <v>59912</v>
      </c>
      <c r="I56" s="114">
        <v>59376</v>
      </c>
      <c r="J56" s="140">
        <v>58926</v>
      </c>
      <c r="K56" s="114">
        <v>468</v>
      </c>
      <c r="L56" s="116">
        <v>0.79421647490072289</v>
      </c>
    </row>
    <row r="57" spans="1:12" s="110" customFormat="1" ht="15" customHeight="1" x14ac:dyDescent="0.2">
      <c r="A57" s="120"/>
      <c r="B57" s="119"/>
      <c r="C57" s="258" t="s">
        <v>106</v>
      </c>
      <c r="E57" s="113">
        <v>51.542243324241504</v>
      </c>
      <c r="F57" s="115">
        <v>30613</v>
      </c>
      <c r="G57" s="114">
        <v>30546</v>
      </c>
      <c r="H57" s="114">
        <v>30884</v>
      </c>
      <c r="I57" s="114">
        <v>30465</v>
      </c>
      <c r="J57" s="140">
        <v>30193</v>
      </c>
      <c r="K57" s="114">
        <v>420</v>
      </c>
      <c r="L57" s="116">
        <v>1.3910509058391018</v>
      </c>
    </row>
    <row r="58" spans="1:12" s="110" customFormat="1" ht="15" customHeight="1" x14ac:dyDescent="0.2">
      <c r="A58" s="120"/>
      <c r="B58" s="119"/>
      <c r="C58" s="258" t="s">
        <v>107</v>
      </c>
      <c r="E58" s="113">
        <v>48.457756675758496</v>
      </c>
      <c r="F58" s="115">
        <v>28781</v>
      </c>
      <c r="G58" s="114">
        <v>28884</v>
      </c>
      <c r="H58" s="114">
        <v>29028</v>
      </c>
      <c r="I58" s="114">
        <v>28911</v>
      </c>
      <c r="J58" s="140">
        <v>28733</v>
      </c>
      <c r="K58" s="114">
        <v>48</v>
      </c>
      <c r="L58" s="116">
        <v>0.16705530226568754</v>
      </c>
    </row>
    <row r="59" spans="1:12" s="110" customFormat="1" ht="15" customHeight="1" x14ac:dyDescent="0.2">
      <c r="A59" s="120"/>
      <c r="B59" s="119"/>
      <c r="C59" s="258" t="s">
        <v>105</v>
      </c>
      <c r="D59" s="110" t="s">
        <v>197</v>
      </c>
      <c r="E59" s="113">
        <v>91.731488029093853</v>
      </c>
      <c r="F59" s="115">
        <v>54483</v>
      </c>
      <c r="G59" s="114">
        <v>54473</v>
      </c>
      <c r="H59" s="114">
        <v>54946</v>
      </c>
      <c r="I59" s="114">
        <v>54456</v>
      </c>
      <c r="J59" s="140">
        <v>54034</v>
      </c>
      <c r="K59" s="114">
        <v>449</v>
      </c>
      <c r="L59" s="116">
        <v>0.83095828552392936</v>
      </c>
    </row>
    <row r="60" spans="1:12" s="110" customFormat="1" ht="15" customHeight="1" x14ac:dyDescent="0.2">
      <c r="A60" s="120"/>
      <c r="B60" s="119"/>
      <c r="C60" s="258"/>
      <c r="D60" s="267" t="s">
        <v>198</v>
      </c>
      <c r="E60" s="113">
        <v>51.566543692527944</v>
      </c>
      <c r="F60" s="115">
        <v>28095</v>
      </c>
      <c r="G60" s="114">
        <v>27989</v>
      </c>
      <c r="H60" s="114">
        <v>28326</v>
      </c>
      <c r="I60" s="114">
        <v>27926</v>
      </c>
      <c r="J60" s="140">
        <v>27676</v>
      </c>
      <c r="K60" s="114">
        <v>419</v>
      </c>
      <c r="L60" s="116">
        <v>1.5139471021823963</v>
      </c>
    </row>
    <row r="61" spans="1:12" s="110" customFormat="1" ht="15" customHeight="1" x14ac:dyDescent="0.2">
      <c r="A61" s="120"/>
      <c r="B61" s="119"/>
      <c r="C61" s="258"/>
      <c r="D61" s="267" t="s">
        <v>199</v>
      </c>
      <c r="E61" s="113">
        <v>48.433456307472056</v>
      </c>
      <c r="F61" s="115">
        <v>26388</v>
      </c>
      <c r="G61" s="114">
        <v>26484</v>
      </c>
      <c r="H61" s="114">
        <v>26620</v>
      </c>
      <c r="I61" s="114">
        <v>26530</v>
      </c>
      <c r="J61" s="140">
        <v>26358</v>
      </c>
      <c r="K61" s="114">
        <v>30</v>
      </c>
      <c r="L61" s="116">
        <v>0.11381743683132256</v>
      </c>
    </row>
    <row r="62" spans="1:12" s="110" customFormat="1" ht="15" customHeight="1" x14ac:dyDescent="0.2">
      <c r="A62" s="120"/>
      <c r="B62" s="119"/>
      <c r="C62" s="258"/>
      <c r="D62" s="258" t="s">
        <v>200</v>
      </c>
      <c r="E62" s="113">
        <v>8.2685119709061521</v>
      </c>
      <c r="F62" s="115">
        <v>4911</v>
      </c>
      <c r="G62" s="114">
        <v>4957</v>
      </c>
      <c r="H62" s="114">
        <v>4966</v>
      </c>
      <c r="I62" s="114">
        <v>4920</v>
      </c>
      <c r="J62" s="140">
        <v>4892</v>
      </c>
      <c r="K62" s="114">
        <v>19</v>
      </c>
      <c r="L62" s="116">
        <v>0.38838920686835648</v>
      </c>
    </row>
    <row r="63" spans="1:12" s="110" customFormat="1" ht="15" customHeight="1" x14ac:dyDescent="0.2">
      <c r="A63" s="120"/>
      <c r="B63" s="119"/>
      <c r="C63" s="258"/>
      <c r="D63" s="267" t="s">
        <v>198</v>
      </c>
      <c r="E63" s="113">
        <v>51.272653227448586</v>
      </c>
      <c r="F63" s="115">
        <v>2518</v>
      </c>
      <c r="G63" s="114">
        <v>2557</v>
      </c>
      <c r="H63" s="114">
        <v>2558</v>
      </c>
      <c r="I63" s="114">
        <v>2539</v>
      </c>
      <c r="J63" s="140">
        <v>2517</v>
      </c>
      <c r="K63" s="114">
        <v>1</v>
      </c>
      <c r="L63" s="116">
        <v>3.9729837107667858E-2</v>
      </c>
    </row>
    <row r="64" spans="1:12" s="110" customFormat="1" ht="15" customHeight="1" x14ac:dyDescent="0.2">
      <c r="A64" s="120"/>
      <c r="B64" s="119"/>
      <c r="C64" s="258"/>
      <c r="D64" s="267" t="s">
        <v>199</v>
      </c>
      <c r="E64" s="113">
        <v>48.727346772551414</v>
      </c>
      <c r="F64" s="115">
        <v>2393</v>
      </c>
      <c r="G64" s="114">
        <v>2400</v>
      </c>
      <c r="H64" s="114">
        <v>2408</v>
      </c>
      <c r="I64" s="114">
        <v>2381</v>
      </c>
      <c r="J64" s="140">
        <v>2375</v>
      </c>
      <c r="K64" s="114">
        <v>18</v>
      </c>
      <c r="L64" s="116">
        <v>0.75789473684210529</v>
      </c>
    </row>
    <row r="65" spans="1:12" s="110" customFormat="1" ht="15" customHeight="1" x14ac:dyDescent="0.2">
      <c r="A65" s="120"/>
      <c r="B65" s="119" t="s">
        <v>201</v>
      </c>
      <c r="C65" s="258"/>
      <c r="E65" s="113">
        <v>11.775632439536</v>
      </c>
      <c r="F65" s="115">
        <v>9319</v>
      </c>
      <c r="G65" s="114">
        <v>9286</v>
      </c>
      <c r="H65" s="114">
        <v>9268</v>
      </c>
      <c r="I65" s="114">
        <v>9246</v>
      </c>
      <c r="J65" s="140">
        <v>9221</v>
      </c>
      <c r="K65" s="114">
        <v>98</v>
      </c>
      <c r="L65" s="116">
        <v>1.0627914542891226</v>
      </c>
    </row>
    <row r="66" spans="1:12" s="110" customFormat="1" ht="15" customHeight="1" x14ac:dyDescent="0.2">
      <c r="A66" s="120"/>
      <c r="B66" s="119"/>
      <c r="C66" s="258" t="s">
        <v>106</v>
      </c>
      <c r="E66" s="113">
        <v>42.526022105376114</v>
      </c>
      <c r="F66" s="115">
        <v>3963</v>
      </c>
      <c r="G66" s="114">
        <v>3934</v>
      </c>
      <c r="H66" s="114">
        <v>3931</v>
      </c>
      <c r="I66" s="114">
        <v>3931</v>
      </c>
      <c r="J66" s="140">
        <v>3894</v>
      </c>
      <c r="K66" s="114">
        <v>69</v>
      </c>
      <c r="L66" s="116">
        <v>1.7719568567026194</v>
      </c>
    </row>
    <row r="67" spans="1:12" s="110" customFormat="1" ht="15" customHeight="1" x14ac:dyDescent="0.2">
      <c r="A67" s="120"/>
      <c r="B67" s="119"/>
      <c r="C67" s="258" t="s">
        <v>107</v>
      </c>
      <c r="E67" s="113">
        <v>57.473977894623886</v>
      </c>
      <c r="F67" s="115">
        <v>5356</v>
      </c>
      <c r="G67" s="114">
        <v>5352</v>
      </c>
      <c r="H67" s="114">
        <v>5337</v>
      </c>
      <c r="I67" s="114">
        <v>5315</v>
      </c>
      <c r="J67" s="140">
        <v>5327</v>
      </c>
      <c r="K67" s="114">
        <v>29</v>
      </c>
      <c r="L67" s="116">
        <v>0.54439647080908582</v>
      </c>
    </row>
    <row r="68" spans="1:12" s="110" customFormat="1" ht="15" customHeight="1" x14ac:dyDescent="0.2">
      <c r="A68" s="120"/>
      <c r="B68" s="119"/>
      <c r="C68" s="258" t="s">
        <v>105</v>
      </c>
      <c r="D68" s="110" t="s">
        <v>202</v>
      </c>
      <c r="E68" s="113">
        <v>12.404764459705977</v>
      </c>
      <c r="F68" s="115">
        <v>1156</v>
      </c>
      <c r="G68" s="114">
        <v>1139</v>
      </c>
      <c r="H68" s="114">
        <v>1117</v>
      </c>
      <c r="I68" s="114">
        <v>1112</v>
      </c>
      <c r="J68" s="140">
        <v>1048</v>
      </c>
      <c r="K68" s="114">
        <v>108</v>
      </c>
      <c r="L68" s="116">
        <v>10.305343511450381</v>
      </c>
    </row>
    <row r="69" spans="1:12" s="110" customFormat="1" ht="15" customHeight="1" x14ac:dyDescent="0.2">
      <c r="A69" s="120"/>
      <c r="B69" s="119"/>
      <c r="C69" s="258"/>
      <c r="D69" s="267" t="s">
        <v>198</v>
      </c>
      <c r="E69" s="113">
        <v>43.598615916955019</v>
      </c>
      <c r="F69" s="115">
        <v>504</v>
      </c>
      <c r="G69" s="114">
        <v>502</v>
      </c>
      <c r="H69" s="114">
        <v>502</v>
      </c>
      <c r="I69" s="114">
        <v>515</v>
      </c>
      <c r="J69" s="140">
        <v>484</v>
      </c>
      <c r="K69" s="114">
        <v>20</v>
      </c>
      <c r="L69" s="116">
        <v>4.1322314049586772</v>
      </c>
    </row>
    <row r="70" spans="1:12" s="110" customFormat="1" ht="15" customHeight="1" x14ac:dyDescent="0.2">
      <c r="A70" s="120"/>
      <c r="B70" s="119"/>
      <c r="C70" s="258"/>
      <c r="D70" s="267" t="s">
        <v>199</v>
      </c>
      <c r="E70" s="113">
        <v>56.401384083044981</v>
      </c>
      <c r="F70" s="115">
        <v>652</v>
      </c>
      <c r="G70" s="114">
        <v>637</v>
      </c>
      <c r="H70" s="114">
        <v>615</v>
      </c>
      <c r="I70" s="114">
        <v>597</v>
      </c>
      <c r="J70" s="140">
        <v>564</v>
      </c>
      <c r="K70" s="114">
        <v>88</v>
      </c>
      <c r="L70" s="116">
        <v>15.602836879432624</v>
      </c>
    </row>
    <row r="71" spans="1:12" s="110" customFormat="1" ht="15" customHeight="1" x14ac:dyDescent="0.2">
      <c r="A71" s="120"/>
      <c r="B71" s="119"/>
      <c r="C71" s="258"/>
      <c r="D71" s="110" t="s">
        <v>203</v>
      </c>
      <c r="E71" s="113">
        <v>82.208391458310984</v>
      </c>
      <c r="F71" s="115">
        <v>7661</v>
      </c>
      <c r="G71" s="114">
        <v>7650</v>
      </c>
      <c r="H71" s="114">
        <v>7654</v>
      </c>
      <c r="I71" s="114">
        <v>7643</v>
      </c>
      <c r="J71" s="140">
        <v>7691</v>
      </c>
      <c r="K71" s="114">
        <v>-30</v>
      </c>
      <c r="L71" s="116">
        <v>-0.39006631127291641</v>
      </c>
    </row>
    <row r="72" spans="1:12" s="110" customFormat="1" ht="15" customHeight="1" x14ac:dyDescent="0.2">
      <c r="A72" s="120"/>
      <c r="B72" s="119"/>
      <c r="C72" s="258"/>
      <c r="D72" s="267" t="s">
        <v>198</v>
      </c>
      <c r="E72" s="113">
        <v>41.717791411042946</v>
      </c>
      <c r="F72" s="115">
        <v>3196</v>
      </c>
      <c r="G72" s="114">
        <v>3174</v>
      </c>
      <c r="H72" s="114">
        <v>3173</v>
      </c>
      <c r="I72" s="114">
        <v>3161</v>
      </c>
      <c r="J72" s="140">
        <v>3159</v>
      </c>
      <c r="K72" s="114">
        <v>37</v>
      </c>
      <c r="L72" s="116">
        <v>1.1712567268122824</v>
      </c>
    </row>
    <row r="73" spans="1:12" s="110" customFormat="1" ht="15" customHeight="1" x14ac:dyDescent="0.2">
      <c r="A73" s="120"/>
      <c r="B73" s="119"/>
      <c r="C73" s="258"/>
      <c r="D73" s="267" t="s">
        <v>199</v>
      </c>
      <c r="E73" s="113">
        <v>58.282208588957054</v>
      </c>
      <c r="F73" s="115">
        <v>4465</v>
      </c>
      <c r="G73" s="114">
        <v>4476</v>
      </c>
      <c r="H73" s="114">
        <v>4481</v>
      </c>
      <c r="I73" s="114">
        <v>4482</v>
      </c>
      <c r="J73" s="140">
        <v>4532</v>
      </c>
      <c r="K73" s="114">
        <v>-67</v>
      </c>
      <c r="L73" s="116">
        <v>-1.4783759929390998</v>
      </c>
    </row>
    <row r="74" spans="1:12" s="110" customFormat="1" ht="15" customHeight="1" x14ac:dyDescent="0.2">
      <c r="A74" s="120"/>
      <c r="B74" s="119"/>
      <c r="C74" s="258"/>
      <c r="D74" s="110" t="s">
        <v>204</v>
      </c>
      <c r="E74" s="113">
        <v>5.3868440819830452</v>
      </c>
      <c r="F74" s="115">
        <v>502</v>
      </c>
      <c r="G74" s="114">
        <v>497</v>
      </c>
      <c r="H74" s="114">
        <v>497</v>
      </c>
      <c r="I74" s="114">
        <v>491</v>
      </c>
      <c r="J74" s="140">
        <v>482</v>
      </c>
      <c r="K74" s="114">
        <v>20</v>
      </c>
      <c r="L74" s="116">
        <v>4.1493775933609962</v>
      </c>
    </row>
    <row r="75" spans="1:12" s="110" customFormat="1" ht="15" customHeight="1" x14ac:dyDescent="0.2">
      <c r="A75" s="120"/>
      <c r="B75" s="119"/>
      <c r="C75" s="258"/>
      <c r="D75" s="267" t="s">
        <v>198</v>
      </c>
      <c r="E75" s="113">
        <v>52.39043824701195</v>
      </c>
      <c r="F75" s="115">
        <v>263</v>
      </c>
      <c r="G75" s="114">
        <v>258</v>
      </c>
      <c r="H75" s="114">
        <v>256</v>
      </c>
      <c r="I75" s="114">
        <v>255</v>
      </c>
      <c r="J75" s="140">
        <v>251</v>
      </c>
      <c r="K75" s="114">
        <v>12</v>
      </c>
      <c r="L75" s="116">
        <v>4.7808764940239046</v>
      </c>
    </row>
    <row r="76" spans="1:12" s="110" customFormat="1" ht="15" customHeight="1" x14ac:dyDescent="0.2">
      <c r="A76" s="120"/>
      <c r="B76" s="119"/>
      <c r="C76" s="258"/>
      <c r="D76" s="267" t="s">
        <v>199</v>
      </c>
      <c r="E76" s="113">
        <v>47.60956175298805</v>
      </c>
      <c r="F76" s="115">
        <v>239</v>
      </c>
      <c r="G76" s="114">
        <v>239</v>
      </c>
      <c r="H76" s="114">
        <v>241</v>
      </c>
      <c r="I76" s="114">
        <v>236</v>
      </c>
      <c r="J76" s="140">
        <v>231</v>
      </c>
      <c r="K76" s="114">
        <v>8</v>
      </c>
      <c r="L76" s="116">
        <v>3.4632034632034632</v>
      </c>
    </row>
    <row r="77" spans="1:12" s="110" customFormat="1" ht="15" customHeight="1" x14ac:dyDescent="0.2">
      <c r="A77" s="534"/>
      <c r="B77" s="119" t="s">
        <v>205</v>
      </c>
      <c r="C77" s="268"/>
      <c r="D77" s="182"/>
      <c r="E77" s="113">
        <v>6.7211706133589422</v>
      </c>
      <c r="F77" s="115">
        <v>5319</v>
      </c>
      <c r="G77" s="114">
        <v>5399</v>
      </c>
      <c r="H77" s="114">
        <v>5430</v>
      </c>
      <c r="I77" s="114">
        <v>5421</v>
      </c>
      <c r="J77" s="140">
        <v>5407</v>
      </c>
      <c r="K77" s="114">
        <v>-88</v>
      </c>
      <c r="L77" s="116">
        <v>-1.6275198816349177</v>
      </c>
    </row>
    <row r="78" spans="1:12" s="110" customFormat="1" ht="15" customHeight="1" x14ac:dyDescent="0.2">
      <c r="A78" s="120"/>
      <c r="B78" s="119"/>
      <c r="C78" s="268" t="s">
        <v>106</v>
      </c>
      <c r="D78" s="182"/>
      <c r="E78" s="113">
        <v>57.830419251739052</v>
      </c>
      <c r="F78" s="115">
        <v>3076</v>
      </c>
      <c r="G78" s="114">
        <v>3096</v>
      </c>
      <c r="H78" s="114">
        <v>3110</v>
      </c>
      <c r="I78" s="114">
        <v>3099</v>
      </c>
      <c r="J78" s="140">
        <v>3080</v>
      </c>
      <c r="K78" s="114">
        <v>-4</v>
      </c>
      <c r="L78" s="116">
        <v>-0.12987012987012986</v>
      </c>
    </row>
    <row r="79" spans="1:12" s="110" customFormat="1" ht="15" customHeight="1" x14ac:dyDescent="0.2">
      <c r="A79" s="123"/>
      <c r="B79" s="124"/>
      <c r="C79" s="260" t="s">
        <v>107</v>
      </c>
      <c r="D79" s="261"/>
      <c r="E79" s="125">
        <v>42.169580748260948</v>
      </c>
      <c r="F79" s="143">
        <v>2243</v>
      </c>
      <c r="G79" s="144">
        <v>2303</v>
      </c>
      <c r="H79" s="144">
        <v>2320</v>
      </c>
      <c r="I79" s="144">
        <v>2322</v>
      </c>
      <c r="J79" s="145">
        <v>2327</v>
      </c>
      <c r="K79" s="144">
        <v>-84</v>
      </c>
      <c r="L79" s="146">
        <v>-3.6097980232058444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79138</v>
      </c>
      <c r="E11" s="114">
        <v>79502</v>
      </c>
      <c r="F11" s="114">
        <v>80110</v>
      </c>
      <c r="G11" s="114">
        <v>78845</v>
      </c>
      <c r="H11" s="140">
        <v>78446</v>
      </c>
      <c r="I11" s="115">
        <v>692</v>
      </c>
      <c r="J11" s="116">
        <v>0.88213548173265688</v>
      </c>
    </row>
    <row r="12" spans="1:15" s="110" customFormat="1" ht="24.95" customHeight="1" x14ac:dyDescent="0.2">
      <c r="A12" s="193" t="s">
        <v>132</v>
      </c>
      <c r="B12" s="194" t="s">
        <v>133</v>
      </c>
      <c r="C12" s="113">
        <v>1.8865778766205867</v>
      </c>
      <c r="D12" s="115">
        <v>1493</v>
      </c>
      <c r="E12" s="114">
        <v>1514</v>
      </c>
      <c r="F12" s="114">
        <v>1619</v>
      </c>
      <c r="G12" s="114">
        <v>1589</v>
      </c>
      <c r="H12" s="140">
        <v>1549</v>
      </c>
      <c r="I12" s="115">
        <v>-56</v>
      </c>
      <c r="J12" s="116">
        <v>-3.6152356358941251</v>
      </c>
    </row>
    <row r="13" spans="1:15" s="110" customFormat="1" ht="24.95" customHeight="1" x14ac:dyDescent="0.2">
      <c r="A13" s="193" t="s">
        <v>134</v>
      </c>
      <c r="B13" s="199" t="s">
        <v>214</v>
      </c>
      <c r="C13" s="113">
        <v>3.2411736460360383</v>
      </c>
      <c r="D13" s="115">
        <v>2565</v>
      </c>
      <c r="E13" s="114">
        <v>2621</v>
      </c>
      <c r="F13" s="114">
        <v>2618</v>
      </c>
      <c r="G13" s="114">
        <v>2547</v>
      </c>
      <c r="H13" s="140">
        <v>2537</v>
      </c>
      <c r="I13" s="115">
        <v>28</v>
      </c>
      <c r="J13" s="116">
        <v>1.1036657469452109</v>
      </c>
    </row>
    <row r="14" spans="1:15" s="287" customFormat="1" ht="24" customHeight="1" x14ac:dyDescent="0.2">
      <c r="A14" s="193" t="s">
        <v>215</v>
      </c>
      <c r="B14" s="199" t="s">
        <v>137</v>
      </c>
      <c r="C14" s="113">
        <v>18.408349970936843</v>
      </c>
      <c r="D14" s="115">
        <v>14568</v>
      </c>
      <c r="E14" s="114">
        <v>14604</v>
      </c>
      <c r="F14" s="114">
        <v>14577</v>
      </c>
      <c r="G14" s="114">
        <v>14281</v>
      </c>
      <c r="H14" s="140">
        <v>14316</v>
      </c>
      <c r="I14" s="115">
        <v>252</v>
      </c>
      <c r="J14" s="116">
        <v>1.760268231349539</v>
      </c>
      <c r="K14" s="110"/>
      <c r="L14" s="110"/>
      <c r="M14" s="110"/>
      <c r="N14" s="110"/>
      <c r="O14" s="110"/>
    </row>
    <row r="15" spans="1:15" s="110" customFormat="1" ht="24.75" customHeight="1" x14ac:dyDescent="0.2">
      <c r="A15" s="193" t="s">
        <v>216</v>
      </c>
      <c r="B15" s="199" t="s">
        <v>217</v>
      </c>
      <c r="C15" s="113">
        <v>4.9824357451540351</v>
      </c>
      <c r="D15" s="115">
        <v>3943</v>
      </c>
      <c r="E15" s="114">
        <v>3948</v>
      </c>
      <c r="F15" s="114">
        <v>3885</v>
      </c>
      <c r="G15" s="114">
        <v>3880</v>
      </c>
      <c r="H15" s="140">
        <v>3875</v>
      </c>
      <c r="I15" s="115">
        <v>68</v>
      </c>
      <c r="J15" s="116">
        <v>1.7548387096774194</v>
      </c>
    </row>
    <row r="16" spans="1:15" s="287" customFormat="1" ht="24.95" customHeight="1" x14ac:dyDescent="0.2">
      <c r="A16" s="193" t="s">
        <v>218</v>
      </c>
      <c r="B16" s="199" t="s">
        <v>141</v>
      </c>
      <c r="C16" s="113">
        <v>8.6418661073062246</v>
      </c>
      <c r="D16" s="115">
        <v>6839</v>
      </c>
      <c r="E16" s="114">
        <v>6874</v>
      </c>
      <c r="F16" s="114">
        <v>6879</v>
      </c>
      <c r="G16" s="114">
        <v>6798</v>
      </c>
      <c r="H16" s="140">
        <v>6771</v>
      </c>
      <c r="I16" s="115">
        <v>68</v>
      </c>
      <c r="J16" s="116">
        <v>1.0042829714960861</v>
      </c>
      <c r="K16" s="110"/>
      <c r="L16" s="110"/>
      <c r="M16" s="110"/>
      <c r="N16" s="110"/>
      <c r="O16" s="110"/>
    </row>
    <row r="17" spans="1:15" s="110" customFormat="1" ht="24.95" customHeight="1" x14ac:dyDescent="0.2">
      <c r="A17" s="193" t="s">
        <v>219</v>
      </c>
      <c r="B17" s="199" t="s">
        <v>220</v>
      </c>
      <c r="C17" s="113">
        <v>4.7840481184765853</v>
      </c>
      <c r="D17" s="115">
        <v>3786</v>
      </c>
      <c r="E17" s="114">
        <v>3782</v>
      </c>
      <c r="F17" s="114">
        <v>3813</v>
      </c>
      <c r="G17" s="114">
        <v>3603</v>
      </c>
      <c r="H17" s="140">
        <v>3670</v>
      </c>
      <c r="I17" s="115">
        <v>116</v>
      </c>
      <c r="J17" s="116">
        <v>3.1607629427792916</v>
      </c>
    </row>
    <row r="18" spans="1:15" s="287" customFormat="1" ht="24.95" customHeight="1" x14ac:dyDescent="0.2">
      <c r="A18" s="201" t="s">
        <v>144</v>
      </c>
      <c r="B18" s="202" t="s">
        <v>145</v>
      </c>
      <c r="C18" s="113">
        <v>10.681341454168667</v>
      </c>
      <c r="D18" s="115">
        <v>8453</v>
      </c>
      <c r="E18" s="114">
        <v>8535</v>
      </c>
      <c r="F18" s="114">
        <v>8768</v>
      </c>
      <c r="G18" s="114">
        <v>8644</v>
      </c>
      <c r="H18" s="140">
        <v>8526</v>
      </c>
      <c r="I18" s="115">
        <v>-73</v>
      </c>
      <c r="J18" s="116">
        <v>-0.85620455078583158</v>
      </c>
      <c r="K18" s="110"/>
      <c r="L18" s="110"/>
      <c r="M18" s="110"/>
      <c r="N18" s="110"/>
      <c r="O18" s="110"/>
    </row>
    <row r="19" spans="1:15" s="110" customFormat="1" ht="24.95" customHeight="1" x14ac:dyDescent="0.2">
      <c r="A19" s="193" t="s">
        <v>146</v>
      </c>
      <c r="B19" s="199" t="s">
        <v>147</v>
      </c>
      <c r="C19" s="113">
        <v>15.49445272814577</v>
      </c>
      <c r="D19" s="115">
        <v>12262</v>
      </c>
      <c r="E19" s="114">
        <v>12355</v>
      </c>
      <c r="F19" s="114">
        <v>12377</v>
      </c>
      <c r="G19" s="114">
        <v>12162</v>
      </c>
      <c r="H19" s="140">
        <v>12193</v>
      </c>
      <c r="I19" s="115">
        <v>69</v>
      </c>
      <c r="J19" s="116">
        <v>0.565898466333142</v>
      </c>
    </row>
    <row r="20" spans="1:15" s="287" customFormat="1" ht="24.95" customHeight="1" x14ac:dyDescent="0.2">
      <c r="A20" s="193" t="s">
        <v>148</v>
      </c>
      <c r="B20" s="199" t="s">
        <v>149</v>
      </c>
      <c r="C20" s="113">
        <v>5.7469230963633144</v>
      </c>
      <c r="D20" s="115">
        <v>4548</v>
      </c>
      <c r="E20" s="114">
        <v>4497</v>
      </c>
      <c r="F20" s="114">
        <v>4546</v>
      </c>
      <c r="G20" s="114">
        <v>4451</v>
      </c>
      <c r="H20" s="140">
        <v>4429</v>
      </c>
      <c r="I20" s="115">
        <v>119</v>
      </c>
      <c r="J20" s="116">
        <v>2.6868367577331225</v>
      </c>
      <c r="K20" s="110"/>
      <c r="L20" s="110"/>
      <c r="M20" s="110"/>
      <c r="N20" s="110"/>
      <c r="O20" s="110"/>
    </row>
    <row r="21" spans="1:15" s="110" customFormat="1" ht="24.95" customHeight="1" x14ac:dyDescent="0.2">
      <c r="A21" s="201" t="s">
        <v>150</v>
      </c>
      <c r="B21" s="202" t="s">
        <v>151</v>
      </c>
      <c r="C21" s="113">
        <v>3.2727640324496448</v>
      </c>
      <c r="D21" s="115">
        <v>2590</v>
      </c>
      <c r="E21" s="114">
        <v>2640</v>
      </c>
      <c r="F21" s="114">
        <v>2690</v>
      </c>
      <c r="G21" s="114">
        <v>2616</v>
      </c>
      <c r="H21" s="140">
        <v>2495</v>
      </c>
      <c r="I21" s="115">
        <v>95</v>
      </c>
      <c r="J21" s="116">
        <v>3.8076152304609217</v>
      </c>
    </row>
    <row r="22" spans="1:15" s="110" customFormat="1" ht="24.95" customHeight="1" x14ac:dyDescent="0.2">
      <c r="A22" s="201" t="s">
        <v>152</v>
      </c>
      <c r="B22" s="199" t="s">
        <v>153</v>
      </c>
      <c r="C22" s="113">
        <v>0.79734135307943088</v>
      </c>
      <c r="D22" s="115">
        <v>631</v>
      </c>
      <c r="E22" s="114">
        <v>632</v>
      </c>
      <c r="F22" s="114">
        <v>636</v>
      </c>
      <c r="G22" s="114">
        <v>602</v>
      </c>
      <c r="H22" s="140">
        <v>598</v>
      </c>
      <c r="I22" s="115">
        <v>33</v>
      </c>
      <c r="J22" s="116">
        <v>5.5183946488294318</v>
      </c>
    </row>
    <row r="23" spans="1:15" s="110" customFormat="1" ht="24.95" customHeight="1" x14ac:dyDescent="0.2">
      <c r="A23" s="193" t="s">
        <v>154</v>
      </c>
      <c r="B23" s="199" t="s">
        <v>155</v>
      </c>
      <c r="C23" s="113">
        <v>1.008365134322323</v>
      </c>
      <c r="D23" s="115">
        <v>798</v>
      </c>
      <c r="E23" s="114">
        <v>801</v>
      </c>
      <c r="F23" s="114">
        <v>802</v>
      </c>
      <c r="G23" s="114">
        <v>778</v>
      </c>
      <c r="H23" s="140">
        <v>779</v>
      </c>
      <c r="I23" s="115">
        <v>19</v>
      </c>
      <c r="J23" s="116">
        <v>2.4390243902439024</v>
      </c>
    </row>
    <row r="24" spans="1:15" s="110" customFormat="1" ht="24.95" customHeight="1" x14ac:dyDescent="0.2">
      <c r="A24" s="193" t="s">
        <v>156</v>
      </c>
      <c r="B24" s="199" t="s">
        <v>221</v>
      </c>
      <c r="C24" s="113">
        <v>4.6475776491698042</v>
      </c>
      <c r="D24" s="115">
        <v>3678</v>
      </c>
      <c r="E24" s="114">
        <v>3670</v>
      </c>
      <c r="F24" s="114">
        <v>3633</v>
      </c>
      <c r="G24" s="114">
        <v>3629</v>
      </c>
      <c r="H24" s="140">
        <v>3592</v>
      </c>
      <c r="I24" s="115">
        <v>86</v>
      </c>
      <c r="J24" s="116">
        <v>2.3942093541202674</v>
      </c>
    </row>
    <row r="25" spans="1:15" s="110" customFormat="1" ht="24.95" customHeight="1" x14ac:dyDescent="0.2">
      <c r="A25" s="193" t="s">
        <v>222</v>
      </c>
      <c r="B25" s="204" t="s">
        <v>159</v>
      </c>
      <c r="C25" s="113">
        <v>3.3043544188632517</v>
      </c>
      <c r="D25" s="115">
        <v>2615</v>
      </c>
      <c r="E25" s="114">
        <v>2627</v>
      </c>
      <c r="F25" s="114">
        <v>2682</v>
      </c>
      <c r="G25" s="114">
        <v>2661</v>
      </c>
      <c r="H25" s="140">
        <v>2585</v>
      </c>
      <c r="I25" s="115">
        <v>30</v>
      </c>
      <c r="J25" s="116">
        <v>1.1605415860735009</v>
      </c>
    </row>
    <row r="26" spans="1:15" s="110" customFormat="1" ht="24.95" customHeight="1" x14ac:dyDescent="0.2">
      <c r="A26" s="201">
        <v>782.78300000000002</v>
      </c>
      <c r="B26" s="203" t="s">
        <v>160</v>
      </c>
      <c r="C26" s="113">
        <v>0.73921504207839472</v>
      </c>
      <c r="D26" s="115">
        <v>585</v>
      </c>
      <c r="E26" s="114">
        <v>582</v>
      </c>
      <c r="F26" s="114">
        <v>664</v>
      </c>
      <c r="G26" s="114">
        <v>692</v>
      </c>
      <c r="H26" s="140">
        <v>675</v>
      </c>
      <c r="I26" s="115">
        <v>-90</v>
      </c>
      <c r="J26" s="116">
        <v>-13.333333333333334</v>
      </c>
    </row>
    <row r="27" spans="1:15" s="110" customFormat="1" ht="24.95" customHeight="1" x14ac:dyDescent="0.2">
      <c r="A27" s="193" t="s">
        <v>161</v>
      </c>
      <c r="B27" s="199" t="s">
        <v>223</v>
      </c>
      <c r="C27" s="113">
        <v>6.1525436579140234</v>
      </c>
      <c r="D27" s="115">
        <v>4869</v>
      </c>
      <c r="E27" s="114">
        <v>4869</v>
      </c>
      <c r="F27" s="114">
        <v>4852</v>
      </c>
      <c r="G27" s="114">
        <v>4752</v>
      </c>
      <c r="H27" s="140">
        <v>4734</v>
      </c>
      <c r="I27" s="115">
        <v>135</v>
      </c>
      <c r="J27" s="116">
        <v>2.8517110266159698</v>
      </c>
    </row>
    <row r="28" spans="1:15" s="110" customFormat="1" ht="24.95" customHeight="1" x14ac:dyDescent="0.2">
      <c r="A28" s="193" t="s">
        <v>163</v>
      </c>
      <c r="B28" s="199" t="s">
        <v>164</v>
      </c>
      <c r="C28" s="113">
        <v>3.9487983017008266</v>
      </c>
      <c r="D28" s="115">
        <v>3125</v>
      </c>
      <c r="E28" s="114">
        <v>3129</v>
      </c>
      <c r="F28" s="114">
        <v>3136</v>
      </c>
      <c r="G28" s="114">
        <v>3142</v>
      </c>
      <c r="H28" s="140">
        <v>3226</v>
      </c>
      <c r="I28" s="115">
        <v>-101</v>
      </c>
      <c r="J28" s="116">
        <v>-3.1308121512709239</v>
      </c>
    </row>
    <row r="29" spans="1:15" s="110" customFormat="1" ht="24.95" customHeight="1" x14ac:dyDescent="0.2">
      <c r="A29" s="193">
        <v>86</v>
      </c>
      <c r="B29" s="199" t="s">
        <v>165</v>
      </c>
      <c r="C29" s="113">
        <v>8.1616922338194033</v>
      </c>
      <c r="D29" s="115">
        <v>6459</v>
      </c>
      <c r="E29" s="114">
        <v>6455</v>
      </c>
      <c r="F29" s="114">
        <v>6495</v>
      </c>
      <c r="G29" s="114">
        <v>6415</v>
      </c>
      <c r="H29" s="140">
        <v>6418</v>
      </c>
      <c r="I29" s="115">
        <v>41</v>
      </c>
      <c r="J29" s="116">
        <v>0.63882829541913366</v>
      </c>
    </row>
    <row r="30" spans="1:15" s="110" customFormat="1" ht="24.95" customHeight="1" x14ac:dyDescent="0.2">
      <c r="A30" s="193">
        <v>87.88</v>
      </c>
      <c r="B30" s="204" t="s">
        <v>166</v>
      </c>
      <c r="C30" s="113">
        <v>8.2008643129722767</v>
      </c>
      <c r="D30" s="115">
        <v>6490</v>
      </c>
      <c r="E30" s="114">
        <v>6519</v>
      </c>
      <c r="F30" s="114">
        <v>6541</v>
      </c>
      <c r="G30" s="114">
        <v>6425</v>
      </c>
      <c r="H30" s="140">
        <v>6394</v>
      </c>
      <c r="I30" s="115">
        <v>96</v>
      </c>
      <c r="J30" s="116">
        <v>1.5014075695964968</v>
      </c>
    </row>
    <row r="31" spans="1:15" s="110" customFormat="1" ht="24.95" customHeight="1" x14ac:dyDescent="0.2">
      <c r="A31" s="193" t="s">
        <v>167</v>
      </c>
      <c r="B31" s="199" t="s">
        <v>168</v>
      </c>
      <c r="C31" s="113">
        <v>4.3076650913593975</v>
      </c>
      <c r="D31" s="115">
        <v>3409</v>
      </c>
      <c r="E31" s="114">
        <v>3452</v>
      </c>
      <c r="F31" s="114">
        <v>3474</v>
      </c>
      <c r="G31" s="114">
        <v>3459</v>
      </c>
      <c r="H31" s="140">
        <v>3400</v>
      </c>
      <c r="I31" s="115">
        <v>9</v>
      </c>
      <c r="J31" s="116">
        <v>0.26470588235294118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1.8865778766205867</v>
      </c>
      <c r="D34" s="115">
        <v>1493</v>
      </c>
      <c r="E34" s="114">
        <v>1514</v>
      </c>
      <c r="F34" s="114">
        <v>1619</v>
      </c>
      <c r="G34" s="114">
        <v>1589</v>
      </c>
      <c r="H34" s="140">
        <v>1549</v>
      </c>
      <c r="I34" s="115">
        <v>-56</v>
      </c>
      <c r="J34" s="116">
        <v>-3.6152356358941251</v>
      </c>
    </row>
    <row r="35" spans="1:10" s="110" customFormat="1" ht="24.95" customHeight="1" x14ac:dyDescent="0.2">
      <c r="A35" s="292" t="s">
        <v>171</v>
      </c>
      <c r="B35" s="293" t="s">
        <v>172</v>
      </c>
      <c r="C35" s="113">
        <v>32.330865071141552</v>
      </c>
      <c r="D35" s="115">
        <v>25586</v>
      </c>
      <c r="E35" s="114">
        <v>25760</v>
      </c>
      <c r="F35" s="114">
        <v>25963</v>
      </c>
      <c r="G35" s="114">
        <v>25472</v>
      </c>
      <c r="H35" s="140">
        <v>25379</v>
      </c>
      <c r="I35" s="115">
        <v>207</v>
      </c>
      <c r="J35" s="116">
        <v>0.81563497379723393</v>
      </c>
    </row>
    <row r="36" spans="1:10" s="110" customFormat="1" ht="24.95" customHeight="1" x14ac:dyDescent="0.2">
      <c r="A36" s="294" t="s">
        <v>173</v>
      </c>
      <c r="B36" s="295" t="s">
        <v>174</v>
      </c>
      <c r="C36" s="125">
        <v>65.782557052237863</v>
      </c>
      <c r="D36" s="143">
        <v>52059</v>
      </c>
      <c r="E36" s="144">
        <v>52228</v>
      </c>
      <c r="F36" s="144">
        <v>52528</v>
      </c>
      <c r="G36" s="144">
        <v>51784</v>
      </c>
      <c r="H36" s="145">
        <v>51518</v>
      </c>
      <c r="I36" s="143">
        <v>541</v>
      </c>
      <c r="J36" s="146">
        <v>1.0501184052175938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2020-09-25T13:11:44Z</dcterms:created>
  <dcterms:modified xsi:type="dcterms:W3CDTF">2020-09-28T08:13:27Z</dcterms:modified>
</cp:coreProperties>
</file>