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C31" i="24"/>
  <c r="C23" i="24"/>
  <c r="G20" i="24"/>
  <c r="C15" i="24"/>
  <c r="L57" i="15"/>
  <c r="K57" i="15"/>
  <c r="C38" i="24"/>
  <c r="C37" i="24"/>
  <c r="C35" i="24"/>
  <c r="C34" i="24"/>
  <c r="C33" i="24"/>
  <c r="C32" i="24"/>
  <c r="C30" i="24"/>
  <c r="C29" i="24"/>
  <c r="C28" i="24"/>
  <c r="M28" i="24" s="1"/>
  <c r="C27" i="24"/>
  <c r="C26" i="24"/>
  <c r="C25" i="24"/>
  <c r="C24" i="24"/>
  <c r="C22" i="24"/>
  <c r="C21" i="24"/>
  <c r="C20" i="24"/>
  <c r="M20" i="24" s="1"/>
  <c r="C19" i="24"/>
  <c r="C18" i="24"/>
  <c r="C17" i="24"/>
  <c r="C16" i="24"/>
  <c r="C9" i="24"/>
  <c r="C8" i="24"/>
  <c r="C7" i="24"/>
  <c r="B38" i="24"/>
  <c r="B37" i="24"/>
  <c r="B35" i="24"/>
  <c r="B34" i="24"/>
  <c r="B33" i="24"/>
  <c r="B32" i="24"/>
  <c r="B31" i="24"/>
  <c r="B30" i="24"/>
  <c r="B29" i="24"/>
  <c r="B28" i="24"/>
  <c r="B27" i="24"/>
  <c r="B26" i="24"/>
  <c r="B25" i="24"/>
  <c r="B24" i="24"/>
  <c r="B23" i="24"/>
  <c r="B22" i="24"/>
  <c r="B21" i="24"/>
  <c r="B20" i="24"/>
  <c r="B19" i="24"/>
  <c r="B18" i="24"/>
  <c r="B17" i="24"/>
  <c r="K17" i="24" s="1"/>
  <c r="B16" i="24"/>
  <c r="B15" i="24"/>
  <c r="B9" i="24"/>
  <c r="B8" i="24"/>
  <c r="B7" i="24"/>
  <c r="G28" i="24" l="1"/>
  <c r="F9" i="24"/>
  <c r="D9" i="24"/>
  <c r="J9" i="24"/>
  <c r="H9" i="24"/>
  <c r="K9" i="24"/>
  <c r="F35" i="24"/>
  <c r="D35" i="24"/>
  <c r="J35" i="24"/>
  <c r="H35" i="24"/>
  <c r="K35" i="24"/>
  <c r="F19" i="24"/>
  <c r="D19" i="24"/>
  <c r="J19" i="24"/>
  <c r="H19" i="24"/>
  <c r="K19" i="24"/>
  <c r="K8" i="24"/>
  <c r="J8" i="24"/>
  <c r="H8" i="24"/>
  <c r="F8" i="24"/>
  <c r="D8" i="24"/>
  <c r="K24" i="24"/>
  <c r="J24" i="24"/>
  <c r="H24" i="24"/>
  <c r="F24" i="24"/>
  <c r="D24" i="24"/>
  <c r="I16" i="24"/>
  <c r="L16" i="24"/>
  <c r="M16" i="24"/>
  <c r="G16" i="24"/>
  <c r="E16" i="24"/>
  <c r="I26" i="24"/>
  <c r="L26" i="24"/>
  <c r="M26" i="24"/>
  <c r="G26" i="24"/>
  <c r="E26" i="24"/>
  <c r="G29" i="24"/>
  <c r="M29" i="24"/>
  <c r="E29" i="24"/>
  <c r="L29" i="24"/>
  <c r="I29" i="24"/>
  <c r="I32" i="24"/>
  <c r="L32" i="24"/>
  <c r="M32" i="24"/>
  <c r="G32" i="24"/>
  <c r="E32" i="24"/>
  <c r="G15" i="24"/>
  <c r="M15" i="24"/>
  <c r="E15" i="24"/>
  <c r="L15" i="24"/>
  <c r="I15" i="24"/>
  <c r="I41" i="24"/>
  <c r="G41" i="24"/>
  <c r="L41" i="24"/>
  <c r="M41" i="24"/>
  <c r="E41" i="24"/>
  <c r="K66" i="24"/>
  <c r="I66" i="24"/>
  <c r="J66" i="24"/>
  <c r="D38" i="24"/>
  <c r="K38" i="24"/>
  <c r="J38" i="24"/>
  <c r="H38" i="24"/>
  <c r="F38" i="24"/>
  <c r="K18" i="24"/>
  <c r="J18" i="24"/>
  <c r="H18" i="24"/>
  <c r="F18" i="24"/>
  <c r="D18" i="24"/>
  <c r="K34" i="24"/>
  <c r="J34" i="24"/>
  <c r="H34" i="24"/>
  <c r="F34" i="24"/>
  <c r="D34" i="24"/>
  <c r="G17" i="24"/>
  <c r="M17" i="24"/>
  <c r="E17" i="24"/>
  <c r="L17" i="24"/>
  <c r="I17" i="24"/>
  <c r="G27" i="24"/>
  <c r="M27" i="24"/>
  <c r="E27" i="24"/>
  <c r="L27" i="24"/>
  <c r="I27" i="24"/>
  <c r="G33" i="24"/>
  <c r="M33" i="24"/>
  <c r="E33" i="24"/>
  <c r="L33" i="24"/>
  <c r="I33" i="24"/>
  <c r="F31" i="24"/>
  <c r="D31" i="24"/>
  <c r="J31" i="24"/>
  <c r="H31" i="24"/>
  <c r="K31" i="24"/>
  <c r="I37" i="24"/>
  <c r="G37" i="24"/>
  <c r="L37" i="24"/>
  <c r="M37" i="24"/>
  <c r="E37" i="24"/>
  <c r="K22" i="24"/>
  <c r="J22" i="24"/>
  <c r="H22" i="24"/>
  <c r="F22" i="24"/>
  <c r="D22" i="24"/>
  <c r="F25" i="24"/>
  <c r="D25" i="24"/>
  <c r="J25" i="24"/>
  <c r="H25" i="24"/>
  <c r="K28" i="24"/>
  <c r="J28" i="24"/>
  <c r="H28" i="24"/>
  <c r="F28" i="24"/>
  <c r="D28" i="24"/>
  <c r="B45" i="24"/>
  <c r="B39" i="24"/>
  <c r="C14" i="24"/>
  <c r="C6" i="24"/>
  <c r="I30" i="24"/>
  <c r="L30" i="24"/>
  <c r="G30" i="24"/>
  <c r="E30" i="24"/>
  <c r="M30" i="24"/>
  <c r="G23" i="24"/>
  <c r="M23" i="24"/>
  <c r="E23" i="24"/>
  <c r="L23" i="24"/>
  <c r="I23" i="24"/>
  <c r="K74" i="24"/>
  <c r="I74" i="24"/>
  <c r="J74" i="24"/>
  <c r="J77" i="24" s="1"/>
  <c r="F27" i="24"/>
  <c r="D27" i="24"/>
  <c r="J27" i="24"/>
  <c r="H27" i="24"/>
  <c r="K27" i="24"/>
  <c r="F7" i="24"/>
  <c r="D7" i="24"/>
  <c r="J7" i="24"/>
  <c r="H7" i="24"/>
  <c r="K7" i="24"/>
  <c r="K16" i="24"/>
  <c r="J16" i="24"/>
  <c r="H16" i="24"/>
  <c r="F16" i="24"/>
  <c r="D16" i="24"/>
  <c r="K32" i="24"/>
  <c r="J32" i="24"/>
  <c r="H32" i="24"/>
  <c r="F32" i="24"/>
  <c r="D32" i="24"/>
  <c r="G9" i="24"/>
  <c r="M9" i="24"/>
  <c r="E9" i="24"/>
  <c r="L9" i="24"/>
  <c r="I9" i="24"/>
  <c r="I18" i="24"/>
  <c r="L18" i="24"/>
  <c r="M18" i="24"/>
  <c r="G18" i="24"/>
  <c r="E18" i="24"/>
  <c r="G21" i="24"/>
  <c r="M21" i="24"/>
  <c r="E21" i="24"/>
  <c r="L21" i="24"/>
  <c r="I21" i="24"/>
  <c r="I24" i="24"/>
  <c r="L24" i="24"/>
  <c r="M24" i="24"/>
  <c r="G24" i="24"/>
  <c r="E24" i="24"/>
  <c r="I34" i="24"/>
  <c r="L34" i="24"/>
  <c r="M34" i="24"/>
  <c r="G34" i="24"/>
  <c r="E34" i="24"/>
  <c r="M38" i="24"/>
  <c r="E38" i="24"/>
  <c r="L38" i="24"/>
  <c r="I38" i="24"/>
  <c r="G38" i="24"/>
  <c r="K25" i="24"/>
  <c r="F15" i="24"/>
  <c r="D15" i="24"/>
  <c r="J15" i="24"/>
  <c r="H15" i="24"/>
  <c r="K15" i="24"/>
  <c r="F23" i="24"/>
  <c r="D23" i="24"/>
  <c r="J23" i="24"/>
  <c r="H23" i="24"/>
  <c r="K23" i="24"/>
  <c r="F29" i="24"/>
  <c r="D29" i="24"/>
  <c r="J29" i="24"/>
  <c r="H29" i="24"/>
  <c r="K29" i="24"/>
  <c r="G7" i="24"/>
  <c r="M7" i="24"/>
  <c r="E7" i="24"/>
  <c r="L7" i="24"/>
  <c r="I7" i="24"/>
  <c r="I8" i="24"/>
  <c r="L8" i="24"/>
  <c r="M8" i="24"/>
  <c r="E8" i="24"/>
  <c r="K58" i="24"/>
  <c r="I58" i="24"/>
  <c r="J58" i="24"/>
  <c r="F21" i="24"/>
  <c r="D21" i="24"/>
  <c r="J21" i="24"/>
  <c r="H21" i="24"/>
  <c r="K21" i="24"/>
  <c r="K26" i="24"/>
  <c r="J26" i="24"/>
  <c r="H26" i="24"/>
  <c r="F26" i="24"/>
  <c r="D26" i="24"/>
  <c r="G19" i="24"/>
  <c r="M19" i="24"/>
  <c r="E19" i="24"/>
  <c r="L19" i="24"/>
  <c r="I19" i="24"/>
  <c r="G25" i="24"/>
  <c r="M25" i="24"/>
  <c r="E25" i="24"/>
  <c r="L25" i="24"/>
  <c r="I25" i="24"/>
  <c r="G35" i="24"/>
  <c r="M35" i="24"/>
  <c r="E35" i="24"/>
  <c r="L35" i="24"/>
  <c r="I35" i="24"/>
  <c r="G31" i="24"/>
  <c r="M31" i="24"/>
  <c r="E31" i="24"/>
  <c r="L31" i="24"/>
  <c r="I31" i="24"/>
  <c r="B14" i="24"/>
  <c r="B6" i="24"/>
  <c r="F17" i="24"/>
  <c r="D17" i="24"/>
  <c r="J17" i="24"/>
  <c r="H17" i="24"/>
  <c r="K20" i="24"/>
  <c r="J20" i="24"/>
  <c r="H20" i="24"/>
  <c r="F20" i="24"/>
  <c r="D20" i="24"/>
  <c r="K30" i="24"/>
  <c r="J30" i="24"/>
  <c r="H30" i="24"/>
  <c r="F30" i="24"/>
  <c r="D30" i="24"/>
  <c r="F33" i="24"/>
  <c r="D33" i="24"/>
  <c r="J33" i="24"/>
  <c r="H33" i="24"/>
  <c r="H37" i="24"/>
  <c r="F37" i="24"/>
  <c r="D37" i="24"/>
  <c r="J37" i="24"/>
  <c r="K37" i="24"/>
  <c r="I22" i="24"/>
  <c r="L22" i="24"/>
  <c r="G22" i="24"/>
  <c r="E22" i="24"/>
  <c r="M22" i="24"/>
  <c r="C45" i="24"/>
  <c r="C39" i="24"/>
  <c r="G8" i="24"/>
  <c r="K33" i="24"/>
  <c r="E20" i="24"/>
  <c r="E28" i="24"/>
  <c r="K53" i="24"/>
  <c r="I53" i="24"/>
  <c r="K61" i="24"/>
  <c r="I61" i="24"/>
  <c r="K69" i="24"/>
  <c r="I69" i="24"/>
  <c r="K55" i="24"/>
  <c r="I55" i="24"/>
  <c r="K63" i="24"/>
  <c r="I63" i="24"/>
  <c r="K71" i="24"/>
  <c r="I71" i="24"/>
  <c r="I20" i="24"/>
  <c r="L20" i="24"/>
  <c r="I28" i="24"/>
  <c r="L28" i="24"/>
  <c r="K52" i="24"/>
  <c r="I52" i="24"/>
  <c r="K60" i="24"/>
  <c r="I60" i="24"/>
  <c r="K68" i="24"/>
  <c r="I68" i="24"/>
  <c r="I43" i="24"/>
  <c r="G43" i="24"/>
  <c r="L43" i="24"/>
  <c r="K57" i="24"/>
  <c r="I57" i="24"/>
  <c r="K65" i="24"/>
  <c r="I65" i="24"/>
  <c r="K73" i="24"/>
  <c r="I73" i="24"/>
  <c r="E43"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K44" i="24"/>
  <c r="L40" i="24"/>
  <c r="L42" i="24"/>
  <c r="L44" i="24"/>
  <c r="E40" i="24"/>
  <c r="E42" i="24"/>
  <c r="E44" i="24"/>
  <c r="J79" i="24" l="1"/>
  <c r="K79" i="24"/>
  <c r="K78" i="24"/>
  <c r="I77" i="24"/>
  <c r="K14" i="24"/>
  <c r="J14" i="24"/>
  <c r="H14" i="24"/>
  <c r="F14" i="24"/>
  <c r="D14" i="24"/>
  <c r="I39" i="24"/>
  <c r="G39" i="24"/>
  <c r="L39" i="24"/>
  <c r="M39" i="24"/>
  <c r="E39" i="24"/>
  <c r="I45" i="24"/>
  <c r="G45" i="24"/>
  <c r="L45" i="24"/>
  <c r="E45" i="24"/>
  <c r="M45" i="24"/>
  <c r="I6" i="24"/>
  <c r="L6" i="24"/>
  <c r="M6" i="24"/>
  <c r="G6" i="24"/>
  <c r="E6" i="24"/>
  <c r="K6" i="24"/>
  <c r="J6" i="24"/>
  <c r="H6" i="24"/>
  <c r="F6" i="24"/>
  <c r="D6" i="24"/>
  <c r="I14" i="24"/>
  <c r="L14" i="24"/>
  <c r="G14" i="24"/>
  <c r="E14" i="24"/>
  <c r="M14" i="24"/>
  <c r="H39" i="24"/>
  <c r="F39" i="24"/>
  <c r="D39" i="24"/>
  <c r="J39" i="24"/>
  <c r="K39" i="24"/>
  <c r="H45" i="24"/>
  <c r="F45" i="24"/>
  <c r="D45" i="24"/>
  <c r="J45" i="24"/>
  <c r="K45" i="24"/>
  <c r="I78" i="24" l="1"/>
  <c r="I79" i="24"/>
  <c r="J78" i="24"/>
  <c r="I83" i="24" l="1"/>
  <c r="I82" i="24"/>
  <c r="I81" i="24"/>
</calcChain>
</file>

<file path=xl/sharedStrings.xml><?xml version="1.0" encoding="utf-8"?>
<sst xmlns="http://schemas.openxmlformats.org/spreadsheetml/2006/main" count="1677" uniqueCount="520">
  <si>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</si>
  <si>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</si>
  <si>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</si>
  <si>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</si>
  <si>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</si>
  <si>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</si>
  <si>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</si>
  <si>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</si>
  <si>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</si>
  <si>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</si>
  <si>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</si>
  <si>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</si>
  <si>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</si>
  <si>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Nordsachsen (14730)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</si>
  <si>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</si>
  <si>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</si>
  <si>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</si>
  <si>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</si>
  <si>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</si>
  <si>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</si>
  <si>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</si>
  <si>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</si>
  <si>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</si>
  <si>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</si>
  <si>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</si>
  <si>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</si>
  <si>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</si>
  <si>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</si>
  <si>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</si>
  <si>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</si>
  <si>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</si>
  <si>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</si>
  <si>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</si>
  <si>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</si>
  <si>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</si>
  <si>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</si>
  <si>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</si>
  <si>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</si>
  <si>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</si>
  <si>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</si>
  <si>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</si>
  <si>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</si>
  <si>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</si>
  <si>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</si>
  <si>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</si>
  <si>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</si>
  <si>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</si>
  <si>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</si>
  <si>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</si>
  <si>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</si>
  <si>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</si>
  <si>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</si>
  <si>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</si>
  <si>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</si>
  <si>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</si>
  <si>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</si>
  <si>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</si>
  <si>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</si>
  <si>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</si>
  <si>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</si>
  <si>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</si>
  <si>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</si>
  <si>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</si>
  <si>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</si>
  <si>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</si>
  <si>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</si>
  <si>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</si>
  <si>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</si>
  <si>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</si>
  <si>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</si>
  <si>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</si>
  <si>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</si>
  <si>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</si>
  <si>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</si>
  <si>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</si>
  <si>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</si>
  <si>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</si>
  <si>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</si>
  <si>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</si>
  <si>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</si>
  <si>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</si>
  <si>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</si>
  <si>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</si>
  <si>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</si>
  <si>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</si>
  <si>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</si>
  <si>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</si>
  <si>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</si>
  <si>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</si>
  <si>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</si>
  <si>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</si>
  <si>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</si>
  <si>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Nordsachsen (14730);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</si>
  <si>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</si>
  <si>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</si>
  <si>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</si>
  <si>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</si>
  <si>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</si>
  <si>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</si>
  <si>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</si>
  <si>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</si>
  <si>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</si>
  <si>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</si>
  <si>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</si>
  <si>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</si>
  <si>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</si>
  <si>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</si>
  <si>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</si>
  <si>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</si>
  <si>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</si>
  <si>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</si>
  <si>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</si>
  <si>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</si>
  <si>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</si>
  <si>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</si>
  <si>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</si>
  <si>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</si>
  <si>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</si>
  <si>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</si>
  <si>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</si>
  <si>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</si>
  <si>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</si>
  <si>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</si>
  <si>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</si>
  <si>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</si>
  <si>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</si>
  <si>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</si>
  <si>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</si>
  <si>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</si>
  <si>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</si>
  <si>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</si>
  <si>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</si>
  <si>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</si>
  <si>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</si>
  <si>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</si>
  <si>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</si>
  <si>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</si>
  <si>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</si>
  <si>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</si>
  <si>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</si>
  <si>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</si>
  <si>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</si>
  <si>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</si>
  <si>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</si>
  <si>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</si>
  <si>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</si>
  <si>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</si>
  <si>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</si>
  <si>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</si>
  <si>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</si>
  <si>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</si>
  <si>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</si>
  <si>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</si>
  <si>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</si>
  <si>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</si>
  <si>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</si>
  <si>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</si>
  <si>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</si>
  <si>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</si>
  <si>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</si>
  <si>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</si>
  <si>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</si>
  <si>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</si>
  <si>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</si>
  <si>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</si>
  <si>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</si>
  <si>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</si>
  <si>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</si>
  <si>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</si>
  <si>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</si>
  <si>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</si>
  <si>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</si>
  <si>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</si>
  <si>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</si>
  <si>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</si>
  <si>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</si>
  <si>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</si>
  <si>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</si>
  <si>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</si>
  <si>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</si>
  <si>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</si>
  <si>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</si>
  <si>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</si>
  <si>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Nordsachsen (14730)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</si>
  <si>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</si>
  <si>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</si>
  <si>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</si>
  <si>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</si>
  <si>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</si>
  <si>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</si>
  <si>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</si>
  <si>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</si>
  <si>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</si>
  <si>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</si>
  <si>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</si>
  <si>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</si>
  <si>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</si>
  <si>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</si>
  <si>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</si>
  <si>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</si>
  <si>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</si>
  <si>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</si>
  <si>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</si>
  <si>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</si>
  <si>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</si>
  <si>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</si>
  <si>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</si>
  <si>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</si>
  <si>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</si>
  <si>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</si>
  <si>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</si>
  <si>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</si>
  <si>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</si>
  <si>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</si>
  <si>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</si>
  <si>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</si>
  <si>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</si>
  <si>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</si>
  <si>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</si>
  <si>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</si>
  <si>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</si>
  <si>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</si>
  <si>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</si>
  <si>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</si>
  <si>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</si>
  <si>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</si>
  <si>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</si>
  <si>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</si>
  <si>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</si>
  <si>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</si>
  <si>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</si>
  <si>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</si>
  <si>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</si>
  <si>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</si>
  <si>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</si>
  <si>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</si>
  <si>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</si>
  <si>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</si>
  <si>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</si>
  <si>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</si>
  <si>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</si>
  <si>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</si>
  <si>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</si>
  <si>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</si>
  <si>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</si>
  <si>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</si>
  <si>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</si>
  <si>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</si>
  <si>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</si>
  <si>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</si>
  <si>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</si>
  <si>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</si>
  <si>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</si>
  <si>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</si>
  <si>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</si>
  <si>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</si>
  <si>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</si>
  <si>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</si>
  <si>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</si>
  <si>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</si>
  <si>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</si>
  <si>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</si>
  <si>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</si>
  <si>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</si>
  <si>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</si>
  <si>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</si>
  <si>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</si>
  <si>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</si>
  <si>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</si>
  <si>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</si>
  <si>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</si>
  <si>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</si>
  <si>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</si>
  <si>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</si>
  <si>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</si>
  <si>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</si>
  <si>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</si>
  <si>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</si>
  <si>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</si>
  <si>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</si>
  <si>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</si>
  <si>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</si>
  <si>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</si>
  <si>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</si>
  <si>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</si>
  <si>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</si>
  <si>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</si>
  <si>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</si>
  <si>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</si>
  <si>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</si>
  <si>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</si>
  <si>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</si>
  <si>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</si>
  <si>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</si>
  <si>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</si>
  <si>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</si>
  <si>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</si>
  <si>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</si>
  <si>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</si>
  <si>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</si>
  <si>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</si>
  <si>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</si>
  <si>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</si>
  <si>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</si>
  <si>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</si>
  <si>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</si>
  <si>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</si>
  <si>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</si>
  <si>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</si>
  <si>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</si>
  <si>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</si>
  <si>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</si>
  <si>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</si>
  <si>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</si>
  <si>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</si>
  <si>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</si>
  <si>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</si>
  <si>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</si>
  <si>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</si>
  <si>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</si>
  <si>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</si>
  <si>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</si>
  <si>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</si>
  <si>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</si>
  <si>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</si>
  <si>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</si>
  <si>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</si>
  <si>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</si>
  <si>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</si>
  <si>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</si>
  <si>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</si>
  <si>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</si>
  <si>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</si>
  <si>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</si>
  <si>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</si>
  <si>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</si>
  <si>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</si>
  <si>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</si>
  <si>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</si>
  <si>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</si>
  <si>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</si>
  <si>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</si>
  <si>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</si>
  <si>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</si>
  <si>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</si>
  <si>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</si>
  <si>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</si>
  <si>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</si>
  <si>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</si>
  <si>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</si>
  <si>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</si>
  <si>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</si>
  <si>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</si>
  <si>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</si>
  <si>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</si>
  <si>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</si>
  <si>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</si>
  <si>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</si>
  <si>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</si>
  <si>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</si>
  <si>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</si>
  <si>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</si>
  <si>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</si>
  <si>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</si>
  <si>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</si>
  <si>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</si>
  <si>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</si>
  <si>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</si>
  <si>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</si>
  <si>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</si>
  <si>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</si>
  <si>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</si>
  <si>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</si>
  <si>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Nordsachsen (14730);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</si>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</sst>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{93904EDE-3F75-4195-B810-C952E382AE28}</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AC48-468D-BE7D-C3A4704FEFC0}"/>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{131876C2-3768-48A1-BFDF-944F762E9A03}</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C48-468D-BE7D-C3A4704FEFC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{A186EABA-E2BE-45F3-829A-1D93A7D23565}</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C48-468D-BE7D-C3A4704FEFC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{92BE1EA9-4752-4080-9B34-43584D6E2B43}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C48-468D-BE7D-C3A4704FEFC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0.98348236630997954</c:v>
                </c:pt>
                <c:pt idx="1">
                  <c:v>0.53902318103720548</c:v>
                </c:pt>
                <c:pt idx="2">
                  <c:v>0.95490282911153723</c:v>
                </c:pt>
                <c:pt idx="3">
                  <c:v>1.0875687030768</c:v>
                </c:pt>
              </c:numCache>
            </c:numRef>
          </c:val>
          <c:extLst>
            <c:ext xmlns:c16="http://schemas.microsoft.com/office/drawing/2014/chart" uri="{C3380CC4-5D6E-409C-BE32-E72D297353CC}">
              <c16:uniqueId val="{00000004-AC48-468D-BE7D-C3A4704FEFC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{217134A7-EC0C-4583-B5FB-507636CBE126}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C48-468D-BE7D-C3A4704FEFC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{CF34D6C2-9685-416E-ACD4-5B28EE956744}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C48-468D-BE7D-C3A4704FEFC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{927FB368-C9B6-47DD-A29D-743F0D96A3C5}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C48-468D-BE7D-C3A4704FEFC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{E1A9BCBD-DAF2-420A-B17A-9C0665EAEF0C}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C48-468D-BE7D-C3A4704FEFC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48-468D-BE7D-C3A4704FEFC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48-468D-BE7D-C3A4704FEFC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{F38D083F-C0BE-40B7-9967-74EFE8471C0C}</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C5C6-4998-AA3E-0E2865252A7F}"/>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{1750FBEB-14B2-476D-A9AB-199723129710}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C5C6-4998-AA3E-0E2865252A7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{A8EA5B4E-A5D5-42FD-8D6D-8C626ADFB274}</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C5C6-4998-AA3E-0E2865252A7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{8A4C9A08-7324-4AA3-A9B9-1C3BF1FE19E7}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5C6-4998-AA3E-0E2865252A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-4.5796460176991154</c:v>
                </c:pt>
                <c:pt idx="1">
                  <c:v>-3.5996476124832824</c:v>
                </c:pt>
                <c:pt idx="2">
                  <c:v>-3.6279896103654186</c:v>
                </c:pt>
                <c:pt idx="3">
                  <c:v>-2.8655893304673015</c:v>
                </c:pt>
              </c:numCache>
            </c:numRef>
          </c:val>
          <c:extLst>
            <c:ext xmlns:c16="http://schemas.microsoft.com/office/drawing/2014/chart" uri="{C3380CC4-5D6E-409C-BE32-E72D297353CC}">
              <c16:uniqueId val="{00000004-C5C6-4998-AA3E-0E2865252A7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{BD899296-333F-4E96-8116-8E09886C7957}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5C6-4998-AA3E-0E2865252A7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{E3BA7F6D-828C-4C02-8FC8-9D5B4896D4DC}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5C6-4998-AA3E-0E2865252A7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{A344587B-F3A7-4FE5-A174-487A37753B3A}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5C6-4998-AA3E-0E2865252A7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{C4B3280A-A0A6-4B7B-9554-9610800A2123}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5C6-4998-AA3E-0E2865252A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5C6-4998-AA3E-0E2865252A7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5C6-4998-AA3E-0E2865252A7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{AFA66837-689D-4AF9-B4CA-DF2884E6B628}</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2BE3-49D3-885C-4D199FC314EA}"/>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{0BD6A117-7302-4BEE-890E-3368E0E2D357}</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2BE3-49D3-885C-4D199FC314EA}"/>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{807C157A-B7DA-49F0-9955-D74C2B385F0E}</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2BE3-49D3-885C-4D199FC314EA}"/>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{76D43C13-954E-40D3-BF3E-518C448F6F42}</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2BE3-49D3-885C-4D199FC314EA}"/>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{2C63042A-79FF-4965-9B8B-CA4CC5B9F02A}</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2BE3-49D3-885C-4D199FC314EA}"/>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{8B5B710F-9B19-495C-BC65-87055D30F458}</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2BE3-49D3-885C-4D199FC314EA}"/>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{744F3FB4-406D-49FD-A095-43E58918A3ED}</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2BE3-49D3-885C-4D199FC314EA}"/>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{1909323B-3EEA-41BF-B59B-2EDED46AB283}</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2BE3-49D3-885C-4D199FC314EA}"/>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{8F1812B9-4750-4B36-8018-2A0A89F3151D}</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2BE3-49D3-885C-4D199FC314EA}"/>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{D5ACCE8A-651C-4AA5-ACC7-59D75D37B774}</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2BE3-49D3-885C-4D199FC314EA}"/>
                </c:ext>
              </c:extLst>
            </c:dLbl>
            <c:dLbl>
              <c:idx val="10"/>
              <c:tx>
                <c:strRef>
                  <c:f>Daten_Diagramme!$D$24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{E83B8838-6D0A-487E-96BC-D2047E648A72}</c15:txfldGUID>
                      <c15:f>Daten_Diagramme!$D$24</c15:f>
                      <c15:dlblFieldTableCache>
                        <c:ptCount val="1"/>
                        <c:pt idx="0">
                          <c:v>-4.6</c:v>
                        </c:pt>
                      </c15:dlblFieldTableCache>
                    </c15:dlblFTEntry>
                  </c15:dlblFieldTable>
                  <c15:showDataLabelsRange val="0"/>
                </c:ext>
                <c:ext xmlns:c16="http://schemas.microsoft.com/office/drawing/2014/chart" uri="{C3380CC4-5D6E-409C-BE32-E72D297353CC}">
                  <c16:uniqueId val="{0000000A-2BE3-49D3-885C-4D199FC314EA}"/>
                </c:ext>
              </c:extLst>
            </c:dLbl>
            <c:dLbl>
              <c:idx val="11"/>
              <c:tx>
                <c:strRef>
                  <c:f>Daten_Diagramme!$D$25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{7C823AF6-1235-4690-8D08-444FB29E4FD4}</c15:txfldGUID>
                      <c15:f>Daten_Diagramme!$D$25</c15:f>
                      <c15:dlblFieldTableCache>
                        <c:ptCount val="1"/>
                        <c:pt idx="0">
                          <c:v>-3.1</c:v>
                        </c:pt>
                      </c15:dlblFieldTableCache>
                    </c15:dlblFTEntry>
                  </c15:dlblFieldTable>
                  <c15:showDataLabelsRange val="0"/>
                </c:ext>
                <c:ext xmlns:c16="http://schemas.microsoft.com/office/drawing/2014/chart" uri="{C3380CC4-5D6E-409C-BE32-E72D297353CC}">
                  <c16:uniqueId val="{0000000B-2BE3-49D3-885C-4D199FC314EA}"/>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{8D017659-8974-4E7D-8443-49DB50E27305}</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2BE3-49D3-885C-4D199FC314EA}"/>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{3095278B-0D06-47B3-B8E8-7C8428776B05}</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2BE3-49D3-885C-4D199FC314EA}"/>
                </c:ext>
              </c:extLst>
            </c:dLbl>
            <c:dLbl>
              <c:idx val="14"/>
              <c:tx>
                <c:strRef>
                  <c:f>Daten_Diagramme!$D$28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{CA93088F-99CF-4E19-A7D9-A3EE69D9FFA7}</c15:txfldGUID>
                      <c15:f>Daten_Diagramme!$D$28</c15:f>
                      <c15:dlblFieldTableCache>
                        <c:ptCount val="1"/>
                        <c:pt idx="0">
                          <c:v>2.5</c:v>
                        </c:pt>
                      </c15:dlblFieldTableCache>
                    </c15:dlblFTEntry>
                  </c15:dlblFieldTable>
                  <c15:showDataLabelsRange val="0"/>
                </c:ext>
                <c:ext xmlns:c16="http://schemas.microsoft.com/office/drawing/2014/chart" uri="{C3380CC4-5D6E-409C-BE32-E72D297353CC}">
                  <c16:uniqueId val="{0000000E-2BE3-49D3-885C-4D199FC314EA}"/>
                </c:ext>
              </c:extLst>
            </c:dLbl>
            <c:dLbl>
              <c:idx val="15"/>
              <c:tx>
                <c:strRef>
                  <c:f>Daten_Diagramme!$D$29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{F44179DB-019F-4CB3-8658-8E313BEC2F1E}</c15:txfldGUID>
                      <c15:f>Daten_Diagramme!$D$29</c15:f>
                      <c15:dlblFieldTableCache>
                        <c:ptCount val="1"/>
                        <c:pt idx="0">
                          <c:v>-3.6</c:v>
                        </c:pt>
                      </c15:dlblFieldTableCache>
                    </c15:dlblFTEntry>
                  </c15:dlblFieldTable>
                  <c15:showDataLabelsRange val="0"/>
                </c:ext>
                <c:ext xmlns:c16="http://schemas.microsoft.com/office/drawing/2014/chart" uri="{C3380CC4-5D6E-409C-BE32-E72D297353CC}">
                  <c16:uniqueId val="{0000000F-2BE3-49D3-885C-4D199FC314EA}"/>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{0331FD1C-1284-40B6-BD70-859C9FDED737}</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2BE3-49D3-885C-4D199FC314EA}"/>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{2243E88E-58E9-48D7-A7B8-30557E7A8D76}</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2BE3-49D3-885C-4D199FC314EA}"/>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{7A12FD04-5F98-43BF-AD88-312F2C2EDF56}</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2BE3-49D3-885C-4D199FC314EA}"/>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{ED14CA44-208D-43FD-ABD4-89CB1B08EF83}</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2BE3-49D3-885C-4D199FC314EA}"/>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{E197005A-272C-453B-B822-9B621FDF1281}</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2BE3-49D3-885C-4D199FC314E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{BFCFAFED-4E24-4EBA-A610-3FB249138F02}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BE3-49D3-885C-4D199FC314E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{E8BB8EB5-CDEB-4F25-A02C-1F1FF2103035}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BE3-49D3-885C-4D199FC314EA}"/>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{6785533E-92C1-4B77-BAEE-E1CC4ED36756}</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2BE3-49D3-885C-4D199FC314EA}"/>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{E05BF511-EB28-4CC4-816B-A99F6F3141A0}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2BE3-49D3-885C-4D199FC314EA}"/>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{0B5A5B98-9CC8-4A36-82C8-128C4B6300C4}</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2BE3-49D3-885C-4D199FC314E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{DC23FD65-BFB5-43C1-BA7A-EDB1BE96528A}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BE3-49D3-885C-4D199FC314E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{9962828B-9B47-4BBE-8711-9186349C3467}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BE3-49D3-885C-4D199FC314E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{A6732319-EEB6-4438-B3E3-BE0E26383F24}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BE3-49D3-885C-4D199FC314E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{18FA3BAF-6024-4720-8A5F-EAA3856290F6}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BE3-49D3-885C-4D199FC314E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{34CBEEEF-DA4D-4CB5-9A3E-B876DFDE8055}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BE3-49D3-885C-4D199FC314EA}"/>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{EAF6D095-6E24-45FD-8B67-4F14EE21CFF1}</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2BE3-49D3-885C-4D199FC314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0.98348236630997954</c:v>
                </c:pt>
                <c:pt idx="1">
                  <c:v>-0.971772327626099</c:v>
                </c:pt>
                <c:pt idx="2">
                  <c:v>0.1124859392575928</c:v>
                </c:pt>
                <c:pt idx="3">
                  <c:v>0.54134630472305034</c:v>
                </c:pt>
                <c:pt idx="4">
                  <c:v>-2.3619427811044575</c:v>
                </c:pt>
                <c:pt idx="5">
                  <c:v>2.22899599923795</c:v>
                </c:pt>
                <c:pt idx="6">
                  <c:v>0.51213538187486085</c:v>
                </c:pt>
                <c:pt idx="7">
                  <c:v>1.0581243658501231</c:v>
                </c:pt>
                <c:pt idx="8">
                  <c:v>0.56551429790866414</c:v>
                </c:pt>
                <c:pt idx="9">
                  <c:v>2.7668952007835457</c:v>
                </c:pt>
                <c:pt idx="10">
                  <c:v>-4.643962848297214</c:v>
                </c:pt>
                <c:pt idx="11">
                  <c:v>-3.0993618960802189</c:v>
                </c:pt>
                <c:pt idx="12">
                  <c:v>0.69808027923211169</c:v>
                </c:pt>
                <c:pt idx="13">
                  <c:v>5.0151975683890582</c:v>
                </c:pt>
                <c:pt idx="14">
                  <c:v>2.4566473988439306</c:v>
                </c:pt>
                <c:pt idx="15">
                  <c:v>-3.5851472471190782</c:v>
                </c:pt>
                <c:pt idx="16">
                  <c:v>1.1451273662070578</c:v>
                </c:pt>
                <c:pt idx="17">
                  <c:v>0.95846645367412142</c:v>
                </c:pt>
                <c:pt idx="18">
                  <c:v>0.10683760683760683</c:v>
                </c:pt>
                <c:pt idx="19">
                  <c:v>1.5263417035942886</c:v>
                </c:pt>
                <c:pt idx="20">
                  <c:v>-0.69108500345542501</c:v>
                </c:pt>
                <c:pt idx="21">
                  <c:v>0</c:v>
                </c:pt>
                <c:pt idx="23">
                  <c:v>-0.971772327626099</c:v>
                </c:pt>
                <c:pt idx="24">
                  <c:v>0.67217476543901411</c:v>
                </c:pt>
                <c:pt idx="25">
                  <c:v>1.1999125891491349</c:v>
                </c:pt>
              </c:numCache>
            </c:numRef>
          </c:val>
          <c:extLst>
            <c:ext xmlns:c16="http://schemas.microsoft.com/office/drawing/2014/chart" uri="{C3380CC4-5D6E-409C-BE32-E72D297353CC}">
              <c16:uniqueId val="{00000020-2BE3-49D3-885C-4D199FC314E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{02912899-6ABB-43B3-A91A-9D9654AD0883}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BE3-49D3-885C-4D199FC314E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{1FA3DC07-E54C-4B17-9797-8553AD7D0B73}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BE3-49D3-885C-4D199FC314E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{6A53B985-4326-4B36-811A-687C9F19E16E}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BE3-49D3-885C-4D199FC314E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{7DDB98D8-55F9-4B36-9A94-9481DEE6C600}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BE3-49D3-885C-4D199FC314E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{7E18C372-84D4-4EAD-86C0-F045A8EEA4C0}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BE3-49D3-885C-4D199FC314E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{A1A53984-95A5-4CD0-8A25-B33ED2AE75B9}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BE3-49D3-885C-4D199FC314E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{5CBDE044-706B-423B-BD11-FE2CA1D2FB82}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BE3-49D3-885C-4D199FC314E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{F0EA2CA3-B8A5-4CE8-B791-0E83DE2D3B2B}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BE3-49D3-885C-4D199FC314E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{B989E5D1-1D1B-4EB5-A311-05BF0FBCB90D}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BE3-49D3-885C-4D199FC314E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{6069C6E8-1279-400E-B055-A64BA828A4A2}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BE3-49D3-885C-4D199FC314E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{76398408-597E-4D9B-A384-31F574EE1E17}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BE3-49D3-885C-4D199FC314E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{4AAD4C7F-6755-4A5B-AD2E-78B0586AE923}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BE3-49D3-885C-4D199FC314E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{C68ECB83-1BE5-4B19-8D13-34CC91562D4D}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BE3-49D3-885C-4D199FC314E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{6B4C411A-3B86-4D6E-B125-63652C8D8B00}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BE3-49D3-885C-4D199FC314E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{43AE9761-998F-40D0-B61C-156FC9F58B57}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BE3-49D3-885C-4D199FC314E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{EFAAEBC6-A540-40C3-A1F4-3B4BC2366DA8}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BE3-49D3-885C-4D199FC314E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{AA25F3B3-A938-484F-921F-57401C4C2B53}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BE3-49D3-885C-4D199FC314E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{DC66CC11-A069-4DB2-8E36-84759F957BD7}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BE3-49D3-885C-4D199FC314E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{83BAC90E-35AC-4272-8014-A7200845F4DC}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BE3-49D3-885C-4D199FC314E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{974D9BEF-9616-42EF-B3C1-2C450AF71C9E}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BE3-49D3-885C-4D199FC314E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{AA07490E-362A-45D5-B163-ECEB84EFAFDE}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BE3-49D3-885C-4D199FC314E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{BBECD1FC-B94E-4086-89A2-71B0F937CF54}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BE3-49D3-885C-4D199FC314E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{18111A6D-887D-4D02-B757-B5C8406B23F8}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BE3-49D3-885C-4D199FC314E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{49F1DC02-F752-4067-8DCB-6E0E3C5135B6}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BE3-49D3-885C-4D199FC314E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{B2A58E59-5496-4C24-9FED-62A218DCC472}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BE3-49D3-885C-4D199FC314E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{296C9901-4828-45FB-82A7-05B4CCC6E446}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BE3-49D3-885C-4D199FC314E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{54F147B5-7BA1-4B6C-9946-E03409F53578}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BE3-49D3-885C-4D199FC314E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{AE6A8D72-2139-4C92-A989-1E55D9C3E33A}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BE3-49D3-885C-4D199FC314E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{DDE580D3-AF0C-4708-8EF6-F3E84D65CB4A}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BE3-49D3-885C-4D199FC314E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{4C0418EB-6A0D-4A26-A4D5-9AB25B84B1FA}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BE3-49D3-885C-4D199FC314E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{6C7825DD-70B7-4176-A86F-FD2F26DBE636}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BE3-49D3-885C-4D199FC314E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{07DC6267-C663-4D19-837B-51CA98B175A7}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BE3-49D3-885C-4D199FC314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BE3-49D3-885C-4D199FC314E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BE3-49D3-885C-4D199FC314E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{5E039246-BEF6-4CF4-B5F0-EE561C9615E3}</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F1BE-4190-B721-362DEF828441}"/>
                </c:ext>
              </c:extLst>
            </c:dLbl>
            <c:dLbl>
              <c:idx val="1"/>
              <c:tx>
                <c:strRef>
                  <c:f>Daten_Diagramme!$E$15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{E28295C7-686A-4311-A4E7-1BF2554D0A9D}</c15:txfldGUID>
                      <c15:f>Daten_Diagramme!$E$15</c15:f>
                      <c15:dlblFieldTableCache>
                        <c:ptCount val="1"/>
                        <c:pt idx="0">
                          <c:v>8.6</c:v>
                        </c:pt>
                      </c15:dlblFieldTableCache>
                    </c15:dlblFTEntry>
                  </c15:dlblFieldTable>
                  <c15:showDataLabelsRange val="0"/>
                </c:ext>
                <c:ext xmlns:c16="http://schemas.microsoft.com/office/drawing/2014/chart" uri="{C3380CC4-5D6E-409C-BE32-E72D297353CC}">
                  <c16:uniqueId val="{00000001-F1BE-4190-B721-362DEF828441}"/>
                </c:ext>
              </c:extLst>
            </c:dLbl>
            <c:dLbl>
              <c:idx val="2"/>
              <c:tx>
                <c:strRef>
                  <c:f>Daten_Diagramme!$E$16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{020BC152-3065-421B-A99C-AAE08FD3E64B}</c15:txfldGUID>
                      <c15:f>Daten_Diagramme!$E$16</c15:f>
                      <c15:dlblFieldTableCache>
                        <c:ptCount val="1"/>
                        <c:pt idx="0">
                          <c:v>-4.0</c:v>
                        </c:pt>
                      </c15:dlblFieldTableCache>
                    </c15:dlblFTEntry>
                  </c15:dlblFieldTable>
                  <c15:showDataLabelsRange val="0"/>
                </c:ext>
                <c:ext xmlns:c16="http://schemas.microsoft.com/office/drawing/2014/chart" uri="{C3380CC4-5D6E-409C-BE32-E72D297353CC}">
                  <c16:uniqueId val="{00000002-F1BE-4190-B721-362DEF828441}"/>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{C94166AC-AFFB-436D-B087-27D786462D0F}</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F1BE-4190-B721-362DEF828441}"/>
                </c:ext>
              </c:extLst>
            </c:dLbl>
            <c:dLbl>
              <c:idx val="4"/>
              <c:tx>
                <c:strRef>
                  <c:f>Daten_Diagramme!$E$18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{70BF14BE-2769-4783-B504-C5737803CAFD}</c15:txfldGUID>
                      <c15:f>Daten_Diagramme!$E$18</c15:f>
                      <c15:dlblFieldTableCache>
                        <c:ptCount val="1"/>
                        <c:pt idx="0">
                          <c:v>-10.0</c:v>
                        </c:pt>
                      </c15:dlblFieldTableCache>
                    </c15:dlblFTEntry>
                  </c15:dlblFieldTable>
                  <c15:showDataLabelsRange val="0"/>
                </c:ext>
                <c:ext xmlns:c16="http://schemas.microsoft.com/office/drawing/2014/chart" uri="{C3380CC4-5D6E-409C-BE32-E72D297353CC}">
                  <c16:uniqueId val="{00000004-F1BE-4190-B721-362DEF828441}"/>
                </c:ext>
              </c:extLst>
            </c:dLbl>
            <c:dLbl>
              <c:idx val="5"/>
              <c:tx>
                <c:strRef>
                  <c:f>Daten_Diagramme!$E$19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{8D49CDD8-82A8-4CD1-A6CF-2D08FEFBF30D}</c15:txfldGUID>
                      <c15:f>Daten_Diagramme!$E$19</c15:f>
                      <c15:dlblFieldTableCache>
                        <c:ptCount val="1"/>
                        <c:pt idx="0">
                          <c:v>-4.8</c:v>
                        </c:pt>
                      </c15:dlblFieldTableCache>
                    </c15:dlblFTEntry>
                  </c15:dlblFieldTable>
                  <c15:showDataLabelsRange val="0"/>
                </c:ext>
                <c:ext xmlns:c16="http://schemas.microsoft.com/office/drawing/2014/chart" uri="{C3380CC4-5D6E-409C-BE32-E72D297353CC}">
                  <c16:uniqueId val="{00000005-F1BE-4190-B721-362DEF828441}"/>
                </c:ext>
              </c:extLst>
            </c:dLbl>
            <c:dLbl>
              <c:idx val="6"/>
              <c:tx>
                <c:strRef>
                  <c:f>Daten_Diagramme!$E$20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{BD540848-3A8D-4249-8F7B-8CEA16AE5AB9}</c15:txfldGUID>
                      <c15:f>Daten_Diagramme!$E$20</c15:f>
                      <c15:dlblFieldTableCache>
                        <c:ptCount val="1"/>
                        <c:pt idx="0">
                          <c:v>2.5</c:v>
                        </c:pt>
                      </c15:dlblFieldTableCache>
                    </c15:dlblFTEntry>
                  </c15:dlblFieldTable>
                  <c15:showDataLabelsRange val="0"/>
                </c:ext>
                <c:ext xmlns:c16="http://schemas.microsoft.com/office/drawing/2014/chart" uri="{C3380CC4-5D6E-409C-BE32-E72D297353CC}">
                  <c16:uniqueId val="{00000006-F1BE-4190-B721-362DEF828441}"/>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{45A1B828-6471-4467-8E96-A3CFAF5AC85A}</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F1BE-4190-B721-362DEF828441}"/>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{BF60A28D-5D21-4F00-83A1-DC6EADA4A114}</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F1BE-4190-B721-362DEF828441}"/>
                </c:ext>
              </c:extLst>
            </c:dLbl>
            <c:dLbl>
              <c:idx val="9"/>
              <c:tx>
                <c:strRef>
                  <c:f>Daten_Diagramme!$E$23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{A7942817-BF03-479E-BB4C-1FB9C53CF0BA}</c15:txfldGUID>
                      <c15:f>Daten_Diagramme!$E$23</c15:f>
                      <c15:dlblFieldTableCache>
                        <c:ptCount val="1"/>
                        <c:pt idx="0">
                          <c:v>-10.7</c:v>
                        </c:pt>
                      </c15:dlblFieldTableCache>
                    </c15:dlblFTEntry>
                  </c15:dlblFieldTable>
                  <c15:showDataLabelsRange val="0"/>
                </c:ext>
                <c:ext xmlns:c16="http://schemas.microsoft.com/office/drawing/2014/chart" uri="{C3380CC4-5D6E-409C-BE32-E72D297353CC}">
                  <c16:uniqueId val="{00000009-F1BE-4190-B721-362DEF828441}"/>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{69A91C4F-7B98-4912-A8E2-41EE5369C7D1}</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F1BE-4190-B721-362DEF828441}"/>
                </c:ext>
              </c:extLst>
            </c:dLbl>
            <c:dLbl>
              <c:idx val="11"/>
              <c:tx>
                <c:strRef>
                  <c:f>Daten_Diagramme!$E$25</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{495E8205-F42E-4AE0-BCE1-C5911A51EC03}</c15:txfldGUID>
                      <c15:f>Daten_Diagramme!$E$25</c15:f>
                      <c15:dlblFieldTableCache>
                        <c:ptCount val="1"/>
                        <c:pt idx="0">
                          <c:v>21.1</c:v>
                        </c:pt>
                      </c15:dlblFieldTableCache>
                    </c15:dlblFTEntry>
                  </c15:dlblFieldTable>
                  <c15:showDataLabelsRange val="0"/>
                </c:ext>
                <c:ext xmlns:c16="http://schemas.microsoft.com/office/drawing/2014/chart" uri="{C3380CC4-5D6E-409C-BE32-E72D297353CC}">
                  <c16:uniqueId val="{0000000B-F1BE-4190-B721-362DEF828441}"/>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{56FDBB46-BE13-4669-95E9-9F15CA6B0428}</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F1BE-4190-B721-362DEF828441}"/>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{B71DF1ED-E57A-4B11-8834-11D736407E22}</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F1BE-4190-B721-362DEF828441}"/>
                </c:ext>
              </c:extLst>
            </c:dLbl>
            <c:dLbl>
              <c:idx val="14"/>
              <c:tx>
                <c:strRef>
                  <c:f>Daten_Diagramme!$E$28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{847216E7-B4E2-4BAB-8F9B-B98F3E1765B0}</c15:txfldGUID>
                      <c15:f>Daten_Diagramme!$E$28</c15:f>
                      <c15:dlblFieldTableCache>
                        <c:ptCount val="1"/>
                        <c:pt idx="0">
                          <c:v>-6.6</c:v>
                        </c:pt>
                      </c15:dlblFieldTableCache>
                    </c15:dlblFTEntry>
                  </c15:dlblFieldTable>
                  <c15:showDataLabelsRange val="0"/>
                </c:ext>
                <c:ext xmlns:c16="http://schemas.microsoft.com/office/drawing/2014/chart" uri="{C3380CC4-5D6E-409C-BE32-E72D297353CC}">
                  <c16:uniqueId val="{0000000E-F1BE-4190-B721-362DEF828441}"/>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{C63BFD53-665B-40B2-8C76-4771CE17C2F7}</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F1BE-4190-B721-362DEF828441}"/>
                </c:ext>
              </c:extLst>
            </c:dLbl>
            <c:dLbl>
              <c:idx val="16"/>
              <c:tx>
                <c:strRef>
                  <c:f>Daten_Diagramme!$E$30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{238C814E-94E4-411B-8B41-08DEA7A0784C}</c15:txfldGUID>
                      <c15:f>Daten_Diagramme!$E$30</c15:f>
                      <c15:dlblFieldTableCache>
                        <c:ptCount val="1"/>
                        <c:pt idx="0">
                          <c:v>-8.6</c:v>
                        </c:pt>
                      </c15:dlblFieldTableCache>
                    </c15:dlblFTEntry>
                  </c15:dlblFieldTable>
                  <c15:showDataLabelsRange val="0"/>
                </c:ext>
                <c:ext xmlns:c16="http://schemas.microsoft.com/office/drawing/2014/chart" uri="{C3380CC4-5D6E-409C-BE32-E72D297353CC}">
                  <c16:uniqueId val="{00000010-F1BE-4190-B721-362DEF828441}"/>
                </c:ext>
              </c:extLst>
            </c:dLbl>
            <c:dLbl>
              <c:idx val="17"/>
              <c:tx>
                <c:strRef>
                  <c:f>Daten_Diagramme!$E$31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{E9C898EE-F038-462C-AD3A-2B2AB52EA850}</c15:txfldGUID>
                      <c15:f>Daten_Diagramme!$E$31</c15:f>
                      <c15:dlblFieldTableCache>
                        <c:ptCount val="1"/>
                        <c:pt idx="0">
                          <c:v>4.0</c:v>
                        </c:pt>
                      </c15:dlblFieldTableCache>
                    </c15:dlblFTEntry>
                  </c15:dlblFieldTable>
                  <c15:showDataLabelsRange val="0"/>
                </c:ext>
                <c:ext xmlns:c16="http://schemas.microsoft.com/office/drawing/2014/chart" uri="{C3380CC4-5D6E-409C-BE32-E72D297353CC}">
                  <c16:uniqueId val="{00000011-F1BE-4190-B721-362DEF828441}"/>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{33855EDD-245A-4B11-9E6C-2BD1BF128C60}</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F1BE-4190-B721-362DEF828441}"/>
                </c:ext>
              </c:extLst>
            </c:dLbl>
            <c:dLbl>
              <c:idx val="19"/>
              <c:tx>
                <c:strRef>
                  <c:f>Daten_Diagramme!$E$33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{DBF2CEF2-5F55-442F-8D9E-C1F77BCD8243}</c15:txfldGUID>
                      <c15:f>Daten_Diagramme!$E$33</c15:f>
                      <c15:dlblFieldTableCache>
                        <c:ptCount val="1"/>
                        <c:pt idx="0">
                          <c:v>-5.3</c:v>
                        </c:pt>
                      </c15:dlblFieldTableCache>
                    </c15:dlblFTEntry>
                  </c15:dlblFieldTable>
                  <c15:showDataLabelsRange val="0"/>
                </c:ext>
                <c:ext xmlns:c16="http://schemas.microsoft.com/office/drawing/2014/chart" uri="{C3380CC4-5D6E-409C-BE32-E72D297353CC}">
                  <c16:uniqueId val="{00000013-F1BE-4190-B721-362DEF828441}"/>
                </c:ext>
              </c:extLst>
            </c:dLbl>
            <c:dLbl>
              <c:idx val="20"/>
              <c:tx>
                <c:strRef>
                  <c:f>Daten_Diagramme!$E$34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{30F2AE4B-7774-4131-AA84-927AD689C810}</c15:txfldGUID>
                      <c15:f>Daten_Diagramme!$E$34</c15:f>
                      <c15:dlblFieldTableCache>
                        <c:ptCount val="1"/>
                        <c:pt idx="0">
                          <c:v>-8.3</c:v>
                        </c:pt>
                      </c15:dlblFieldTableCache>
                    </c15:dlblFTEntry>
                  </c15:dlblFieldTable>
                  <c15:showDataLabelsRange val="0"/>
                </c:ext>
                <c:ext xmlns:c16="http://schemas.microsoft.com/office/drawing/2014/chart" uri="{C3380CC4-5D6E-409C-BE32-E72D297353CC}">
                  <c16:uniqueId val="{00000014-F1BE-4190-B721-362DEF82844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{7E4CBDAB-9411-4B3F-A2BB-5D4F6F64108C}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1BE-4190-B721-362DEF82844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{E3365768-0902-4406-9F4F-534F2A288CA0}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1BE-4190-B721-362DEF828441}"/>
                </c:ext>
              </c:extLst>
            </c:dLbl>
            <c:dLbl>
              <c:idx val="23"/>
              <c:tx>
                <c:strRef>
                  <c:f>Daten_Diagramme!$E$37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{7DBEF9DA-FF96-4CA5-89B8-B3E328EA727C}</c15:txfldGUID>
                      <c15:f>Daten_Diagramme!$E$37</c15:f>
                      <c15:dlblFieldTableCache>
                        <c:ptCount val="1"/>
                        <c:pt idx="0">
                          <c:v>8.6</c:v>
                        </c:pt>
                      </c15:dlblFieldTableCache>
                    </c15:dlblFTEntry>
                  </c15:dlblFieldTable>
                  <c15:showDataLabelsRange val="0"/>
                </c:ext>
                <c:ext xmlns:c16="http://schemas.microsoft.com/office/drawing/2014/chart" uri="{C3380CC4-5D6E-409C-BE32-E72D297353CC}">
                  <c16:uniqueId val="{00000017-F1BE-4190-B721-362DEF828441}"/>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{88D2F2E5-8B88-454E-888C-33B20B48B1AC}</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F1BE-4190-B721-362DEF828441}"/>
                </c:ext>
              </c:extLst>
            </c:dLbl>
            <c:dLbl>
              <c:idx val="25"/>
              <c:tx>
                <c:strRef>
                  <c:f>Daten_Diagramme!$E$39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{D4466619-8B3D-428B-BF30-542A53532B0D}</c15:txfldGUID>
                      <c15:f>Daten_Diagramme!$E$39</c15:f>
                      <c15:dlblFieldTableCache>
                        <c:ptCount val="1"/>
                        <c:pt idx="0">
                          <c:v>-5.6</c:v>
                        </c:pt>
                      </c15:dlblFieldTableCache>
                    </c15:dlblFTEntry>
                  </c15:dlblFieldTable>
                  <c15:showDataLabelsRange val="0"/>
                </c:ext>
                <c:ext xmlns:c16="http://schemas.microsoft.com/office/drawing/2014/chart" uri="{C3380CC4-5D6E-409C-BE32-E72D297353CC}">
                  <c16:uniqueId val="{00000019-F1BE-4190-B721-362DEF82844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{27076FCB-5EB6-4EC7-B27A-19A29006E777}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1BE-4190-B721-362DEF82844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{83F5B5F3-8C63-45FF-8123-FDD0AE260678}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1BE-4190-B721-362DEF82844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{4967AE7C-283B-4E7D-9265-32F3A49F7A49}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1BE-4190-B721-362DEF82844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{154AB790-804A-45FF-AC63-D517E6A42A32}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1BE-4190-B721-362DEF82844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{38F80F5A-EC43-4F5D-8B6B-55A1B3E52952}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1BE-4190-B721-362DEF828441}"/>
                </c:ext>
              </c:extLst>
            </c:dLbl>
            <c:dLbl>
              <c:idx val="31"/>
              <c:tx>
                <c:strRef>
                  <c:f>Daten_Diagramme!$E$45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{CDE67ABF-AD8D-45B4-A59C-0200994B6E65}</c15:txfldGUID>
                      <c15:f>Daten_Diagramme!$E$45</c15:f>
                      <c15:dlblFieldTableCache>
                        <c:ptCount val="1"/>
                        <c:pt idx="0">
                          <c:v>-5.6</c:v>
                        </c:pt>
                      </c15:dlblFieldTableCache>
                    </c15:dlblFTEntry>
                  </c15:dlblFieldTable>
                  <c15:showDataLabelsRange val="0"/>
                </c:ext>
                <c:ext xmlns:c16="http://schemas.microsoft.com/office/drawing/2014/chart" uri="{C3380CC4-5D6E-409C-BE32-E72D297353CC}">
                  <c16:uniqueId val="{0000001F-F1BE-4190-B721-362DEF8284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-4.5796460176991154</c:v>
                </c:pt>
                <c:pt idx="1">
                  <c:v>8.5626911314984717</c:v>
                </c:pt>
                <c:pt idx="2">
                  <c:v>-3.9682539682539684</c:v>
                </c:pt>
                <c:pt idx="3">
                  <c:v>-5.333333333333333</c:v>
                </c:pt>
                <c:pt idx="4">
                  <c:v>-10.043668122270743</c:v>
                </c:pt>
                <c:pt idx="5">
                  <c:v>-4.7808764940239046</c:v>
                </c:pt>
                <c:pt idx="6">
                  <c:v>2.5</c:v>
                </c:pt>
                <c:pt idx="7">
                  <c:v>0.26385224274406333</c:v>
                </c:pt>
                <c:pt idx="8">
                  <c:v>-2.7155465037338766</c:v>
                </c:pt>
                <c:pt idx="9">
                  <c:v>-10.661764705882353</c:v>
                </c:pt>
                <c:pt idx="10">
                  <c:v>-10.480349344978166</c:v>
                </c:pt>
                <c:pt idx="11">
                  <c:v>21.05263157894737</c:v>
                </c:pt>
                <c:pt idx="12">
                  <c:v>4.4444444444444446</c:v>
                </c:pt>
                <c:pt idx="13">
                  <c:v>-1.5604681404421326</c:v>
                </c:pt>
                <c:pt idx="14">
                  <c:v>-6.5789473684210522</c:v>
                </c:pt>
                <c:pt idx="15">
                  <c:v>0</c:v>
                </c:pt>
                <c:pt idx="16">
                  <c:v>-8.6206896551724146</c:v>
                </c:pt>
                <c:pt idx="17">
                  <c:v>3.9603960396039604</c:v>
                </c:pt>
                <c:pt idx="18">
                  <c:v>-1.8604651162790697</c:v>
                </c:pt>
                <c:pt idx="19">
                  <c:v>-5.333333333333333</c:v>
                </c:pt>
                <c:pt idx="20">
                  <c:v>-8.3106267029972756</c:v>
                </c:pt>
                <c:pt idx="21">
                  <c:v>0</c:v>
                </c:pt>
                <c:pt idx="23">
                  <c:v>8.5626911314984717</c:v>
                </c:pt>
                <c:pt idx="24">
                  <c:v>-2.358490566037736</c:v>
                </c:pt>
                <c:pt idx="25">
                  <c:v>-5.6301009821552084</c:v>
                </c:pt>
              </c:numCache>
            </c:numRef>
          </c:val>
          <c:extLst>
            <c:ext xmlns:c16="http://schemas.microsoft.com/office/drawing/2014/chart" uri="{C3380CC4-5D6E-409C-BE32-E72D297353CC}">
              <c16:uniqueId val="{00000020-F1BE-4190-B721-362DEF82844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{2F1B4AA3-6CFC-4DBC-96A9-E4718E9A8F24}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1BE-4190-B721-362DEF82844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{AB9A87DF-968A-4858-B6D3-4A9A7ADA6C70}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1BE-4190-B721-362DEF82844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{D9E39A11-05A4-4909-99D5-82A10BF94F98}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1BE-4190-B721-362DEF82844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{B70ECE6F-0C72-4C37-AE0C-151792104380}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1BE-4190-B721-362DEF82844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{60EF8900-D8B2-4E26-8925-A3976012C772}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1BE-4190-B721-362DEF82844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{B345F21F-4121-4453-AB42-6479BF8EEB8F}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1BE-4190-B721-362DEF82844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{F132B10F-365E-4CFC-9CF8-8E90BEA6F637}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1BE-4190-B721-362DEF82844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{7D2D35ED-324F-4157-B52F-D19F39B5916C}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1BE-4190-B721-362DEF82844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{37388BC9-6931-42F5-8A8D-CB5FAF9C8C59}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1BE-4190-B721-362DEF82844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{1C5C2D17-6B5D-4DF6-8998-8334D99357DE}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1BE-4190-B721-362DEF82844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{E036DECB-D10E-4192-8A36-8F51374D4D0E}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1BE-4190-B721-362DEF82844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{5BCE778D-6FFD-49AF-8837-75FCC200D981}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1BE-4190-B721-362DEF82844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{CA8AD07F-A4FF-40A8-9369-06EE986ECC8C}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1BE-4190-B721-362DEF82844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{B4612D3D-F26B-47A2-9E6F-98AC8ED69160}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1BE-4190-B721-362DEF82844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{5C89C9D5-0BA6-492C-B977-D1DF70BE03FE}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1BE-4190-B721-362DEF82844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{6E0D6D5E-B283-4325-A28A-F9F015F011DD}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1BE-4190-B721-362DEF82844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{20588240-A00A-477A-B66E-48D54FF0F952}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1BE-4190-B721-362DEF82844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{5CD8E25B-6B01-43B3-A8E0-709D30EE3545}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1BE-4190-B721-362DEF82844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{8AC4375B-1E38-46C6-8B61-6F4E69B4928C}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1BE-4190-B721-362DEF82844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{FE9A88CB-4787-4275-9814-BC78785C34DC}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1BE-4190-B721-362DEF82844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{8AECA9FA-22B4-44F0-9F9D-135648689823}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1BE-4190-B721-362DEF82844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{9EE8B754-EF03-40E9-86BE-CA7BE9959996}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1BE-4190-B721-362DEF82844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{98BDBF00-C2D1-487B-9B9B-F6E62F2F1B69}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1BE-4190-B721-362DEF82844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{1BB70D4E-D598-4018-80A2-8E7EEB91300D}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1BE-4190-B721-362DEF82844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{BE669868-253A-4750-98A2-DC3BEBF71559}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1BE-4190-B721-362DEF82844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{DBDFCA30-16F4-486D-85C3-FCBE285EA305}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1BE-4190-B721-362DEF82844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{3EAD7755-A815-47F5-9198-06EA7197EE8E}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1BE-4190-B721-362DEF82844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{3DB3BB5F-C64E-453B-B3DA-346ED88D7AF0}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1BE-4190-B721-362DEF82844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{52EA7CE5-6BCC-4FC4-93F7-7CB10C5EBF51}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1BE-4190-B721-362DEF82844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{0DF47885-753A-464D-963F-7F84A94F8A5E}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1BE-4190-B721-362DEF82844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{CAD98F25-986D-436D-92A9-015907175472}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1BE-4190-B721-362DEF82844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{47E70E76-B635-4978-ABB0-BEE8F6EC72C1}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1BE-4190-B721-362DEF8284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1BE-4190-B721-362DEF82844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1BE-4190-B721-362DEF82844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{4907F839-8617-471F-AD96-8B959D28D3FF}</c15:txfldGUID>
                      <c15:f>Diagramm!$I$46</c15:f>
                      <c15:dlblFieldTableCache>
                        <c:ptCount val="1"/>
                      </c15:dlblFieldTableCache>
                    </c15:dlblFTEntry>
                  </c15:dlblFieldTable>
                  <c15:showDataLabelsRange val="0"/>
                </c:ext>
                <c:ext xmlns:c16="http://schemas.microsoft.com/office/drawing/2014/chart" uri="{C3380CC4-5D6E-409C-BE32-E72D297353CC}">
                  <c16:uniqueId val="{00000000-70B6-4738-9F77-45EA5630FD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{566927D6-7031-487A-8A13-DD84AA01CE46}</c15:txfldGUID>
                      <c15:f>Diagramm!$I$47</c15:f>
                      <c15:dlblFieldTableCache>
                        <c:ptCount val="1"/>
                      </c15:dlblFieldTableCache>
                    </c15:dlblFTEntry>
                  </c15:dlblFieldTable>
                  <c15:showDataLabelsRange val="0"/>
                </c:ext>
                <c:ext xmlns:c16="http://schemas.microsoft.com/office/drawing/2014/chart" uri="{C3380CC4-5D6E-409C-BE32-E72D297353CC}">
                  <c16:uniqueId val="{00000001-70B6-4738-9F77-45EA5630FD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{81F85DFB-D094-47D4-91A7-62ACCC83CB49}</c15:txfldGUID>
                      <c15:f>Diagramm!$I$48</c15:f>
                      <c15:dlblFieldTableCache>
                        <c:ptCount val="1"/>
                      </c15:dlblFieldTableCache>
                    </c15:dlblFTEntry>
                  </c15:dlblFieldTable>
                  <c15:showDataLabelsRange val="0"/>
                </c:ext>
                <c:ext xmlns:c16="http://schemas.microsoft.com/office/drawing/2014/chart" uri="{C3380CC4-5D6E-409C-BE32-E72D297353CC}">
                  <c16:uniqueId val="{00000002-70B6-4738-9F77-45EA5630FD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{680314EF-B572-4EBF-A49B-7B2F4476F5DB}</c15:txfldGUID>
                      <c15:f>Diagramm!$I$49</c15:f>
                      <c15:dlblFieldTableCache>
                        <c:ptCount val="1"/>
                      </c15:dlblFieldTableCache>
                    </c15:dlblFTEntry>
                  </c15:dlblFieldTable>
                  <c15:showDataLabelsRange val="0"/>
                </c:ext>
                <c:ext xmlns:c16="http://schemas.microsoft.com/office/drawing/2014/chart" uri="{C3380CC4-5D6E-409C-BE32-E72D297353CC}">
                  <c16:uniqueId val="{00000003-70B6-4738-9F77-45EA5630FD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{0E9F7167-4D08-4A39-8E09-2C3B27E52BA4}</c15:txfldGUID>
                      <c15:f>Diagramm!$I$50</c15:f>
                      <c15:dlblFieldTableCache>
                        <c:ptCount val="1"/>
                      </c15:dlblFieldTableCache>
                    </c15:dlblFTEntry>
                  </c15:dlblFieldTable>
                  <c15:showDataLabelsRange val="0"/>
                </c:ext>
                <c:ext xmlns:c16="http://schemas.microsoft.com/office/drawing/2014/chart" uri="{C3380CC4-5D6E-409C-BE32-E72D297353CC}">
                  <c16:uniqueId val="{00000004-70B6-4738-9F77-45EA5630FD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{45EACB6D-7B59-4C3A-9E0F-7E2C4776AF2D}</c15:txfldGUID>
                      <c15:f>Diagramm!$I$51</c15:f>
                      <c15:dlblFieldTableCache>
                        <c:ptCount val="1"/>
                      </c15:dlblFieldTableCache>
                    </c15:dlblFTEntry>
                  </c15:dlblFieldTable>
                  <c15:showDataLabelsRange val="0"/>
                </c:ext>
                <c:ext xmlns:c16="http://schemas.microsoft.com/office/drawing/2014/chart" uri="{C3380CC4-5D6E-409C-BE32-E72D297353CC}">
                  <c16:uniqueId val="{00000005-70B6-4738-9F77-45EA5630FD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{A6941293-4622-4C55-BD7C-0392AC622DE2}</c15:txfldGUID>
                      <c15:f>Diagramm!$I$52</c15:f>
                      <c15:dlblFieldTableCache>
                        <c:ptCount val="1"/>
                      </c15:dlblFieldTableCache>
                    </c15:dlblFTEntry>
                  </c15:dlblFieldTable>
                  <c15:showDataLabelsRange val="0"/>
                </c:ext>
                <c:ext xmlns:c16="http://schemas.microsoft.com/office/drawing/2014/chart" uri="{C3380CC4-5D6E-409C-BE32-E72D297353CC}">
                  <c16:uniqueId val="{00000006-70B6-4738-9F77-45EA5630FD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{485BBACA-7A60-425D-A3F3-9EEA893AB550}</c15:txfldGUID>
                      <c15:f>Diagramm!$I$53</c15:f>
                      <c15:dlblFieldTableCache>
                        <c:ptCount val="1"/>
                      </c15:dlblFieldTableCache>
                    </c15:dlblFTEntry>
                  </c15:dlblFieldTable>
                  <c15:showDataLabelsRange val="0"/>
                </c:ext>
                <c:ext xmlns:c16="http://schemas.microsoft.com/office/drawing/2014/chart" uri="{C3380CC4-5D6E-409C-BE32-E72D297353CC}">
                  <c16:uniqueId val="{00000007-70B6-4738-9F77-45EA5630FD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{E799BCEA-419A-4144-9CAB-3A7D9C9A3B82}</c15:txfldGUID>
                      <c15:f>Diagramm!$I$54</c15:f>
                      <c15:dlblFieldTableCache>
                        <c:ptCount val="1"/>
                      </c15:dlblFieldTableCache>
                    </c15:dlblFTEntry>
                  </c15:dlblFieldTable>
                  <c15:showDataLabelsRange val="0"/>
                </c:ext>
                <c:ext xmlns:c16="http://schemas.microsoft.com/office/drawing/2014/chart" uri="{C3380CC4-5D6E-409C-BE32-E72D297353CC}">
                  <c16:uniqueId val="{00000008-70B6-4738-9F77-45EA5630FD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{92A28FEA-EA90-4BD3-9E7C-FA08B170F4F6}</c15:txfldGUID>
                      <c15:f>Diagramm!$I$55</c15:f>
                      <c15:dlblFieldTableCache>
                        <c:ptCount val="1"/>
                      </c15:dlblFieldTableCache>
                    </c15:dlblFTEntry>
                  </c15:dlblFieldTable>
                  <c15:showDataLabelsRange val="0"/>
                </c:ext>
                <c:ext xmlns:c16="http://schemas.microsoft.com/office/drawing/2014/chart" uri="{C3380CC4-5D6E-409C-BE32-E72D297353CC}">
                  <c16:uniqueId val="{00000009-70B6-4738-9F77-45EA5630FD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{E010C9B4-5626-4722-BE2B-B7DA8C750EFC}</c15:txfldGUID>
                      <c15:f>Diagramm!$I$56</c15:f>
                      <c15:dlblFieldTableCache>
                        <c:ptCount val="1"/>
                      </c15:dlblFieldTableCache>
                    </c15:dlblFTEntry>
                  </c15:dlblFieldTable>
                  <c15:showDataLabelsRange val="0"/>
                </c:ext>
                <c:ext xmlns:c16="http://schemas.microsoft.com/office/drawing/2014/chart" uri="{C3380CC4-5D6E-409C-BE32-E72D297353CC}">
                  <c16:uniqueId val="{0000000A-70B6-4738-9F77-45EA5630FD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{737FEDB7-B896-46C3-BF00-864785F386FA}</c15:txfldGUID>
                      <c15:f>Diagramm!$I$57</c15:f>
                      <c15:dlblFieldTableCache>
                        <c:ptCount val="1"/>
                      </c15:dlblFieldTableCache>
                    </c15:dlblFTEntry>
                  </c15:dlblFieldTable>
                  <c15:showDataLabelsRange val="0"/>
                </c:ext>
                <c:ext xmlns:c16="http://schemas.microsoft.com/office/drawing/2014/chart" uri="{C3380CC4-5D6E-409C-BE32-E72D297353CC}">
                  <c16:uniqueId val="{0000000B-70B6-4738-9F77-45EA5630FD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{F470C28A-F640-4D0B-8245-5D1A2934E9B7}</c15:txfldGUID>
                      <c15:f>Diagramm!$I$58</c15:f>
                      <c15:dlblFieldTableCache>
                        <c:ptCount val="1"/>
                      </c15:dlblFieldTableCache>
                    </c15:dlblFTEntry>
                  </c15:dlblFieldTable>
                  <c15:showDataLabelsRange val="0"/>
                </c:ext>
                <c:ext xmlns:c16="http://schemas.microsoft.com/office/drawing/2014/chart" uri="{C3380CC4-5D6E-409C-BE32-E72D297353CC}">
                  <c16:uniqueId val="{0000000C-70B6-4738-9F77-45EA5630FD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{7DFED2FB-B6DD-4E81-850A-418333951754}</c15:txfldGUID>
                      <c15:f>Diagramm!$I$59</c15:f>
                      <c15:dlblFieldTableCache>
                        <c:ptCount val="1"/>
                      </c15:dlblFieldTableCache>
                    </c15:dlblFTEntry>
                  </c15:dlblFieldTable>
                  <c15:showDataLabelsRange val="0"/>
                </c:ext>
                <c:ext xmlns:c16="http://schemas.microsoft.com/office/drawing/2014/chart" uri="{C3380CC4-5D6E-409C-BE32-E72D297353CC}">
                  <c16:uniqueId val="{0000000D-70B6-4738-9F77-45EA5630FD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{390A74A6-5E6D-4422-8B59-A6D0B3802897}</c15:txfldGUID>
                      <c15:f>Diagramm!$I$60</c15:f>
                      <c15:dlblFieldTableCache>
                        <c:ptCount val="1"/>
                      </c15:dlblFieldTableCache>
                    </c15:dlblFTEntry>
                  </c15:dlblFieldTable>
                  <c15:showDataLabelsRange val="0"/>
                </c:ext>
                <c:ext xmlns:c16="http://schemas.microsoft.com/office/drawing/2014/chart" uri="{C3380CC4-5D6E-409C-BE32-E72D297353CC}">
                  <c16:uniqueId val="{0000000E-70B6-4738-9F77-45EA5630FD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{ABAC9146-F40E-4E57-B8A6-EC308CA61AFD}</c15:txfldGUID>
                      <c15:f>Diagramm!$I$61</c15:f>
                      <c15:dlblFieldTableCache>
                        <c:ptCount val="1"/>
                      </c15:dlblFieldTableCache>
                    </c15:dlblFTEntry>
                  </c15:dlblFieldTable>
                  <c15:showDataLabelsRange val="0"/>
                </c:ext>
                <c:ext xmlns:c16="http://schemas.microsoft.com/office/drawing/2014/chart" uri="{C3380CC4-5D6E-409C-BE32-E72D297353CC}">
                  <c16:uniqueId val="{0000000F-70B6-4738-9F77-45EA5630FD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{A2BD2CC6-A605-4536-A825-D33C21966A1A}</c15:txfldGUID>
                      <c15:f>Diagramm!$I$62</c15:f>
                      <c15:dlblFieldTableCache>
                        <c:ptCount val="1"/>
                      </c15:dlblFieldTableCache>
                    </c15:dlblFTEntry>
                  </c15:dlblFieldTable>
                  <c15:showDataLabelsRange val="0"/>
                </c:ext>
                <c:ext xmlns:c16="http://schemas.microsoft.com/office/drawing/2014/chart" uri="{C3380CC4-5D6E-409C-BE32-E72D297353CC}">
                  <c16:uniqueId val="{00000010-70B6-4738-9F77-45EA5630FD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{F3A10074-680D-4F9C-BB54-78961369C135}</c15:txfldGUID>
                      <c15:f>Diagramm!$I$63</c15:f>
                      <c15:dlblFieldTableCache>
                        <c:ptCount val="1"/>
                      </c15:dlblFieldTableCache>
                    </c15:dlblFTEntry>
                  </c15:dlblFieldTable>
                  <c15:showDataLabelsRange val="0"/>
                </c:ext>
                <c:ext xmlns:c16="http://schemas.microsoft.com/office/drawing/2014/chart" uri="{C3380CC4-5D6E-409C-BE32-E72D297353CC}">
                  <c16:uniqueId val="{00000011-70B6-4738-9F77-45EA5630FD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{D8E01F95-CEA8-40F4-99D7-EC1A8EC17AFA}</c15:txfldGUID>
                      <c15:f>Diagramm!$I$64</c15:f>
                      <c15:dlblFieldTableCache>
                        <c:ptCount val="1"/>
                      </c15:dlblFieldTableCache>
                    </c15:dlblFTEntry>
                  </c15:dlblFieldTable>
                  <c15:showDataLabelsRange val="0"/>
                </c:ext>
                <c:ext xmlns:c16="http://schemas.microsoft.com/office/drawing/2014/chart" uri="{C3380CC4-5D6E-409C-BE32-E72D297353CC}">
                  <c16:uniqueId val="{00000012-70B6-4738-9F77-45EA5630FD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{FB1D080A-E685-4158-86B2-B47CDE1638D2}</c15:txfldGUID>
                      <c15:f>Diagramm!$I$65</c15:f>
                      <c15:dlblFieldTableCache>
                        <c:ptCount val="1"/>
                      </c15:dlblFieldTableCache>
                    </c15:dlblFTEntry>
                  </c15:dlblFieldTable>
                  <c15:showDataLabelsRange val="0"/>
                </c:ext>
                <c:ext xmlns:c16="http://schemas.microsoft.com/office/drawing/2014/chart" uri="{C3380CC4-5D6E-409C-BE32-E72D297353CC}">
                  <c16:uniqueId val="{00000013-70B6-4738-9F77-45EA5630FD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{AF9F864F-0827-4BA6-8155-1539972451D0}</c15:txfldGUID>
                      <c15:f>Diagramm!$I$66</c15:f>
                      <c15:dlblFieldTableCache>
                        <c:ptCount val="1"/>
                      </c15:dlblFieldTableCache>
                    </c15:dlblFTEntry>
                  </c15:dlblFieldTable>
                  <c15:showDataLabelsRange val="0"/>
                </c:ext>
                <c:ext xmlns:c16="http://schemas.microsoft.com/office/drawing/2014/chart" uri="{C3380CC4-5D6E-409C-BE32-E72D297353CC}">
                  <c16:uniqueId val="{00000014-70B6-4738-9F77-45EA5630FD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{55BC514C-7F70-424A-8DB4-E3C5ED0F9FBA}</c15:txfldGUID>
                      <c15:f>Diagramm!$I$67</c15:f>
                      <c15:dlblFieldTableCache>
                        <c:ptCount val="1"/>
                      </c15:dlblFieldTableCache>
                    </c15:dlblFTEntry>
                  </c15:dlblFieldTable>
                  <c15:showDataLabelsRange val="0"/>
                </c:ext>
                <c:ext xmlns:c16="http://schemas.microsoft.com/office/drawing/2014/chart" uri="{C3380CC4-5D6E-409C-BE32-E72D297353CC}">
                  <c16:uniqueId val="{00000015-70B6-4738-9F77-45EA5630FD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0B6-4738-9F77-45EA5630FD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{28A6D17C-DB4C-45A5-AF1D-A510BDA89B08}</c15:txfldGUID>
                      <c15:f>Diagramm!$K$46</c15:f>
                      <c15:dlblFieldTableCache>
                        <c:ptCount val="1"/>
                      </c15:dlblFieldTableCache>
                    </c15:dlblFTEntry>
                  </c15:dlblFieldTable>
                  <c15:showDataLabelsRange val="0"/>
                </c:ext>
                <c:ext xmlns:c16="http://schemas.microsoft.com/office/drawing/2014/chart" uri="{C3380CC4-5D6E-409C-BE32-E72D297353CC}">
                  <c16:uniqueId val="{00000017-70B6-4738-9F77-45EA5630FD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{7364D1FF-0CBD-4F7D-8E31-EDD45E81C8EC}</c15:txfldGUID>
                      <c15:f>Diagramm!$K$47</c15:f>
                      <c15:dlblFieldTableCache>
                        <c:ptCount val="1"/>
                      </c15:dlblFieldTableCache>
                    </c15:dlblFTEntry>
                  </c15:dlblFieldTable>
                  <c15:showDataLabelsRange val="0"/>
                </c:ext>
                <c:ext xmlns:c16="http://schemas.microsoft.com/office/drawing/2014/chart" uri="{C3380CC4-5D6E-409C-BE32-E72D297353CC}">
                  <c16:uniqueId val="{00000018-70B6-4738-9F77-45EA5630FD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{C927C2DB-1F4B-4EAC-8DE8-FA84509450BF}</c15:txfldGUID>
                      <c15:f>Diagramm!$K$48</c15:f>
                      <c15:dlblFieldTableCache>
                        <c:ptCount val="1"/>
                      </c15:dlblFieldTableCache>
                    </c15:dlblFTEntry>
                  </c15:dlblFieldTable>
                  <c15:showDataLabelsRange val="0"/>
                </c:ext>
                <c:ext xmlns:c16="http://schemas.microsoft.com/office/drawing/2014/chart" uri="{C3380CC4-5D6E-409C-BE32-E72D297353CC}">
                  <c16:uniqueId val="{00000019-70B6-4738-9F77-45EA5630FD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{B1E4DE25-4B36-4733-B037-6C464A190FCD}</c15:txfldGUID>
                      <c15:f>Diagramm!$K$49</c15:f>
                      <c15:dlblFieldTableCache>
                        <c:ptCount val="1"/>
                      </c15:dlblFieldTableCache>
                    </c15:dlblFTEntry>
                  </c15:dlblFieldTable>
                  <c15:showDataLabelsRange val="0"/>
                </c:ext>
                <c:ext xmlns:c16="http://schemas.microsoft.com/office/drawing/2014/chart" uri="{C3380CC4-5D6E-409C-BE32-E72D297353CC}">
                  <c16:uniqueId val="{0000001A-70B6-4738-9F77-45EA5630FD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{E8BFE7AF-4DEB-467E-9989-BE41A68CF794}</c15:txfldGUID>
                      <c15:f>Diagramm!$K$50</c15:f>
                      <c15:dlblFieldTableCache>
                        <c:ptCount val="1"/>
                      </c15:dlblFieldTableCache>
                    </c15:dlblFTEntry>
                  </c15:dlblFieldTable>
                  <c15:showDataLabelsRange val="0"/>
                </c:ext>
                <c:ext xmlns:c16="http://schemas.microsoft.com/office/drawing/2014/chart" uri="{C3380CC4-5D6E-409C-BE32-E72D297353CC}">
                  <c16:uniqueId val="{0000001B-70B6-4738-9F77-45EA5630FD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{117773B8-081F-49F7-8057-2D0DC1716DC3}</c15:txfldGUID>
                      <c15:f>Diagramm!$K$51</c15:f>
                      <c15:dlblFieldTableCache>
                        <c:ptCount val="1"/>
                      </c15:dlblFieldTableCache>
                    </c15:dlblFTEntry>
                  </c15:dlblFieldTable>
                  <c15:showDataLabelsRange val="0"/>
                </c:ext>
                <c:ext xmlns:c16="http://schemas.microsoft.com/office/drawing/2014/chart" uri="{C3380CC4-5D6E-409C-BE32-E72D297353CC}">
                  <c16:uniqueId val="{0000001C-70B6-4738-9F77-45EA5630FD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{A1758196-EAA7-499F-A656-AD29C6E9AB3F}</c15:txfldGUID>
                      <c15:f>Diagramm!$K$52</c15:f>
                      <c15:dlblFieldTableCache>
                        <c:ptCount val="1"/>
                      </c15:dlblFieldTableCache>
                    </c15:dlblFTEntry>
                  </c15:dlblFieldTable>
                  <c15:showDataLabelsRange val="0"/>
                </c:ext>
                <c:ext xmlns:c16="http://schemas.microsoft.com/office/drawing/2014/chart" uri="{C3380CC4-5D6E-409C-BE32-E72D297353CC}">
                  <c16:uniqueId val="{0000001D-70B6-4738-9F77-45EA5630FD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{77AD9057-2AC1-4935-97D5-2284C3178977}</c15:txfldGUID>
                      <c15:f>Diagramm!$K$53</c15:f>
                      <c15:dlblFieldTableCache>
                        <c:ptCount val="1"/>
                      </c15:dlblFieldTableCache>
                    </c15:dlblFTEntry>
                  </c15:dlblFieldTable>
                  <c15:showDataLabelsRange val="0"/>
                </c:ext>
                <c:ext xmlns:c16="http://schemas.microsoft.com/office/drawing/2014/chart" uri="{C3380CC4-5D6E-409C-BE32-E72D297353CC}">
                  <c16:uniqueId val="{0000001E-70B6-4738-9F77-45EA5630FD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{A7293A8F-BA47-4129-9C1A-0A3C303E255A}</c15:txfldGUID>
                      <c15:f>Diagramm!$K$54</c15:f>
                      <c15:dlblFieldTableCache>
                        <c:ptCount val="1"/>
                      </c15:dlblFieldTableCache>
                    </c15:dlblFTEntry>
                  </c15:dlblFieldTable>
                  <c15:showDataLabelsRange val="0"/>
                </c:ext>
                <c:ext xmlns:c16="http://schemas.microsoft.com/office/drawing/2014/chart" uri="{C3380CC4-5D6E-409C-BE32-E72D297353CC}">
                  <c16:uniqueId val="{0000001F-70B6-4738-9F77-45EA5630FD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{BFEFB831-53B2-4E3E-848C-CDA5E4BC66D0}</c15:txfldGUID>
                      <c15:f>Diagramm!$K$55</c15:f>
                      <c15:dlblFieldTableCache>
                        <c:ptCount val="1"/>
                      </c15:dlblFieldTableCache>
                    </c15:dlblFTEntry>
                  </c15:dlblFieldTable>
                  <c15:showDataLabelsRange val="0"/>
                </c:ext>
                <c:ext xmlns:c16="http://schemas.microsoft.com/office/drawing/2014/chart" uri="{C3380CC4-5D6E-409C-BE32-E72D297353CC}">
                  <c16:uniqueId val="{00000020-70B6-4738-9F77-45EA5630FD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{512B4BFB-A5A5-4ACE-973C-97D192B6189B}</c15:txfldGUID>
                      <c15:f>Diagramm!$K$56</c15:f>
                      <c15:dlblFieldTableCache>
                        <c:ptCount val="1"/>
                      </c15:dlblFieldTableCache>
                    </c15:dlblFTEntry>
                  </c15:dlblFieldTable>
                  <c15:showDataLabelsRange val="0"/>
                </c:ext>
                <c:ext xmlns:c16="http://schemas.microsoft.com/office/drawing/2014/chart" uri="{C3380CC4-5D6E-409C-BE32-E72D297353CC}">
                  <c16:uniqueId val="{00000021-70B6-4738-9F77-45EA5630FD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{48B2FFA9-C07F-413A-BECC-82910FD264CC}</c15:txfldGUID>
                      <c15:f>Diagramm!$K$57</c15:f>
                      <c15:dlblFieldTableCache>
                        <c:ptCount val="1"/>
                      </c15:dlblFieldTableCache>
                    </c15:dlblFTEntry>
                  </c15:dlblFieldTable>
                  <c15:showDataLabelsRange val="0"/>
                </c:ext>
                <c:ext xmlns:c16="http://schemas.microsoft.com/office/drawing/2014/chart" uri="{C3380CC4-5D6E-409C-BE32-E72D297353CC}">
                  <c16:uniqueId val="{00000022-70B6-4738-9F77-45EA5630FD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{51061923-2CE6-4585-9576-17A1C4544BA4}</c15:txfldGUID>
                      <c15:f>Diagramm!$K$58</c15:f>
                      <c15:dlblFieldTableCache>
                        <c:ptCount val="1"/>
                      </c15:dlblFieldTableCache>
                    </c15:dlblFTEntry>
                  </c15:dlblFieldTable>
                  <c15:showDataLabelsRange val="0"/>
                </c:ext>
                <c:ext xmlns:c16="http://schemas.microsoft.com/office/drawing/2014/chart" uri="{C3380CC4-5D6E-409C-BE32-E72D297353CC}">
                  <c16:uniqueId val="{00000023-70B6-4738-9F77-45EA5630FD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{A1E22F70-4B94-4D19-BD01-0AF7AD6C5A55}</c15:txfldGUID>
                      <c15:f>Diagramm!$K$59</c15:f>
                      <c15:dlblFieldTableCache>
                        <c:ptCount val="1"/>
                      </c15:dlblFieldTableCache>
                    </c15:dlblFTEntry>
                  </c15:dlblFieldTable>
                  <c15:showDataLabelsRange val="0"/>
                </c:ext>
                <c:ext xmlns:c16="http://schemas.microsoft.com/office/drawing/2014/chart" uri="{C3380CC4-5D6E-409C-BE32-E72D297353CC}">
                  <c16:uniqueId val="{00000024-70B6-4738-9F77-45EA5630FD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{B09D77AE-3017-43B5-8422-9A0BC7ACF75C}</c15:txfldGUID>
                      <c15:f>Diagramm!$K$60</c15:f>
                      <c15:dlblFieldTableCache>
                        <c:ptCount val="1"/>
                      </c15:dlblFieldTableCache>
                    </c15:dlblFTEntry>
                  </c15:dlblFieldTable>
                  <c15:showDataLabelsRange val="0"/>
                </c:ext>
                <c:ext xmlns:c16="http://schemas.microsoft.com/office/drawing/2014/chart" uri="{C3380CC4-5D6E-409C-BE32-E72D297353CC}">
                  <c16:uniqueId val="{00000025-70B6-4738-9F77-45EA5630FD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{B5E86219-8D43-41D3-B85F-967E3327B23F}</c15:txfldGUID>
                      <c15:f>Diagramm!$K$61</c15:f>
                      <c15:dlblFieldTableCache>
                        <c:ptCount val="1"/>
                      </c15:dlblFieldTableCache>
                    </c15:dlblFTEntry>
                  </c15:dlblFieldTable>
                  <c15:showDataLabelsRange val="0"/>
                </c:ext>
                <c:ext xmlns:c16="http://schemas.microsoft.com/office/drawing/2014/chart" uri="{C3380CC4-5D6E-409C-BE32-E72D297353CC}">
                  <c16:uniqueId val="{00000026-70B6-4738-9F77-45EA5630FD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{1E549F7D-0C33-4881-A848-A0C4A8334A3D}</c15:txfldGUID>
                      <c15:f>Diagramm!$K$62</c15:f>
                      <c15:dlblFieldTableCache>
                        <c:ptCount val="1"/>
                      </c15:dlblFieldTableCache>
                    </c15:dlblFTEntry>
                  </c15:dlblFieldTable>
                  <c15:showDataLabelsRange val="0"/>
                </c:ext>
                <c:ext xmlns:c16="http://schemas.microsoft.com/office/drawing/2014/chart" uri="{C3380CC4-5D6E-409C-BE32-E72D297353CC}">
                  <c16:uniqueId val="{00000027-70B6-4738-9F77-45EA5630FD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{3E9B8A85-1F2B-4159-8B72-BD9ED0A5F720}</c15:txfldGUID>
                      <c15:f>Diagramm!$K$63</c15:f>
                      <c15:dlblFieldTableCache>
                        <c:ptCount val="1"/>
                      </c15:dlblFieldTableCache>
                    </c15:dlblFTEntry>
                  </c15:dlblFieldTable>
                  <c15:showDataLabelsRange val="0"/>
                </c:ext>
                <c:ext xmlns:c16="http://schemas.microsoft.com/office/drawing/2014/chart" uri="{C3380CC4-5D6E-409C-BE32-E72D297353CC}">
                  <c16:uniqueId val="{00000028-70B6-4738-9F77-45EA5630FD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{D174BC7B-84D6-46DA-B316-205E333DBEB1}</c15:txfldGUID>
                      <c15:f>Diagramm!$K$64</c15:f>
                      <c15:dlblFieldTableCache>
                        <c:ptCount val="1"/>
                      </c15:dlblFieldTableCache>
                    </c15:dlblFTEntry>
                  </c15:dlblFieldTable>
                  <c15:showDataLabelsRange val="0"/>
                </c:ext>
                <c:ext xmlns:c16="http://schemas.microsoft.com/office/drawing/2014/chart" uri="{C3380CC4-5D6E-409C-BE32-E72D297353CC}">
                  <c16:uniqueId val="{00000029-70B6-4738-9F77-45EA5630FD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{29BEF175-8C4B-48AB-974C-CFFFA077B096}</c15:txfldGUID>
                      <c15:f>Diagramm!$K$65</c15:f>
                      <c15:dlblFieldTableCache>
                        <c:ptCount val="1"/>
                      </c15:dlblFieldTableCache>
                    </c15:dlblFTEntry>
                  </c15:dlblFieldTable>
                  <c15:showDataLabelsRange val="0"/>
                </c:ext>
                <c:ext xmlns:c16="http://schemas.microsoft.com/office/drawing/2014/chart" uri="{C3380CC4-5D6E-409C-BE32-E72D297353CC}">
                  <c16:uniqueId val="{0000002A-70B6-4738-9F77-45EA5630FD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{EDA3C405-CA37-49F9-ABA8-4C8330D7B90D}</c15:txfldGUID>
                      <c15:f>Diagramm!$K$66</c15:f>
                      <c15:dlblFieldTableCache>
                        <c:ptCount val="1"/>
                      </c15:dlblFieldTableCache>
                    </c15:dlblFTEntry>
                  </c15:dlblFieldTable>
                  <c15:showDataLabelsRange val="0"/>
                </c:ext>
                <c:ext xmlns:c16="http://schemas.microsoft.com/office/drawing/2014/chart" uri="{C3380CC4-5D6E-409C-BE32-E72D297353CC}">
                  <c16:uniqueId val="{0000002B-70B6-4738-9F77-45EA5630FD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{2847028B-3FC0-4A33-990F-FDB7F3169CA0}</c15:txfldGUID>
                      <c15:f>Diagramm!$K$67</c15:f>
                      <c15:dlblFieldTableCache>
                        <c:ptCount val="1"/>
                      </c15:dlblFieldTableCache>
                    </c15:dlblFTEntry>
                  </c15:dlblFieldTable>
                  <c15:showDataLabelsRange val="0"/>
                </c:ext>
                <c:ext xmlns:c16="http://schemas.microsoft.com/office/drawing/2014/chart" uri="{C3380CC4-5D6E-409C-BE32-E72D297353CC}">
                  <c16:uniqueId val="{0000002C-70B6-4738-9F77-45EA5630FD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0B6-4738-9F77-45EA5630FD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{29F8B2EC-1FD9-42E9-9548-79572E3CF267}</c15:txfldGUID>
                      <c15:f>Diagramm!$J$46</c15:f>
                      <c15:dlblFieldTableCache>
                        <c:ptCount val="1"/>
                      </c15:dlblFieldTableCache>
                    </c15:dlblFTEntry>
                  </c15:dlblFieldTable>
                  <c15:showDataLabelsRange val="0"/>
                </c:ext>
                <c:ext xmlns:c16="http://schemas.microsoft.com/office/drawing/2014/chart" uri="{C3380CC4-5D6E-409C-BE32-E72D297353CC}">
                  <c16:uniqueId val="{0000002E-70B6-4738-9F77-45EA5630FD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{970BA5A0-5878-4F6A-B002-BE6D83E9A066}</c15:txfldGUID>
                      <c15:f>Diagramm!$J$47</c15:f>
                      <c15:dlblFieldTableCache>
                        <c:ptCount val="1"/>
                      </c15:dlblFieldTableCache>
                    </c15:dlblFTEntry>
                  </c15:dlblFieldTable>
                  <c15:showDataLabelsRange val="0"/>
                </c:ext>
                <c:ext xmlns:c16="http://schemas.microsoft.com/office/drawing/2014/chart" uri="{C3380CC4-5D6E-409C-BE32-E72D297353CC}">
                  <c16:uniqueId val="{0000002F-70B6-4738-9F77-45EA5630FD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{C0EF8D34-EFCB-4476-B650-DE6F9F3D0D01}</c15:txfldGUID>
                      <c15:f>Diagramm!$J$48</c15:f>
                      <c15:dlblFieldTableCache>
                        <c:ptCount val="1"/>
                      </c15:dlblFieldTableCache>
                    </c15:dlblFTEntry>
                  </c15:dlblFieldTable>
                  <c15:showDataLabelsRange val="0"/>
                </c:ext>
                <c:ext xmlns:c16="http://schemas.microsoft.com/office/drawing/2014/chart" uri="{C3380CC4-5D6E-409C-BE32-E72D297353CC}">
                  <c16:uniqueId val="{00000030-70B6-4738-9F77-45EA5630FD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{9E1B293C-36ED-4F75-AAFB-387BF770B3A5}</c15:txfldGUID>
                      <c15:f>Diagramm!$J$49</c15:f>
                      <c15:dlblFieldTableCache>
                        <c:ptCount val="1"/>
                      </c15:dlblFieldTableCache>
                    </c15:dlblFTEntry>
                  </c15:dlblFieldTable>
                  <c15:showDataLabelsRange val="0"/>
                </c:ext>
                <c:ext xmlns:c16="http://schemas.microsoft.com/office/drawing/2014/chart" uri="{C3380CC4-5D6E-409C-BE32-E72D297353CC}">
                  <c16:uniqueId val="{00000031-70B6-4738-9F77-45EA5630FD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{ADDFCB9C-E64A-4247-A2C7-721C34A2DE52}</c15:txfldGUID>
                      <c15:f>Diagramm!$J$50</c15:f>
                      <c15:dlblFieldTableCache>
                        <c:ptCount val="1"/>
                      </c15:dlblFieldTableCache>
                    </c15:dlblFTEntry>
                  </c15:dlblFieldTable>
                  <c15:showDataLabelsRange val="0"/>
                </c:ext>
                <c:ext xmlns:c16="http://schemas.microsoft.com/office/drawing/2014/chart" uri="{C3380CC4-5D6E-409C-BE32-E72D297353CC}">
                  <c16:uniqueId val="{00000032-70B6-4738-9F77-45EA5630FD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{772B278A-7B62-4715-9738-1038FC3382D5}</c15:txfldGUID>
                      <c15:f>Diagramm!$J$51</c15:f>
                      <c15:dlblFieldTableCache>
                        <c:ptCount val="1"/>
                      </c15:dlblFieldTableCache>
                    </c15:dlblFTEntry>
                  </c15:dlblFieldTable>
                  <c15:showDataLabelsRange val="0"/>
                </c:ext>
                <c:ext xmlns:c16="http://schemas.microsoft.com/office/drawing/2014/chart" uri="{C3380CC4-5D6E-409C-BE32-E72D297353CC}">
                  <c16:uniqueId val="{00000033-70B6-4738-9F77-45EA5630FD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{4A1AF789-3F37-47EE-AE33-D59E8D07174E}</c15:txfldGUID>
                      <c15:f>Diagramm!$J$52</c15:f>
                      <c15:dlblFieldTableCache>
                        <c:ptCount val="1"/>
                      </c15:dlblFieldTableCache>
                    </c15:dlblFTEntry>
                  </c15:dlblFieldTable>
                  <c15:showDataLabelsRange val="0"/>
                </c:ext>
                <c:ext xmlns:c16="http://schemas.microsoft.com/office/drawing/2014/chart" uri="{C3380CC4-5D6E-409C-BE32-E72D297353CC}">
                  <c16:uniqueId val="{00000034-70B6-4738-9F77-45EA5630FD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{A65CBA20-8394-4E36-8B19-B4D92CE9516B}</c15:txfldGUID>
                      <c15:f>Diagramm!$J$53</c15:f>
                      <c15:dlblFieldTableCache>
                        <c:ptCount val="1"/>
                      </c15:dlblFieldTableCache>
                    </c15:dlblFTEntry>
                  </c15:dlblFieldTable>
                  <c15:showDataLabelsRange val="0"/>
                </c:ext>
                <c:ext xmlns:c16="http://schemas.microsoft.com/office/drawing/2014/chart" uri="{C3380CC4-5D6E-409C-BE32-E72D297353CC}">
                  <c16:uniqueId val="{00000035-70B6-4738-9F77-45EA5630FD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{64CF934E-4C4E-4DA0-A663-5A944AE6D25B}</c15:txfldGUID>
                      <c15:f>Diagramm!$J$54</c15:f>
                      <c15:dlblFieldTableCache>
                        <c:ptCount val="1"/>
                      </c15:dlblFieldTableCache>
                    </c15:dlblFTEntry>
                  </c15:dlblFieldTable>
                  <c15:showDataLabelsRange val="0"/>
                </c:ext>
                <c:ext xmlns:c16="http://schemas.microsoft.com/office/drawing/2014/chart" uri="{C3380CC4-5D6E-409C-BE32-E72D297353CC}">
                  <c16:uniqueId val="{00000036-70B6-4738-9F77-45EA5630FD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{2F3DD6F0-8C4F-488D-848F-A94AB1B9241A}</c15:txfldGUID>
                      <c15:f>Diagramm!$J$55</c15:f>
                      <c15:dlblFieldTableCache>
                        <c:ptCount val="1"/>
                      </c15:dlblFieldTableCache>
                    </c15:dlblFTEntry>
                  </c15:dlblFieldTable>
                  <c15:showDataLabelsRange val="0"/>
                </c:ext>
                <c:ext xmlns:c16="http://schemas.microsoft.com/office/drawing/2014/chart" uri="{C3380CC4-5D6E-409C-BE32-E72D297353CC}">
                  <c16:uniqueId val="{00000037-70B6-4738-9F77-45EA5630FD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{BC025B5F-666F-484B-ADE1-3A06C5A6D3D0}</c15:txfldGUID>
                      <c15:f>Diagramm!$J$56</c15:f>
                      <c15:dlblFieldTableCache>
                        <c:ptCount val="1"/>
                      </c15:dlblFieldTableCache>
                    </c15:dlblFTEntry>
                  </c15:dlblFieldTable>
                  <c15:showDataLabelsRange val="0"/>
                </c:ext>
                <c:ext xmlns:c16="http://schemas.microsoft.com/office/drawing/2014/chart" uri="{C3380CC4-5D6E-409C-BE32-E72D297353CC}">
                  <c16:uniqueId val="{00000038-70B6-4738-9F77-45EA5630FD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{128439D6-21F8-44B7-BA1A-7349DA66B08B}</c15:txfldGUID>
                      <c15:f>Diagramm!$J$57</c15:f>
                      <c15:dlblFieldTableCache>
                        <c:ptCount val="1"/>
                      </c15:dlblFieldTableCache>
                    </c15:dlblFTEntry>
                  </c15:dlblFieldTable>
                  <c15:showDataLabelsRange val="0"/>
                </c:ext>
                <c:ext xmlns:c16="http://schemas.microsoft.com/office/drawing/2014/chart" uri="{C3380CC4-5D6E-409C-BE32-E72D297353CC}">
                  <c16:uniqueId val="{00000039-70B6-4738-9F77-45EA5630FD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{8C3EE976-BD49-462E-BDD0-2A3E0510F697}</c15:txfldGUID>
                      <c15:f>Diagramm!$J$58</c15:f>
                      <c15:dlblFieldTableCache>
                        <c:ptCount val="1"/>
                      </c15:dlblFieldTableCache>
                    </c15:dlblFTEntry>
                  </c15:dlblFieldTable>
                  <c15:showDataLabelsRange val="0"/>
                </c:ext>
                <c:ext xmlns:c16="http://schemas.microsoft.com/office/drawing/2014/chart" uri="{C3380CC4-5D6E-409C-BE32-E72D297353CC}">
                  <c16:uniqueId val="{0000003A-70B6-4738-9F77-45EA5630FD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{19CD20F7-A563-4B1B-BD6A-6BBDA8E7033D}</c15:txfldGUID>
                      <c15:f>Diagramm!$J$59</c15:f>
                      <c15:dlblFieldTableCache>
                        <c:ptCount val="1"/>
                      </c15:dlblFieldTableCache>
                    </c15:dlblFTEntry>
                  </c15:dlblFieldTable>
                  <c15:showDataLabelsRange val="0"/>
                </c:ext>
                <c:ext xmlns:c16="http://schemas.microsoft.com/office/drawing/2014/chart" uri="{C3380CC4-5D6E-409C-BE32-E72D297353CC}">
                  <c16:uniqueId val="{0000003B-70B6-4738-9F77-45EA5630FD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{AE556E7B-C56C-4566-8141-F0A52B78F519}</c15:txfldGUID>
                      <c15:f>Diagramm!$J$60</c15:f>
                      <c15:dlblFieldTableCache>
                        <c:ptCount val="1"/>
                      </c15:dlblFieldTableCache>
                    </c15:dlblFTEntry>
                  </c15:dlblFieldTable>
                  <c15:showDataLabelsRange val="0"/>
                </c:ext>
                <c:ext xmlns:c16="http://schemas.microsoft.com/office/drawing/2014/chart" uri="{C3380CC4-5D6E-409C-BE32-E72D297353CC}">
                  <c16:uniqueId val="{0000003C-70B6-4738-9F77-45EA5630FD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{0EE395A4-FB98-42A1-9138-602BF9C7C49B}</c15:txfldGUID>
                      <c15:f>Diagramm!$J$61</c15:f>
                      <c15:dlblFieldTableCache>
                        <c:ptCount val="1"/>
                      </c15:dlblFieldTableCache>
                    </c15:dlblFTEntry>
                  </c15:dlblFieldTable>
                  <c15:showDataLabelsRange val="0"/>
                </c:ext>
                <c:ext xmlns:c16="http://schemas.microsoft.com/office/drawing/2014/chart" uri="{C3380CC4-5D6E-409C-BE32-E72D297353CC}">
                  <c16:uniqueId val="{0000003D-70B6-4738-9F77-45EA5630FD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{575E7734-BAE9-4981-AE92-E8B44A766C2C}</c15:txfldGUID>
                      <c15:f>Diagramm!$J$62</c15:f>
                      <c15:dlblFieldTableCache>
                        <c:ptCount val="1"/>
                      </c15:dlblFieldTableCache>
                    </c15:dlblFTEntry>
                  </c15:dlblFieldTable>
                  <c15:showDataLabelsRange val="0"/>
                </c:ext>
                <c:ext xmlns:c16="http://schemas.microsoft.com/office/drawing/2014/chart" uri="{C3380CC4-5D6E-409C-BE32-E72D297353CC}">
                  <c16:uniqueId val="{0000003E-70B6-4738-9F77-45EA5630FD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{6C0754B9-8E62-4D99-9EB2-1DF7AEABF573}</c15:txfldGUID>
                      <c15:f>Diagramm!$J$63</c15:f>
                      <c15:dlblFieldTableCache>
                        <c:ptCount val="1"/>
                      </c15:dlblFieldTableCache>
                    </c15:dlblFTEntry>
                  </c15:dlblFieldTable>
                  <c15:showDataLabelsRange val="0"/>
                </c:ext>
                <c:ext xmlns:c16="http://schemas.microsoft.com/office/drawing/2014/chart" uri="{C3380CC4-5D6E-409C-BE32-E72D297353CC}">
                  <c16:uniqueId val="{0000003F-70B6-4738-9F77-45EA5630FD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{02B7BEB3-6EB8-4FE5-B66B-6AC163A99CEB}</c15:txfldGUID>
                      <c15:f>Diagramm!$J$64</c15:f>
                      <c15:dlblFieldTableCache>
                        <c:ptCount val="1"/>
                      </c15:dlblFieldTableCache>
                    </c15:dlblFTEntry>
                  </c15:dlblFieldTable>
                  <c15:showDataLabelsRange val="0"/>
                </c:ext>
                <c:ext xmlns:c16="http://schemas.microsoft.com/office/drawing/2014/chart" uri="{C3380CC4-5D6E-409C-BE32-E72D297353CC}">
                  <c16:uniqueId val="{00000040-70B6-4738-9F77-45EA5630FD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{B525202B-89EE-48CC-B806-0ACC5B12B2D7}</c15:txfldGUID>
                      <c15:f>Diagramm!$J$65</c15:f>
                      <c15:dlblFieldTableCache>
                        <c:ptCount val="1"/>
                      </c15:dlblFieldTableCache>
                    </c15:dlblFTEntry>
                  </c15:dlblFieldTable>
                  <c15:showDataLabelsRange val="0"/>
                </c:ext>
                <c:ext xmlns:c16="http://schemas.microsoft.com/office/drawing/2014/chart" uri="{C3380CC4-5D6E-409C-BE32-E72D297353CC}">
                  <c16:uniqueId val="{00000041-70B6-4738-9F77-45EA5630FD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{E128D162-6E2D-4FBD-95E2-160F5589FF3E}</c15:txfldGUID>
                      <c15:f>Diagramm!$J$66</c15:f>
                      <c15:dlblFieldTableCache>
                        <c:ptCount val="1"/>
                      </c15:dlblFieldTableCache>
                    </c15:dlblFTEntry>
                  </c15:dlblFieldTable>
                  <c15:showDataLabelsRange val="0"/>
                </c:ext>
                <c:ext xmlns:c16="http://schemas.microsoft.com/office/drawing/2014/chart" uri="{C3380CC4-5D6E-409C-BE32-E72D297353CC}">
                  <c16:uniqueId val="{00000042-70B6-4738-9F77-45EA5630FD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{B6166510-F368-447E-9279-A90B4210AFFF}</c15:txfldGUID>
                      <c15:f>Diagramm!$J$67</c15:f>
                      <c15:dlblFieldTableCache>
                        <c:ptCount val="1"/>
                      </c15:dlblFieldTableCache>
                    </c15:dlblFTEntry>
                  </c15:dlblFieldTable>
                  <c15:showDataLabelsRange val="0"/>
                </c:ext>
                <c:ext xmlns:c16="http://schemas.microsoft.com/office/drawing/2014/chart" uri="{C3380CC4-5D6E-409C-BE32-E72D297353CC}">
                  <c16:uniqueId val="{00000043-70B6-4738-9F77-45EA5630FD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0B6-4738-9F77-45EA5630FD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38-44A5-81AD-9EF31CE4DB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38-44A5-81AD-9EF31CE4DB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38-44A5-81AD-9EF31CE4DB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38-44A5-81AD-9EF31CE4DB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38-44A5-81AD-9EF31CE4DB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38-44A5-81AD-9EF31CE4DB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38-44A5-81AD-9EF31CE4DB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38-44A5-81AD-9EF31CE4DB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38-44A5-81AD-9EF31CE4DB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38-44A5-81AD-9EF31CE4DB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238-44A5-81AD-9EF31CE4DB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38-44A5-81AD-9EF31CE4DB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238-44A5-81AD-9EF31CE4DB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238-44A5-81AD-9EF31CE4DB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238-44A5-81AD-9EF31CE4DB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238-44A5-81AD-9EF31CE4DB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38-44A5-81AD-9EF31CE4DB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238-44A5-81AD-9EF31CE4DB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238-44A5-81AD-9EF31CE4DB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238-44A5-81AD-9EF31CE4DB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238-44A5-81AD-9EF31CE4DB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238-44A5-81AD-9EF31CE4DB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238-44A5-81AD-9EF31CE4DB1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238-44A5-81AD-9EF31CE4DB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238-44A5-81AD-9EF31CE4DB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238-44A5-81AD-9EF31CE4DB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238-44A5-81AD-9EF31CE4DB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238-44A5-81AD-9EF31CE4DB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238-44A5-81AD-9EF31CE4DB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238-44A5-81AD-9EF31CE4DB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238-44A5-81AD-9EF31CE4DB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238-44A5-81AD-9EF31CE4DB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238-44A5-81AD-9EF31CE4DB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238-44A5-81AD-9EF31CE4DB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238-44A5-81AD-9EF31CE4DB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238-44A5-81AD-9EF31CE4DB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238-44A5-81AD-9EF31CE4DB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238-44A5-81AD-9EF31CE4DB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238-44A5-81AD-9EF31CE4DB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238-44A5-81AD-9EF31CE4DB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238-44A5-81AD-9EF31CE4DB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238-44A5-81AD-9EF31CE4DB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238-44A5-81AD-9EF31CE4DB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238-44A5-81AD-9EF31CE4DB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238-44A5-81AD-9EF31CE4DB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238-44A5-81AD-9EF31CE4DB1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238-44A5-81AD-9EF31CE4DB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238-44A5-81AD-9EF31CE4DB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238-44A5-81AD-9EF31CE4DB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238-44A5-81AD-9EF31CE4DB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238-44A5-81AD-9EF31CE4DB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238-44A5-81AD-9EF31CE4DB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238-44A5-81AD-9EF31CE4DB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238-44A5-81AD-9EF31CE4DB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238-44A5-81AD-9EF31CE4DB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238-44A5-81AD-9EF31CE4DB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238-44A5-81AD-9EF31CE4DB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238-44A5-81AD-9EF31CE4DB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238-44A5-81AD-9EF31CE4DB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238-44A5-81AD-9EF31CE4DB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238-44A5-81AD-9EF31CE4DB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238-44A5-81AD-9EF31CE4DB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238-44A5-81AD-9EF31CE4DB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238-44A5-81AD-9EF31CE4DB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238-44A5-81AD-9EF31CE4DB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238-44A5-81AD-9EF31CE4DB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238-44A5-81AD-9EF31CE4DB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238-44A5-81AD-9EF31CE4DB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238-44A5-81AD-9EF31CE4DB1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101.16613815376073</c:v>
                </c:pt>
                <c:pt idx="2">
                  <c:v>102.45356636612061</c:v>
                </c:pt>
                <c:pt idx="3">
                  <c:v>101.27573760430215</c:v>
                </c:pt>
                <c:pt idx="4">
                  <c:v>101.89972380938464</c:v>
                </c:pt>
                <c:pt idx="5">
                  <c:v>102.99133433677719</c:v>
                </c:pt>
                <c:pt idx="6">
                  <c:v>104.17646972863177</c:v>
                </c:pt>
                <c:pt idx="7">
                  <c:v>103.08047522321755</c:v>
                </c:pt>
                <c:pt idx="8">
                  <c:v>103.41950285689234</c:v>
                </c:pt>
                <c:pt idx="9">
                  <c:v>104.19400564071839</c:v>
                </c:pt>
                <c:pt idx="10">
                  <c:v>105.72255264426941</c:v>
                </c:pt>
                <c:pt idx="11">
                  <c:v>104.68208852712952</c:v>
                </c:pt>
                <c:pt idx="12">
                  <c:v>104.85452499598136</c:v>
                </c:pt>
                <c:pt idx="13">
                  <c:v>105.32945594832752</c:v>
                </c:pt>
                <c:pt idx="14">
                  <c:v>107.08596980900469</c:v>
                </c:pt>
                <c:pt idx="15">
                  <c:v>106.8623869299002</c:v>
                </c:pt>
                <c:pt idx="16">
                  <c:v>106.84485101781355</c:v>
                </c:pt>
                <c:pt idx="17">
                  <c:v>107.82832342067192</c:v>
                </c:pt>
                <c:pt idx="18">
                  <c:v>109.28818810188365</c:v>
                </c:pt>
                <c:pt idx="19">
                  <c:v>108.74019084917654</c:v>
                </c:pt>
                <c:pt idx="20">
                  <c:v>108.02267977963204</c:v>
                </c:pt>
                <c:pt idx="21">
                  <c:v>108.70073504698163</c:v>
                </c:pt>
                <c:pt idx="22">
                  <c:v>110.40025719337727</c:v>
                </c:pt>
                <c:pt idx="23">
                  <c:v>109.65644225570284</c:v>
                </c:pt>
                <c:pt idx="24">
                  <c:v>109.08506378688021</c:v>
                </c:pt>
              </c:numCache>
            </c:numRef>
          </c:val>
          <c:smooth val="0"/>
          <c:extLst>
            <c:ext xmlns:c16="http://schemas.microsoft.com/office/drawing/2014/chart" uri="{C3380CC4-5D6E-409C-BE32-E72D297353CC}">
              <c16:uniqueId val="{00000000-04B7-44A1-BDD4-AEBEEF46BB7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103.09320309320309</c:v>
                </c:pt>
                <c:pt idx="2">
                  <c:v>104.51770451770453</c:v>
                </c:pt>
                <c:pt idx="3">
                  <c:v>103.5002035002035</c:v>
                </c:pt>
                <c:pt idx="4">
                  <c:v>101.95360195360195</c:v>
                </c:pt>
                <c:pt idx="5">
                  <c:v>102.19780219780219</c:v>
                </c:pt>
                <c:pt idx="6">
                  <c:v>98.901098901098905</c:v>
                </c:pt>
                <c:pt idx="7">
                  <c:v>97.110297110297111</c:v>
                </c:pt>
                <c:pt idx="8">
                  <c:v>97.191697191697187</c:v>
                </c:pt>
                <c:pt idx="9">
                  <c:v>100.73260073260073</c:v>
                </c:pt>
                <c:pt idx="10">
                  <c:v>101.42450142450143</c:v>
                </c:pt>
                <c:pt idx="11">
                  <c:v>100.61050061050061</c:v>
                </c:pt>
                <c:pt idx="12">
                  <c:v>103.54090354090356</c:v>
                </c:pt>
                <c:pt idx="13">
                  <c:v>107.61090761090762</c:v>
                </c:pt>
                <c:pt idx="14">
                  <c:v>110.82621082621083</c:v>
                </c:pt>
                <c:pt idx="15">
                  <c:v>109.32030932030932</c:v>
                </c:pt>
                <c:pt idx="16">
                  <c:v>108.994708994709</c:v>
                </c:pt>
                <c:pt idx="17">
                  <c:v>114.89621489621489</c:v>
                </c:pt>
                <c:pt idx="18">
                  <c:v>118.03011803011802</c:v>
                </c:pt>
                <c:pt idx="19">
                  <c:v>117.74521774521776</c:v>
                </c:pt>
                <c:pt idx="20">
                  <c:v>116.84981684981686</c:v>
                </c:pt>
                <c:pt idx="21">
                  <c:v>120.63492063492063</c:v>
                </c:pt>
                <c:pt idx="22">
                  <c:v>122.58852258852259</c:v>
                </c:pt>
                <c:pt idx="23">
                  <c:v>123.23972323972323</c:v>
                </c:pt>
                <c:pt idx="24">
                  <c:v>118.88481888481888</c:v>
                </c:pt>
              </c:numCache>
            </c:numRef>
          </c:val>
          <c:smooth val="0"/>
          <c:extLst>
            <c:ext xmlns:c16="http://schemas.microsoft.com/office/drawing/2014/chart" uri="{C3380CC4-5D6E-409C-BE32-E72D297353CC}">
              <c16:uniqueId val="{00000001-04B7-44A1-BDD4-AEBEEF46BB7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99.495570866141733</c:v>
                </c:pt>
                <c:pt idx="2">
                  <c:v>99.138779527559052</c:v>
                </c:pt>
                <c:pt idx="3">
                  <c:v>98.412893700787393</c:v>
                </c:pt>
                <c:pt idx="4">
                  <c:v>94.069881889763778</c:v>
                </c:pt>
                <c:pt idx="5">
                  <c:v>91.756889763779526</c:v>
                </c:pt>
                <c:pt idx="6">
                  <c:v>81.852854330708652</c:v>
                </c:pt>
                <c:pt idx="7">
                  <c:v>81.262303149606296</c:v>
                </c:pt>
                <c:pt idx="8">
                  <c:v>81.74212598425197</c:v>
                </c:pt>
                <c:pt idx="9">
                  <c:v>81.409940944881882</c:v>
                </c:pt>
                <c:pt idx="10">
                  <c:v>79.490649606299215</c:v>
                </c:pt>
                <c:pt idx="11">
                  <c:v>77.965059055118118</c:v>
                </c:pt>
                <c:pt idx="12">
                  <c:v>79.416830708661408</c:v>
                </c:pt>
                <c:pt idx="13">
                  <c:v>80.733267716535423</c:v>
                </c:pt>
                <c:pt idx="14">
                  <c:v>79.625984251968504</c:v>
                </c:pt>
                <c:pt idx="15">
                  <c:v>78.715551181102356</c:v>
                </c:pt>
                <c:pt idx="16">
                  <c:v>77.10383858267717</c:v>
                </c:pt>
                <c:pt idx="17">
                  <c:v>78.2234251968504</c:v>
                </c:pt>
                <c:pt idx="18">
                  <c:v>75.898129921259837</c:v>
                </c:pt>
                <c:pt idx="19">
                  <c:v>75.971948818897644</c:v>
                </c:pt>
                <c:pt idx="20">
                  <c:v>75.898129921259837</c:v>
                </c:pt>
                <c:pt idx="21">
                  <c:v>76.587106299212607</c:v>
                </c:pt>
                <c:pt idx="22">
                  <c:v>74.052657480314963</c:v>
                </c:pt>
                <c:pt idx="23">
                  <c:v>72.859251968503941</c:v>
                </c:pt>
                <c:pt idx="24">
                  <c:v>70.189468503937007</c:v>
                </c:pt>
              </c:numCache>
            </c:numRef>
          </c:val>
          <c:smooth val="0"/>
          <c:extLst>
            <c:ext xmlns:c16="http://schemas.microsoft.com/office/drawing/2014/chart" uri="{C3380CC4-5D6E-409C-BE32-E72D297353CC}">
              <c16:uniqueId val="{00000002-04B7-44A1-BDD4-AEBEEF46BB7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4B7-44A1-BDD4-AEBEEF46BB78}"/>
                </c:ext>
              </c:extLst>
            </c:dLbl>
            <c:dLbl>
              <c:idx val="1"/>
              <c:delete val="1"/>
              <c:extLst>
                <c:ext xmlns:c15="http://schemas.microsoft.com/office/drawing/2012/chart" uri="{CE6537A1-D6FC-4f65-9D91-7224C49458BB}"/>
                <c:ext xmlns:c16="http://schemas.microsoft.com/office/drawing/2014/chart" uri="{C3380CC4-5D6E-409C-BE32-E72D297353CC}">
                  <c16:uniqueId val="{00000004-04B7-44A1-BDD4-AEBEEF46BB78}"/>
                </c:ext>
              </c:extLst>
            </c:dLbl>
            <c:dLbl>
              <c:idx val="2"/>
              <c:delete val="1"/>
              <c:extLst>
                <c:ext xmlns:c15="http://schemas.microsoft.com/office/drawing/2012/chart" uri="{CE6537A1-D6FC-4f65-9D91-7224C49458BB}"/>
                <c:ext xmlns:c16="http://schemas.microsoft.com/office/drawing/2014/chart" uri="{C3380CC4-5D6E-409C-BE32-E72D297353CC}">
                  <c16:uniqueId val="{00000005-04B7-44A1-BDD4-AEBEEF46BB78}"/>
                </c:ext>
              </c:extLst>
            </c:dLbl>
            <c:dLbl>
              <c:idx val="3"/>
              <c:delete val="1"/>
              <c:extLst>
                <c:ext xmlns:c15="http://schemas.microsoft.com/office/drawing/2012/chart" uri="{CE6537A1-D6FC-4f65-9D91-7224C49458BB}"/>
                <c:ext xmlns:c16="http://schemas.microsoft.com/office/drawing/2014/chart" uri="{C3380CC4-5D6E-409C-BE32-E72D297353CC}">
                  <c16:uniqueId val="{00000006-04B7-44A1-BDD4-AEBEEF46BB78}"/>
                </c:ext>
              </c:extLst>
            </c:dLbl>
            <c:dLbl>
              <c:idx val="4"/>
              <c:delete val="1"/>
              <c:extLst>
                <c:ext xmlns:c15="http://schemas.microsoft.com/office/drawing/2012/chart" uri="{CE6537A1-D6FC-4f65-9D91-7224C49458BB}"/>
                <c:ext xmlns:c16="http://schemas.microsoft.com/office/drawing/2014/chart" uri="{C3380CC4-5D6E-409C-BE32-E72D297353CC}">
                  <c16:uniqueId val="{00000007-04B7-44A1-BDD4-AEBEEF46BB78}"/>
                </c:ext>
              </c:extLst>
            </c:dLbl>
            <c:dLbl>
              <c:idx val="5"/>
              <c:delete val="1"/>
              <c:extLst>
                <c:ext xmlns:c15="http://schemas.microsoft.com/office/drawing/2012/chart" uri="{CE6537A1-D6FC-4f65-9D91-7224C49458BB}"/>
                <c:ext xmlns:c16="http://schemas.microsoft.com/office/drawing/2014/chart" uri="{C3380CC4-5D6E-409C-BE32-E72D297353CC}">
                  <c16:uniqueId val="{00000008-04B7-44A1-BDD4-AEBEEF46BB78}"/>
                </c:ext>
              </c:extLst>
            </c:dLbl>
            <c:dLbl>
              <c:idx val="6"/>
              <c:delete val="1"/>
              <c:extLst>
                <c:ext xmlns:c15="http://schemas.microsoft.com/office/drawing/2012/chart" uri="{CE6537A1-D6FC-4f65-9D91-7224C49458BB}"/>
                <c:ext xmlns:c16="http://schemas.microsoft.com/office/drawing/2014/chart" uri="{C3380CC4-5D6E-409C-BE32-E72D297353CC}">
                  <c16:uniqueId val="{00000009-04B7-44A1-BDD4-AEBEEF46BB78}"/>
                </c:ext>
              </c:extLst>
            </c:dLbl>
            <c:dLbl>
              <c:idx val="7"/>
              <c:delete val="1"/>
              <c:extLst>
                <c:ext xmlns:c15="http://schemas.microsoft.com/office/drawing/2012/chart" uri="{CE6537A1-D6FC-4f65-9D91-7224C49458BB}"/>
                <c:ext xmlns:c16="http://schemas.microsoft.com/office/drawing/2014/chart" uri="{C3380CC4-5D6E-409C-BE32-E72D297353CC}">
                  <c16:uniqueId val="{0000000A-04B7-44A1-BDD4-AEBEEF46BB78}"/>
                </c:ext>
              </c:extLst>
            </c:dLbl>
            <c:dLbl>
              <c:idx val="8"/>
              <c:delete val="1"/>
              <c:extLst>
                <c:ext xmlns:c15="http://schemas.microsoft.com/office/drawing/2012/chart" uri="{CE6537A1-D6FC-4f65-9D91-7224C49458BB}"/>
                <c:ext xmlns:c16="http://schemas.microsoft.com/office/drawing/2014/chart" uri="{C3380CC4-5D6E-409C-BE32-E72D297353CC}">
                  <c16:uniqueId val="{0000000B-04B7-44A1-BDD4-AEBEEF46BB78}"/>
                </c:ext>
              </c:extLst>
            </c:dLbl>
            <c:dLbl>
              <c:idx val="9"/>
              <c:delete val="1"/>
              <c:extLst>
                <c:ext xmlns:c15="http://schemas.microsoft.com/office/drawing/2012/chart" uri="{CE6537A1-D6FC-4f65-9D91-7224C49458BB}"/>
                <c:ext xmlns:c16="http://schemas.microsoft.com/office/drawing/2014/chart" uri="{C3380CC4-5D6E-409C-BE32-E72D297353CC}">
                  <c16:uniqueId val="{0000000C-04B7-44A1-BDD4-AEBEEF46BB78}"/>
                </c:ext>
              </c:extLst>
            </c:dLbl>
            <c:dLbl>
              <c:idx val="10"/>
              <c:delete val="1"/>
              <c:extLst>
                <c:ext xmlns:c15="http://schemas.microsoft.com/office/drawing/2012/chart" uri="{CE6537A1-D6FC-4f65-9D91-7224C49458BB}"/>
                <c:ext xmlns:c16="http://schemas.microsoft.com/office/drawing/2014/chart" uri="{C3380CC4-5D6E-409C-BE32-E72D297353CC}">
                  <c16:uniqueId val="{0000000D-04B7-44A1-BDD4-AEBEEF46BB78}"/>
                </c:ext>
              </c:extLst>
            </c:dLbl>
            <c:dLbl>
              <c:idx val="11"/>
              <c:delete val="1"/>
              <c:extLst>
                <c:ext xmlns:c15="http://schemas.microsoft.com/office/drawing/2012/chart" uri="{CE6537A1-D6FC-4f65-9D91-7224C49458BB}"/>
                <c:ext xmlns:c16="http://schemas.microsoft.com/office/drawing/2014/chart" uri="{C3380CC4-5D6E-409C-BE32-E72D297353CC}">
                  <c16:uniqueId val="{0000000E-04B7-44A1-BDD4-AEBEEF46BB78}"/>
                </c:ext>
              </c:extLst>
            </c:dLbl>
            <c:dLbl>
              <c:idx val="12"/>
              <c:delete val="1"/>
              <c:extLst>
                <c:ext xmlns:c15="http://schemas.microsoft.com/office/drawing/2012/chart" uri="{CE6537A1-D6FC-4f65-9D91-7224C49458BB}"/>
                <c:ext xmlns:c16="http://schemas.microsoft.com/office/drawing/2014/chart" uri="{C3380CC4-5D6E-409C-BE32-E72D297353CC}">
                  <c16:uniqueId val="{0000000F-04B7-44A1-BDD4-AEBEEF46BB7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4B7-44A1-BDD4-AEBEEF46BB78}"/>
                </c:ext>
              </c:extLst>
            </c:dLbl>
            <c:dLbl>
              <c:idx val="14"/>
              <c:delete val="1"/>
              <c:extLst>
                <c:ext xmlns:c15="http://schemas.microsoft.com/office/drawing/2012/chart" uri="{CE6537A1-D6FC-4f65-9D91-7224C49458BB}"/>
                <c:ext xmlns:c16="http://schemas.microsoft.com/office/drawing/2014/chart" uri="{C3380CC4-5D6E-409C-BE32-E72D297353CC}">
                  <c16:uniqueId val="{00000011-04B7-44A1-BDD4-AEBEEF46BB78}"/>
                </c:ext>
              </c:extLst>
            </c:dLbl>
            <c:dLbl>
              <c:idx val="15"/>
              <c:delete val="1"/>
              <c:extLst>
                <c:ext xmlns:c15="http://schemas.microsoft.com/office/drawing/2012/chart" uri="{CE6537A1-D6FC-4f65-9D91-7224C49458BB}"/>
                <c:ext xmlns:c16="http://schemas.microsoft.com/office/drawing/2014/chart" uri="{C3380CC4-5D6E-409C-BE32-E72D297353CC}">
                  <c16:uniqueId val="{00000012-04B7-44A1-BDD4-AEBEEF46BB78}"/>
                </c:ext>
              </c:extLst>
            </c:dLbl>
            <c:dLbl>
              <c:idx val="16"/>
              <c:delete val="1"/>
              <c:extLst>
                <c:ext xmlns:c15="http://schemas.microsoft.com/office/drawing/2012/chart" uri="{CE6537A1-D6FC-4f65-9D91-7224C49458BB}"/>
                <c:ext xmlns:c16="http://schemas.microsoft.com/office/drawing/2014/chart" uri="{C3380CC4-5D6E-409C-BE32-E72D297353CC}">
                  <c16:uniqueId val="{00000013-04B7-44A1-BDD4-AEBEEF46BB78}"/>
                </c:ext>
              </c:extLst>
            </c:dLbl>
            <c:dLbl>
              <c:idx val="17"/>
              <c:delete val="1"/>
              <c:extLst>
                <c:ext xmlns:c15="http://schemas.microsoft.com/office/drawing/2012/chart" uri="{CE6537A1-D6FC-4f65-9D91-7224C49458BB}"/>
                <c:ext xmlns:c16="http://schemas.microsoft.com/office/drawing/2014/chart" uri="{C3380CC4-5D6E-409C-BE32-E72D297353CC}">
                  <c16:uniqueId val="{00000014-04B7-44A1-BDD4-AEBEEF46BB78}"/>
                </c:ext>
              </c:extLst>
            </c:dLbl>
            <c:dLbl>
              <c:idx val="18"/>
              <c:delete val="1"/>
              <c:extLst>
                <c:ext xmlns:c15="http://schemas.microsoft.com/office/drawing/2012/chart" uri="{CE6537A1-D6FC-4f65-9D91-7224C49458BB}"/>
                <c:ext xmlns:c16="http://schemas.microsoft.com/office/drawing/2014/chart" uri="{C3380CC4-5D6E-409C-BE32-E72D297353CC}">
                  <c16:uniqueId val="{00000015-04B7-44A1-BDD4-AEBEEF46BB78}"/>
                </c:ext>
              </c:extLst>
            </c:dLbl>
            <c:dLbl>
              <c:idx val="19"/>
              <c:delete val="1"/>
              <c:extLst>
                <c:ext xmlns:c15="http://schemas.microsoft.com/office/drawing/2012/chart" uri="{CE6537A1-D6FC-4f65-9D91-7224C49458BB}"/>
                <c:ext xmlns:c16="http://schemas.microsoft.com/office/drawing/2014/chart" uri="{C3380CC4-5D6E-409C-BE32-E72D297353CC}">
                  <c16:uniqueId val="{00000016-04B7-44A1-BDD4-AEBEEF46BB78}"/>
                </c:ext>
              </c:extLst>
            </c:dLbl>
            <c:dLbl>
              <c:idx val="20"/>
              <c:delete val="1"/>
              <c:extLst>
                <c:ext xmlns:c15="http://schemas.microsoft.com/office/drawing/2012/chart" uri="{CE6537A1-D6FC-4f65-9D91-7224C49458BB}"/>
                <c:ext xmlns:c16="http://schemas.microsoft.com/office/drawing/2014/chart" uri="{C3380CC4-5D6E-409C-BE32-E72D297353CC}">
                  <c16:uniqueId val="{00000017-04B7-44A1-BDD4-AEBEEF46BB78}"/>
                </c:ext>
              </c:extLst>
            </c:dLbl>
            <c:dLbl>
              <c:idx val="21"/>
              <c:delete val="1"/>
              <c:extLst>
                <c:ext xmlns:c15="http://schemas.microsoft.com/office/drawing/2012/chart" uri="{CE6537A1-D6FC-4f65-9D91-7224C49458BB}"/>
                <c:ext xmlns:c16="http://schemas.microsoft.com/office/drawing/2014/chart" uri="{C3380CC4-5D6E-409C-BE32-E72D297353CC}">
                  <c16:uniqueId val="{00000018-04B7-44A1-BDD4-AEBEEF46BB78}"/>
                </c:ext>
              </c:extLst>
            </c:dLbl>
            <c:dLbl>
              <c:idx val="22"/>
              <c:delete val="1"/>
              <c:extLst>
                <c:ext xmlns:c15="http://schemas.microsoft.com/office/drawing/2012/chart" uri="{CE6537A1-D6FC-4f65-9D91-7224C49458BB}"/>
                <c:ext xmlns:c16="http://schemas.microsoft.com/office/drawing/2014/chart" uri="{C3380CC4-5D6E-409C-BE32-E72D297353CC}">
                  <c16:uniqueId val="{00000019-04B7-44A1-BDD4-AEBEEF46BB78}"/>
                </c:ext>
              </c:extLst>
            </c:dLbl>
            <c:dLbl>
              <c:idx val="23"/>
              <c:delete val="1"/>
              <c:extLst>
                <c:ext xmlns:c15="http://schemas.microsoft.com/office/drawing/2012/chart" uri="{CE6537A1-D6FC-4f65-9D91-7224C49458BB}"/>
                <c:ext xmlns:c16="http://schemas.microsoft.com/office/drawing/2014/chart" uri="{C3380CC4-5D6E-409C-BE32-E72D297353CC}">
                  <c16:uniqueId val="{0000001A-04B7-44A1-BDD4-AEBEEF46BB78}"/>
                </c:ext>
              </c:extLst>
            </c:dLbl>
            <c:dLbl>
              <c:idx val="24"/>
              <c:delete val="1"/>
              <c:extLst>
                <c:ext xmlns:c15="http://schemas.microsoft.com/office/drawing/2012/chart" uri="{CE6537A1-D6FC-4f65-9D91-7224C49458BB}"/>
                <c:ext xmlns:c16="http://schemas.microsoft.com/office/drawing/2014/chart" uri="{C3380CC4-5D6E-409C-BE32-E72D297353CC}">
                  <c16:uniqueId val="{0000001B-04B7-44A1-BDD4-AEBEEF46BB7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4B7-44A1-BDD4-AEBEEF46BB7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Nordsachsen (14730)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74648</v>
      </c>
      <c r="F11" s="238">
        <v>75039</v>
      </c>
      <c r="G11" s="238">
        <v>75548</v>
      </c>
      <c r="H11" s="238">
        <v>74385</v>
      </c>
      <c r="I11" s="265">
        <v>73921</v>
      </c>
      <c r="J11" s="263">
        <v>727</v>
      </c>
      <c r="K11" s="266">
        <v>0.98348236630997954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12.584396099024756</v>
      </c>
      <c r="E13" s="115">
        <v>9394</v>
      </c>
      <c r="F13" s="114">
        <v>9425</v>
      </c>
      <c r="G13" s="114">
        <v>9627</v>
      </c>
      <c r="H13" s="114">
        <v>9585</v>
      </c>
      <c r="I13" s="140">
        <v>9279</v>
      </c>
      <c r="J13" s="115">
        <v>115</v>
      </c>
      <c r="K13" s="116">
        <v>1.239357689406186</v>
      </c>
    </row>
    <row r="14" spans="1:255" ht="14.1" customHeight="1" x14ac:dyDescent="0.2">
      <c r="A14" s="306" t="s">
        <v>230</v>
      </c>
      <c r="B14" s="307"/>
      <c r="C14" s="308"/>
      <c r="D14" s="113">
        <v>67.236898510341874</v>
      </c>
      <c r="E14" s="115">
        <v>50191</v>
      </c>
      <c r="F14" s="114">
        <v>50578</v>
      </c>
      <c r="G14" s="114">
        <v>50945</v>
      </c>
      <c r="H14" s="114">
        <v>49961</v>
      </c>
      <c r="I14" s="140">
        <v>49797</v>
      </c>
      <c r="J14" s="115">
        <v>394</v>
      </c>
      <c r="K14" s="116">
        <v>0.79121232202743141</v>
      </c>
    </row>
    <row r="15" spans="1:255" ht="14.1" customHeight="1" x14ac:dyDescent="0.2">
      <c r="A15" s="306" t="s">
        <v>231</v>
      </c>
      <c r="B15" s="307"/>
      <c r="C15" s="308"/>
      <c r="D15" s="113">
        <v>9.9198906869574532</v>
      </c>
      <c r="E15" s="115">
        <v>7405</v>
      </c>
      <c r="F15" s="114">
        <v>7333</v>
      </c>
      <c r="G15" s="114">
        <v>7282</v>
      </c>
      <c r="H15" s="114">
        <v>7158</v>
      </c>
      <c r="I15" s="140">
        <v>7110</v>
      </c>
      <c r="J15" s="115">
        <v>295</v>
      </c>
      <c r="K15" s="116">
        <v>4.1490857946554147</v>
      </c>
    </row>
    <row r="16" spans="1:255" ht="14.1" customHeight="1" x14ac:dyDescent="0.2">
      <c r="A16" s="306" t="s">
        <v>232</v>
      </c>
      <c r="B16" s="307"/>
      <c r="C16" s="308"/>
      <c r="D16" s="113">
        <v>9.0504769049405205</v>
      </c>
      <c r="E16" s="115">
        <v>6756</v>
      </c>
      <c r="F16" s="114">
        <v>6787</v>
      </c>
      <c r="G16" s="114">
        <v>6772</v>
      </c>
      <c r="H16" s="114">
        <v>6790</v>
      </c>
      <c r="I16" s="140">
        <v>6828</v>
      </c>
      <c r="J16" s="115">
        <v>-72</v>
      </c>
      <c r="K16" s="116">
        <v>-1.0544815465729349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2.1273175436716323</v>
      </c>
      <c r="E18" s="115">
        <v>1588</v>
      </c>
      <c r="F18" s="114">
        <v>1576</v>
      </c>
      <c r="G18" s="114">
        <v>1633</v>
      </c>
      <c r="H18" s="114">
        <v>1620</v>
      </c>
      <c r="I18" s="140">
        <v>1558</v>
      </c>
      <c r="J18" s="115">
        <v>30</v>
      </c>
      <c r="K18" s="116">
        <v>1.9255455712451861</v>
      </c>
    </row>
    <row r="19" spans="1:255" ht="14.1" customHeight="1" x14ac:dyDescent="0.2">
      <c r="A19" s="306" t="s">
        <v>235</v>
      </c>
      <c r="B19" s="307" t="s">
        <v>236</v>
      </c>
      <c r="C19" s="308"/>
      <c r="D19" s="113">
        <v>1.0542814274997321</v>
      </c>
      <c r="E19" s="115">
        <v>787</v>
      </c>
      <c r="F19" s="114">
        <v>774</v>
      </c>
      <c r="G19" s="114">
        <v>817</v>
      </c>
      <c r="H19" s="114">
        <v>818</v>
      </c>
      <c r="I19" s="140">
        <v>749</v>
      </c>
      <c r="J19" s="115">
        <v>38</v>
      </c>
      <c r="K19" s="116">
        <v>5.0734312416555412</v>
      </c>
    </row>
    <row r="20" spans="1:255" ht="14.1" customHeight="1" x14ac:dyDescent="0.2">
      <c r="A20" s="306">
        <v>12</v>
      </c>
      <c r="B20" s="307" t="s">
        <v>237</v>
      </c>
      <c r="C20" s="308"/>
      <c r="D20" s="113">
        <v>1.0006966027221091</v>
      </c>
      <c r="E20" s="115">
        <v>747</v>
      </c>
      <c r="F20" s="114">
        <v>719</v>
      </c>
      <c r="G20" s="114">
        <v>779</v>
      </c>
      <c r="H20" s="114">
        <v>769</v>
      </c>
      <c r="I20" s="140">
        <v>709</v>
      </c>
      <c r="J20" s="115">
        <v>38</v>
      </c>
      <c r="K20" s="116">
        <v>5.3596614950634693</v>
      </c>
    </row>
    <row r="21" spans="1:255" ht="14.1" customHeight="1" x14ac:dyDescent="0.2">
      <c r="A21" s="306">
        <v>21</v>
      </c>
      <c r="B21" s="307" t="s">
        <v>238</v>
      </c>
      <c r="C21" s="308"/>
      <c r="D21" s="113">
        <v>1.5686957453649126</v>
      </c>
      <c r="E21" s="115">
        <v>1171</v>
      </c>
      <c r="F21" s="114">
        <v>1200</v>
      </c>
      <c r="G21" s="114">
        <v>1216</v>
      </c>
      <c r="H21" s="114">
        <v>1198</v>
      </c>
      <c r="I21" s="140">
        <v>1204</v>
      </c>
      <c r="J21" s="115">
        <v>-33</v>
      </c>
      <c r="K21" s="116">
        <v>-2.7408637873754151</v>
      </c>
    </row>
    <row r="22" spans="1:255" ht="14.1" customHeight="1" x14ac:dyDescent="0.2">
      <c r="A22" s="306">
        <v>22</v>
      </c>
      <c r="B22" s="307" t="s">
        <v>239</v>
      </c>
      <c r="C22" s="308"/>
      <c r="D22" s="113">
        <v>1.3717715143071483</v>
      </c>
      <c r="E22" s="115">
        <v>1024</v>
      </c>
      <c r="F22" s="114">
        <v>1022</v>
      </c>
      <c r="G22" s="114">
        <v>1039</v>
      </c>
      <c r="H22" s="114">
        <v>1003</v>
      </c>
      <c r="I22" s="140">
        <v>996</v>
      </c>
      <c r="J22" s="115">
        <v>28</v>
      </c>
      <c r="K22" s="116">
        <v>2.8112449799196786</v>
      </c>
    </row>
    <row r="23" spans="1:255" ht="14.1" customHeight="1" x14ac:dyDescent="0.2">
      <c r="A23" s="306">
        <v>23</v>
      </c>
      <c r="B23" s="307" t="s">
        <v>240</v>
      </c>
      <c r="C23" s="308"/>
      <c r="D23" s="113">
        <v>0.79037616546993894</v>
      </c>
      <c r="E23" s="115">
        <v>590</v>
      </c>
      <c r="F23" s="114">
        <v>610</v>
      </c>
      <c r="G23" s="114">
        <v>616</v>
      </c>
      <c r="H23" s="114">
        <v>609</v>
      </c>
      <c r="I23" s="140">
        <v>621</v>
      </c>
      <c r="J23" s="115">
        <v>-31</v>
      </c>
      <c r="K23" s="116">
        <v>-4.9919484702093397</v>
      </c>
    </row>
    <row r="24" spans="1:255" ht="14.1" customHeight="1" x14ac:dyDescent="0.2">
      <c r="A24" s="306">
        <v>24</v>
      </c>
      <c r="B24" s="307" t="s">
        <v>241</v>
      </c>
      <c r="C24" s="308"/>
      <c r="D24" s="113">
        <v>2.5158075233093986</v>
      </c>
      <c r="E24" s="115">
        <v>1878</v>
      </c>
      <c r="F24" s="114">
        <v>1928</v>
      </c>
      <c r="G24" s="114">
        <v>2002</v>
      </c>
      <c r="H24" s="114">
        <v>1980</v>
      </c>
      <c r="I24" s="140">
        <v>1961</v>
      </c>
      <c r="J24" s="115">
        <v>-83</v>
      </c>
      <c r="K24" s="116">
        <v>-4.2325344212136669</v>
      </c>
    </row>
    <row r="25" spans="1:255" ht="14.1" customHeight="1" x14ac:dyDescent="0.2">
      <c r="A25" s="306">
        <v>25</v>
      </c>
      <c r="B25" s="307" t="s">
        <v>242</v>
      </c>
      <c r="C25" s="308"/>
      <c r="D25" s="113">
        <v>5.0570678383881686</v>
      </c>
      <c r="E25" s="115">
        <v>3775</v>
      </c>
      <c r="F25" s="114">
        <v>3801</v>
      </c>
      <c r="G25" s="114">
        <v>3817</v>
      </c>
      <c r="H25" s="114">
        <v>3671</v>
      </c>
      <c r="I25" s="140">
        <v>3642</v>
      </c>
      <c r="J25" s="115">
        <v>133</v>
      </c>
      <c r="K25" s="116">
        <v>3.6518396485447555</v>
      </c>
    </row>
    <row r="26" spans="1:255" ht="14.1" customHeight="1" x14ac:dyDescent="0.2">
      <c r="A26" s="306">
        <v>26</v>
      </c>
      <c r="B26" s="307" t="s">
        <v>243</v>
      </c>
      <c r="C26" s="308"/>
      <c r="D26" s="113">
        <v>3.0208444968384955</v>
      </c>
      <c r="E26" s="115">
        <v>2255</v>
      </c>
      <c r="F26" s="114">
        <v>2243</v>
      </c>
      <c r="G26" s="114">
        <v>2252</v>
      </c>
      <c r="H26" s="114">
        <v>2218</v>
      </c>
      <c r="I26" s="140">
        <v>2212</v>
      </c>
      <c r="J26" s="115">
        <v>43</v>
      </c>
      <c r="K26" s="116">
        <v>1.9439421338155516</v>
      </c>
    </row>
    <row r="27" spans="1:255" ht="14.1" customHeight="1" x14ac:dyDescent="0.2">
      <c r="A27" s="306">
        <v>27</v>
      </c>
      <c r="B27" s="307" t="s">
        <v>244</v>
      </c>
      <c r="C27" s="308"/>
      <c r="D27" s="113">
        <v>2.0603365126996036</v>
      </c>
      <c r="E27" s="115">
        <v>1538</v>
      </c>
      <c r="F27" s="114">
        <v>1529</v>
      </c>
      <c r="G27" s="114">
        <v>1516</v>
      </c>
      <c r="H27" s="114">
        <v>1459</v>
      </c>
      <c r="I27" s="140">
        <v>1447</v>
      </c>
      <c r="J27" s="115">
        <v>91</v>
      </c>
      <c r="K27" s="116">
        <v>6.2888735314443673</v>
      </c>
    </row>
    <row r="28" spans="1:255" ht="14.1" customHeight="1" x14ac:dyDescent="0.2">
      <c r="A28" s="306">
        <v>28</v>
      </c>
      <c r="B28" s="307" t="s">
        <v>245</v>
      </c>
      <c r="C28" s="308"/>
      <c r="D28" s="113">
        <v>0.58139534883720934</v>
      </c>
      <c r="E28" s="115">
        <v>434</v>
      </c>
      <c r="F28" s="114">
        <v>462</v>
      </c>
      <c r="G28" s="114">
        <v>479</v>
      </c>
      <c r="H28" s="114">
        <v>495</v>
      </c>
      <c r="I28" s="140">
        <v>528</v>
      </c>
      <c r="J28" s="115">
        <v>-94</v>
      </c>
      <c r="K28" s="116">
        <v>-17.803030303030305</v>
      </c>
    </row>
    <row r="29" spans="1:255" ht="14.1" customHeight="1" x14ac:dyDescent="0.2">
      <c r="A29" s="306">
        <v>29</v>
      </c>
      <c r="B29" s="307" t="s">
        <v>246</v>
      </c>
      <c r="C29" s="308"/>
      <c r="D29" s="113">
        <v>2.8292787482584933</v>
      </c>
      <c r="E29" s="115">
        <v>2112</v>
      </c>
      <c r="F29" s="114">
        <v>2123</v>
      </c>
      <c r="G29" s="114">
        <v>2123</v>
      </c>
      <c r="H29" s="114">
        <v>2119</v>
      </c>
      <c r="I29" s="140">
        <v>2111</v>
      </c>
      <c r="J29" s="115">
        <v>1</v>
      </c>
      <c r="K29" s="116">
        <v>4.7370914258645189E-2</v>
      </c>
    </row>
    <row r="30" spans="1:255" ht="14.1" customHeight="1" x14ac:dyDescent="0.2">
      <c r="A30" s="306" t="s">
        <v>247</v>
      </c>
      <c r="B30" s="307" t="s">
        <v>248</v>
      </c>
      <c r="C30" s="308"/>
      <c r="D30" s="113">
        <v>1.5325259886400171</v>
      </c>
      <c r="E30" s="115">
        <v>1144</v>
      </c>
      <c r="F30" s="114">
        <v>1124</v>
      </c>
      <c r="G30" s="114">
        <v>1125</v>
      </c>
      <c r="H30" s="114">
        <v>1114</v>
      </c>
      <c r="I30" s="140">
        <v>1142</v>
      </c>
      <c r="J30" s="115">
        <v>2</v>
      </c>
      <c r="K30" s="116">
        <v>0.17513134851138354</v>
      </c>
    </row>
    <row r="31" spans="1:255" ht="14.1" customHeight="1" x14ac:dyDescent="0.2">
      <c r="A31" s="306" t="s">
        <v>249</v>
      </c>
      <c r="B31" s="307" t="s">
        <v>250</v>
      </c>
      <c r="C31" s="308"/>
      <c r="D31" s="113">
        <v>1.2230736255492445</v>
      </c>
      <c r="E31" s="115">
        <v>913</v>
      </c>
      <c r="F31" s="114">
        <v>947</v>
      </c>
      <c r="G31" s="114">
        <v>944</v>
      </c>
      <c r="H31" s="114">
        <v>953</v>
      </c>
      <c r="I31" s="140">
        <v>920</v>
      </c>
      <c r="J31" s="115">
        <v>-7</v>
      </c>
      <c r="K31" s="116">
        <v>-0.76086956521739135</v>
      </c>
    </row>
    <row r="32" spans="1:255" ht="14.1" customHeight="1" x14ac:dyDescent="0.2">
      <c r="A32" s="306">
        <v>31</v>
      </c>
      <c r="B32" s="307" t="s">
        <v>251</v>
      </c>
      <c r="C32" s="308"/>
      <c r="D32" s="113">
        <v>0.69660272210909868</v>
      </c>
      <c r="E32" s="115">
        <v>520</v>
      </c>
      <c r="F32" s="114">
        <v>515</v>
      </c>
      <c r="G32" s="114">
        <v>528</v>
      </c>
      <c r="H32" s="114">
        <v>517</v>
      </c>
      <c r="I32" s="140">
        <v>496</v>
      </c>
      <c r="J32" s="115">
        <v>24</v>
      </c>
      <c r="K32" s="116">
        <v>4.838709677419355</v>
      </c>
    </row>
    <row r="33" spans="1:11" ht="14.1" customHeight="1" x14ac:dyDescent="0.2">
      <c r="A33" s="306">
        <v>32</v>
      </c>
      <c r="B33" s="307" t="s">
        <v>252</v>
      </c>
      <c r="C33" s="308"/>
      <c r="D33" s="113">
        <v>3.2191083485157002</v>
      </c>
      <c r="E33" s="115">
        <v>2403</v>
      </c>
      <c r="F33" s="114">
        <v>2383</v>
      </c>
      <c r="G33" s="114">
        <v>2478</v>
      </c>
      <c r="H33" s="114">
        <v>2413</v>
      </c>
      <c r="I33" s="140">
        <v>2314</v>
      </c>
      <c r="J33" s="115">
        <v>89</v>
      </c>
      <c r="K33" s="116">
        <v>3.8461538461538463</v>
      </c>
    </row>
    <row r="34" spans="1:11" ht="14.1" customHeight="1" x14ac:dyDescent="0.2">
      <c r="A34" s="306">
        <v>33</v>
      </c>
      <c r="B34" s="307" t="s">
        <v>253</v>
      </c>
      <c r="C34" s="308"/>
      <c r="D34" s="113">
        <v>1.6316579144786196</v>
      </c>
      <c r="E34" s="115">
        <v>1218</v>
      </c>
      <c r="F34" s="114">
        <v>1229</v>
      </c>
      <c r="G34" s="114">
        <v>1270</v>
      </c>
      <c r="H34" s="114">
        <v>1272</v>
      </c>
      <c r="I34" s="140">
        <v>1245</v>
      </c>
      <c r="J34" s="115">
        <v>-27</v>
      </c>
      <c r="K34" s="116">
        <v>-2.1686746987951806</v>
      </c>
    </row>
    <row r="35" spans="1:11" ht="14.1" customHeight="1" x14ac:dyDescent="0.2">
      <c r="A35" s="306">
        <v>34</v>
      </c>
      <c r="B35" s="307" t="s">
        <v>254</v>
      </c>
      <c r="C35" s="308"/>
      <c r="D35" s="113">
        <v>2.8024863358696819</v>
      </c>
      <c r="E35" s="115">
        <v>2092</v>
      </c>
      <c r="F35" s="114">
        <v>2119</v>
      </c>
      <c r="G35" s="114">
        <v>2139</v>
      </c>
      <c r="H35" s="114">
        <v>2123</v>
      </c>
      <c r="I35" s="140">
        <v>2104</v>
      </c>
      <c r="J35" s="115">
        <v>-12</v>
      </c>
      <c r="K35" s="116">
        <v>-0.57034220532319391</v>
      </c>
    </row>
    <row r="36" spans="1:11" ht="14.1" customHeight="1" x14ac:dyDescent="0.2">
      <c r="A36" s="306">
        <v>41</v>
      </c>
      <c r="B36" s="307" t="s">
        <v>255</v>
      </c>
      <c r="C36" s="308"/>
      <c r="D36" s="113">
        <v>0.54120673025399202</v>
      </c>
      <c r="E36" s="115">
        <v>404</v>
      </c>
      <c r="F36" s="114">
        <v>387</v>
      </c>
      <c r="G36" s="114">
        <v>395</v>
      </c>
      <c r="H36" s="114">
        <v>404</v>
      </c>
      <c r="I36" s="140">
        <v>407</v>
      </c>
      <c r="J36" s="115">
        <v>-3</v>
      </c>
      <c r="K36" s="116">
        <v>-0.73710073710073709</v>
      </c>
    </row>
    <row r="37" spans="1:11" ht="14.1" customHeight="1" x14ac:dyDescent="0.2">
      <c r="A37" s="306">
        <v>42</v>
      </c>
      <c r="B37" s="307" t="s">
        <v>256</v>
      </c>
      <c r="C37" s="308"/>
      <c r="D37" s="113">
        <v>0.14333940628014147</v>
      </c>
      <c r="E37" s="115">
        <v>107</v>
      </c>
      <c r="F37" s="114">
        <v>112</v>
      </c>
      <c r="G37" s="114">
        <v>110</v>
      </c>
      <c r="H37" s="114">
        <v>106</v>
      </c>
      <c r="I37" s="140">
        <v>102</v>
      </c>
      <c r="J37" s="115">
        <v>5</v>
      </c>
      <c r="K37" s="116">
        <v>4.9019607843137258</v>
      </c>
    </row>
    <row r="38" spans="1:11" ht="14.1" customHeight="1" x14ac:dyDescent="0.2">
      <c r="A38" s="306">
        <v>43</v>
      </c>
      <c r="B38" s="307" t="s">
        <v>257</v>
      </c>
      <c r="C38" s="308"/>
      <c r="D38" s="113">
        <v>0.5264709034401458</v>
      </c>
      <c r="E38" s="115">
        <v>393</v>
      </c>
      <c r="F38" s="114">
        <v>410</v>
      </c>
      <c r="G38" s="114">
        <v>408</v>
      </c>
      <c r="H38" s="114">
        <v>382</v>
      </c>
      <c r="I38" s="140">
        <v>381</v>
      </c>
      <c r="J38" s="115">
        <v>12</v>
      </c>
      <c r="K38" s="116">
        <v>3.1496062992125986</v>
      </c>
    </row>
    <row r="39" spans="1:11" ht="14.1" customHeight="1" x14ac:dyDescent="0.2">
      <c r="A39" s="306">
        <v>51</v>
      </c>
      <c r="B39" s="307" t="s">
        <v>258</v>
      </c>
      <c r="C39" s="308"/>
      <c r="D39" s="113">
        <v>14.918015218090236</v>
      </c>
      <c r="E39" s="115">
        <v>11136</v>
      </c>
      <c r="F39" s="114">
        <v>11123</v>
      </c>
      <c r="G39" s="114">
        <v>11131</v>
      </c>
      <c r="H39" s="114">
        <v>10894</v>
      </c>
      <c r="I39" s="140">
        <v>10755</v>
      </c>
      <c r="J39" s="115">
        <v>381</v>
      </c>
      <c r="K39" s="116">
        <v>3.5425383542538356</v>
      </c>
    </row>
    <row r="40" spans="1:11" ht="14.1" customHeight="1" x14ac:dyDescent="0.2">
      <c r="A40" s="306" t="s">
        <v>259</v>
      </c>
      <c r="B40" s="307" t="s">
        <v>260</v>
      </c>
      <c r="C40" s="308"/>
      <c r="D40" s="113">
        <v>10.47181438216697</v>
      </c>
      <c r="E40" s="115">
        <v>7817</v>
      </c>
      <c r="F40" s="114">
        <v>7805</v>
      </c>
      <c r="G40" s="114">
        <v>7822</v>
      </c>
      <c r="H40" s="114">
        <v>7643</v>
      </c>
      <c r="I40" s="140">
        <v>7576</v>
      </c>
      <c r="J40" s="115">
        <v>241</v>
      </c>
      <c r="K40" s="116">
        <v>3.1810982048574448</v>
      </c>
    </row>
    <row r="41" spans="1:11" ht="14.1" customHeight="1" x14ac:dyDescent="0.2">
      <c r="A41" s="306"/>
      <c r="B41" s="307" t="s">
        <v>261</v>
      </c>
      <c r="C41" s="308"/>
      <c r="D41" s="113">
        <v>3.7576358375308114</v>
      </c>
      <c r="E41" s="115">
        <v>2805</v>
      </c>
      <c r="F41" s="114">
        <v>2861</v>
      </c>
      <c r="G41" s="114">
        <v>2919</v>
      </c>
      <c r="H41" s="114">
        <v>2825</v>
      </c>
      <c r="I41" s="140">
        <v>2785</v>
      </c>
      <c r="J41" s="115">
        <v>20</v>
      </c>
      <c r="K41" s="116">
        <v>0.71813285457809695</v>
      </c>
    </row>
    <row r="42" spans="1:11" ht="14.1" customHeight="1" x14ac:dyDescent="0.2">
      <c r="A42" s="306">
        <v>52</v>
      </c>
      <c r="B42" s="307" t="s">
        <v>262</v>
      </c>
      <c r="C42" s="308"/>
      <c r="D42" s="113">
        <v>5.7710856285499945</v>
      </c>
      <c r="E42" s="115">
        <v>4308</v>
      </c>
      <c r="F42" s="114">
        <v>4381</v>
      </c>
      <c r="G42" s="114">
        <v>4415</v>
      </c>
      <c r="H42" s="114">
        <v>4357</v>
      </c>
      <c r="I42" s="140">
        <v>4301</v>
      </c>
      <c r="J42" s="115">
        <v>7</v>
      </c>
      <c r="K42" s="116">
        <v>0.16275284817484306</v>
      </c>
    </row>
    <row r="43" spans="1:11" ht="14.1" customHeight="1" x14ac:dyDescent="0.2">
      <c r="A43" s="306" t="s">
        <v>263</v>
      </c>
      <c r="B43" s="307" t="s">
        <v>264</v>
      </c>
      <c r="C43" s="308"/>
      <c r="D43" s="113">
        <v>4.1126353016825634</v>
      </c>
      <c r="E43" s="115">
        <v>3070</v>
      </c>
      <c r="F43" s="114">
        <v>3164</v>
      </c>
      <c r="G43" s="114">
        <v>3215</v>
      </c>
      <c r="H43" s="114">
        <v>3199</v>
      </c>
      <c r="I43" s="140">
        <v>3170</v>
      </c>
      <c r="J43" s="115">
        <v>-100</v>
      </c>
      <c r="K43" s="116">
        <v>-3.1545741324921135</v>
      </c>
    </row>
    <row r="44" spans="1:11" ht="14.1" customHeight="1" x14ac:dyDescent="0.2">
      <c r="A44" s="306">
        <v>53</v>
      </c>
      <c r="B44" s="307" t="s">
        <v>265</v>
      </c>
      <c r="C44" s="308"/>
      <c r="D44" s="113">
        <v>1.0033758439609903</v>
      </c>
      <c r="E44" s="115">
        <v>749</v>
      </c>
      <c r="F44" s="114">
        <v>724</v>
      </c>
      <c r="G44" s="114">
        <v>711</v>
      </c>
      <c r="H44" s="114">
        <v>692</v>
      </c>
      <c r="I44" s="140">
        <v>683</v>
      </c>
      <c r="J44" s="115">
        <v>66</v>
      </c>
      <c r="K44" s="116">
        <v>9.6632503660322104</v>
      </c>
    </row>
    <row r="45" spans="1:11" ht="14.1" customHeight="1" x14ac:dyDescent="0.2">
      <c r="A45" s="306" t="s">
        <v>266</v>
      </c>
      <c r="B45" s="307" t="s">
        <v>267</v>
      </c>
      <c r="C45" s="308"/>
      <c r="D45" s="113">
        <v>0.88950809130854147</v>
      </c>
      <c r="E45" s="115">
        <v>664</v>
      </c>
      <c r="F45" s="114">
        <v>639</v>
      </c>
      <c r="G45" s="114">
        <v>627</v>
      </c>
      <c r="H45" s="114">
        <v>609</v>
      </c>
      <c r="I45" s="140">
        <v>600</v>
      </c>
      <c r="J45" s="115">
        <v>64</v>
      </c>
      <c r="K45" s="116">
        <v>10.666666666666666</v>
      </c>
    </row>
    <row r="46" spans="1:11" ht="14.1" customHeight="1" x14ac:dyDescent="0.2">
      <c r="A46" s="306">
        <v>54</v>
      </c>
      <c r="B46" s="307" t="s">
        <v>268</v>
      </c>
      <c r="C46" s="308"/>
      <c r="D46" s="113">
        <v>1.5633372628871505</v>
      </c>
      <c r="E46" s="115">
        <v>1167</v>
      </c>
      <c r="F46" s="114">
        <v>1159</v>
      </c>
      <c r="G46" s="114">
        <v>1160</v>
      </c>
      <c r="H46" s="114">
        <v>1152</v>
      </c>
      <c r="I46" s="140">
        <v>1133</v>
      </c>
      <c r="J46" s="115">
        <v>34</v>
      </c>
      <c r="K46" s="116">
        <v>3.0008826125330978</v>
      </c>
    </row>
    <row r="47" spans="1:11" ht="14.1" customHeight="1" x14ac:dyDescent="0.2">
      <c r="A47" s="306">
        <v>61</v>
      </c>
      <c r="B47" s="307" t="s">
        <v>269</v>
      </c>
      <c r="C47" s="308"/>
      <c r="D47" s="113">
        <v>1.8406387311113492</v>
      </c>
      <c r="E47" s="115">
        <v>1374</v>
      </c>
      <c r="F47" s="114">
        <v>1378</v>
      </c>
      <c r="G47" s="114">
        <v>1386</v>
      </c>
      <c r="H47" s="114">
        <v>1361</v>
      </c>
      <c r="I47" s="140">
        <v>1371</v>
      </c>
      <c r="J47" s="115">
        <v>3</v>
      </c>
      <c r="K47" s="116">
        <v>0.21881838074398249</v>
      </c>
    </row>
    <row r="48" spans="1:11" ht="14.1" customHeight="1" x14ac:dyDescent="0.2">
      <c r="A48" s="306">
        <v>62</v>
      </c>
      <c r="B48" s="307" t="s">
        <v>270</v>
      </c>
      <c r="C48" s="308"/>
      <c r="D48" s="113">
        <v>6.2024434680098599</v>
      </c>
      <c r="E48" s="115">
        <v>4630</v>
      </c>
      <c r="F48" s="114">
        <v>4700</v>
      </c>
      <c r="G48" s="114">
        <v>4705</v>
      </c>
      <c r="H48" s="114">
        <v>4631</v>
      </c>
      <c r="I48" s="140">
        <v>4661</v>
      </c>
      <c r="J48" s="115">
        <v>-31</v>
      </c>
      <c r="K48" s="116">
        <v>-0.66509332761210038</v>
      </c>
    </row>
    <row r="49" spans="1:11" ht="14.1" customHeight="1" x14ac:dyDescent="0.2">
      <c r="A49" s="306">
        <v>63</v>
      </c>
      <c r="B49" s="307" t="s">
        <v>271</v>
      </c>
      <c r="C49" s="308"/>
      <c r="D49" s="113">
        <v>1.4642053370485479</v>
      </c>
      <c r="E49" s="115">
        <v>1093</v>
      </c>
      <c r="F49" s="114">
        <v>1121</v>
      </c>
      <c r="G49" s="114">
        <v>1158</v>
      </c>
      <c r="H49" s="114">
        <v>1190</v>
      </c>
      <c r="I49" s="140">
        <v>1153</v>
      </c>
      <c r="J49" s="115">
        <v>-60</v>
      </c>
      <c r="K49" s="116">
        <v>-5.2038161318300089</v>
      </c>
    </row>
    <row r="50" spans="1:11" ht="14.1" customHeight="1" x14ac:dyDescent="0.2">
      <c r="A50" s="306" t="s">
        <v>272</v>
      </c>
      <c r="B50" s="307" t="s">
        <v>273</v>
      </c>
      <c r="C50" s="308"/>
      <c r="D50" s="113">
        <v>0.24515057335762511</v>
      </c>
      <c r="E50" s="115">
        <v>183</v>
      </c>
      <c r="F50" s="114">
        <v>192</v>
      </c>
      <c r="G50" s="114">
        <v>199</v>
      </c>
      <c r="H50" s="114">
        <v>206</v>
      </c>
      <c r="I50" s="140">
        <v>195</v>
      </c>
      <c r="J50" s="115">
        <v>-12</v>
      </c>
      <c r="K50" s="116">
        <v>-6.1538461538461542</v>
      </c>
    </row>
    <row r="51" spans="1:11" ht="14.1" customHeight="1" x14ac:dyDescent="0.2">
      <c r="A51" s="306" t="s">
        <v>274</v>
      </c>
      <c r="B51" s="307" t="s">
        <v>275</v>
      </c>
      <c r="C51" s="308"/>
      <c r="D51" s="113">
        <v>0.98596077590826281</v>
      </c>
      <c r="E51" s="115">
        <v>736</v>
      </c>
      <c r="F51" s="114">
        <v>749</v>
      </c>
      <c r="G51" s="114">
        <v>770</v>
      </c>
      <c r="H51" s="114">
        <v>805</v>
      </c>
      <c r="I51" s="140">
        <v>788</v>
      </c>
      <c r="J51" s="115">
        <v>-52</v>
      </c>
      <c r="K51" s="116">
        <v>-6.5989847715736039</v>
      </c>
    </row>
    <row r="52" spans="1:11" ht="14.1" customHeight="1" x14ac:dyDescent="0.2">
      <c r="A52" s="306">
        <v>71</v>
      </c>
      <c r="B52" s="307" t="s">
        <v>276</v>
      </c>
      <c r="C52" s="308"/>
      <c r="D52" s="113">
        <v>9.775211660057872</v>
      </c>
      <c r="E52" s="115">
        <v>7297</v>
      </c>
      <c r="F52" s="114">
        <v>7367</v>
      </c>
      <c r="G52" s="114">
        <v>7384</v>
      </c>
      <c r="H52" s="114">
        <v>7333</v>
      </c>
      <c r="I52" s="140">
        <v>7338</v>
      </c>
      <c r="J52" s="115">
        <v>-41</v>
      </c>
      <c r="K52" s="116">
        <v>-0.55873535023167076</v>
      </c>
    </row>
    <row r="53" spans="1:11" ht="14.1" customHeight="1" x14ac:dyDescent="0.2">
      <c r="A53" s="306" t="s">
        <v>277</v>
      </c>
      <c r="B53" s="307" t="s">
        <v>278</v>
      </c>
      <c r="C53" s="308"/>
      <c r="D53" s="113">
        <v>4.6243703783088632</v>
      </c>
      <c r="E53" s="115">
        <v>3452</v>
      </c>
      <c r="F53" s="114">
        <v>3471</v>
      </c>
      <c r="G53" s="114">
        <v>3499</v>
      </c>
      <c r="H53" s="114">
        <v>3459</v>
      </c>
      <c r="I53" s="140">
        <v>3470</v>
      </c>
      <c r="J53" s="115">
        <v>-18</v>
      </c>
      <c r="K53" s="116">
        <v>-0.51873198847262247</v>
      </c>
    </row>
    <row r="54" spans="1:11" ht="14.1" customHeight="1" x14ac:dyDescent="0.2">
      <c r="A54" s="306" t="s">
        <v>279</v>
      </c>
      <c r="B54" s="307" t="s">
        <v>280</v>
      </c>
      <c r="C54" s="308"/>
      <c r="D54" s="113">
        <v>4.1340692315936129</v>
      </c>
      <c r="E54" s="115">
        <v>3086</v>
      </c>
      <c r="F54" s="114">
        <v>3138</v>
      </c>
      <c r="G54" s="114">
        <v>3124</v>
      </c>
      <c r="H54" s="114">
        <v>3128</v>
      </c>
      <c r="I54" s="140">
        <v>3120</v>
      </c>
      <c r="J54" s="115">
        <v>-34</v>
      </c>
      <c r="K54" s="116">
        <v>-1.0897435897435896</v>
      </c>
    </row>
    <row r="55" spans="1:11" ht="14.1" customHeight="1" x14ac:dyDescent="0.2">
      <c r="A55" s="306">
        <v>72</v>
      </c>
      <c r="B55" s="307" t="s">
        <v>281</v>
      </c>
      <c r="C55" s="308"/>
      <c r="D55" s="113">
        <v>2.0871289250884151</v>
      </c>
      <c r="E55" s="115">
        <v>1558</v>
      </c>
      <c r="F55" s="114">
        <v>1553</v>
      </c>
      <c r="G55" s="114">
        <v>1554</v>
      </c>
      <c r="H55" s="114">
        <v>1536</v>
      </c>
      <c r="I55" s="140">
        <v>1547</v>
      </c>
      <c r="J55" s="115">
        <v>11</v>
      </c>
      <c r="K55" s="116">
        <v>0.71105365223012285</v>
      </c>
    </row>
    <row r="56" spans="1:11" ht="14.1" customHeight="1" x14ac:dyDescent="0.2">
      <c r="A56" s="306" t="s">
        <v>282</v>
      </c>
      <c r="B56" s="307" t="s">
        <v>283</v>
      </c>
      <c r="C56" s="308"/>
      <c r="D56" s="113">
        <v>0.64301789733147574</v>
      </c>
      <c r="E56" s="115">
        <v>480</v>
      </c>
      <c r="F56" s="114">
        <v>477</v>
      </c>
      <c r="G56" s="114">
        <v>476</v>
      </c>
      <c r="H56" s="114">
        <v>472</v>
      </c>
      <c r="I56" s="140">
        <v>475</v>
      </c>
      <c r="J56" s="115">
        <v>5</v>
      </c>
      <c r="K56" s="116">
        <v>1.0526315789473684</v>
      </c>
    </row>
    <row r="57" spans="1:11" ht="14.1" customHeight="1" x14ac:dyDescent="0.2">
      <c r="A57" s="306" t="s">
        <v>284</v>
      </c>
      <c r="B57" s="307" t="s">
        <v>285</v>
      </c>
      <c r="C57" s="308"/>
      <c r="D57" s="113">
        <v>1.145375629621691</v>
      </c>
      <c r="E57" s="115">
        <v>855</v>
      </c>
      <c r="F57" s="114">
        <v>849</v>
      </c>
      <c r="G57" s="114">
        <v>852</v>
      </c>
      <c r="H57" s="114">
        <v>835</v>
      </c>
      <c r="I57" s="140">
        <v>842</v>
      </c>
      <c r="J57" s="115">
        <v>13</v>
      </c>
      <c r="K57" s="116">
        <v>1.5439429928741093</v>
      </c>
    </row>
    <row r="58" spans="1:11" ht="14.1" customHeight="1" x14ac:dyDescent="0.2">
      <c r="A58" s="306">
        <v>73</v>
      </c>
      <c r="B58" s="307" t="s">
        <v>286</v>
      </c>
      <c r="C58" s="308"/>
      <c r="D58" s="113">
        <v>2.2358268138463187</v>
      </c>
      <c r="E58" s="115">
        <v>1669</v>
      </c>
      <c r="F58" s="114">
        <v>1674</v>
      </c>
      <c r="G58" s="114">
        <v>1679</v>
      </c>
      <c r="H58" s="114">
        <v>1678</v>
      </c>
      <c r="I58" s="140">
        <v>1682</v>
      </c>
      <c r="J58" s="115">
        <v>-13</v>
      </c>
      <c r="K58" s="116">
        <v>-0.77288941736028538</v>
      </c>
    </row>
    <row r="59" spans="1:11" ht="14.1" customHeight="1" x14ac:dyDescent="0.2">
      <c r="A59" s="306" t="s">
        <v>287</v>
      </c>
      <c r="B59" s="307" t="s">
        <v>288</v>
      </c>
      <c r="C59" s="308"/>
      <c r="D59" s="113">
        <v>1.9129782445611403</v>
      </c>
      <c r="E59" s="115">
        <v>1428</v>
      </c>
      <c r="F59" s="114">
        <v>1430</v>
      </c>
      <c r="G59" s="114">
        <v>1421</v>
      </c>
      <c r="H59" s="114">
        <v>1427</v>
      </c>
      <c r="I59" s="140">
        <v>1430</v>
      </c>
      <c r="J59" s="115">
        <v>-2</v>
      </c>
      <c r="K59" s="116">
        <v>-0.13986013986013987</v>
      </c>
    </row>
    <row r="60" spans="1:11" ht="14.1" customHeight="1" x14ac:dyDescent="0.2">
      <c r="A60" s="306">
        <v>81</v>
      </c>
      <c r="B60" s="307" t="s">
        <v>289</v>
      </c>
      <c r="C60" s="308"/>
      <c r="D60" s="113">
        <v>7.4000643017897332</v>
      </c>
      <c r="E60" s="115">
        <v>5524</v>
      </c>
      <c r="F60" s="114">
        <v>5538</v>
      </c>
      <c r="G60" s="114">
        <v>5567</v>
      </c>
      <c r="H60" s="114">
        <v>5459</v>
      </c>
      <c r="I60" s="140">
        <v>5503</v>
      </c>
      <c r="J60" s="115">
        <v>21</v>
      </c>
      <c r="K60" s="116">
        <v>0.3816100308922406</v>
      </c>
    </row>
    <row r="61" spans="1:11" ht="14.1" customHeight="1" x14ac:dyDescent="0.2">
      <c r="A61" s="306" t="s">
        <v>290</v>
      </c>
      <c r="B61" s="307" t="s">
        <v>291</v>
      </c>
      <c r="C61" s="308"/>
      <c r="D61" s="113">
        <v>1.4266959597042117</v>
      </c>
      <c r="E61" s="115">
        <v>1065</v>
      </c>
      <c r="F61" s="114">
        <v>1064</v>
      </c>
      <c r="G61" s="114">
        <v>1070</v>
      </c>
      <c r="H61" s="114">
        <v>1069</v>
      </c>
      <c r="I61" s="140">
        <v>1073</v>
      </c>
      <c r="J61" s="115">
        <v>-8</v>
      </c>
      <c r="K61" s="116">
        <v>-0.74557315936626278</v>
      </c>
    </row>
    <row r="62" spans="1:11" ht="14.1" customHeight="1" x14ac:dyDescent="0.2">
      <c r="A62" s="306" t="s">
        <v>292</v>
      </c>
      <c r="B62" s="307" t="s">
        <v>293</v>
      </c>
      <c r="C62" s="308"/>
      <c r="D62" s="113">
        <v>3.4682777837316472</v>
      </c>
      <c r="E62" s="115">
        <v>2589</v>
      </c>
      <c r="F62" s="114">
        <v>2603</v>
      </c>
      <c r="G62" s="114">
        <v>2636</v>
      </c>
      <c r="H62" s="114">
        <v>2538</v>
      </c>
      <c r="I62" s="140">
        <v>2556</v>
      </c>
      <c r="J62" s="115">
        <v>33</v>
      </c>
      <c r="K62" s="116">
        <v>1.2910798122065728</v>
      </c>
    </row>
    <row r="63" spans="1:11" ht="14.1" customHeight="1" x14ac:dyDescent="0.2">
      <c r="A63" s="306"/>
      <c r="B63" s="307" t="s">
        <v>294</v>
      </c>
      <c r="C63" s="308"/>
      <c r="D63" s="113">
        <v>3.0114671525024113</v>
      </c>
      <c r="E63" s="115">
        <v>2248</v>
      </c>
      <c r="F63" s="114">
        <v>2264</v>
      </c>
      <c r="G63" s="114">
        <v>2297</v>
      </c>
      <c r="H63" s="114">
        <v>2209</v>
      </c>
      <c r="I63" s="140">
        <v>2228</v>
      </c>
      <c r="J63" s="115">
        <v>20</v>
      </c>
      <c r="K63" s="116">
        <v>0.89766606822262118</v>
      </c>
    </row>
    <row r="64" spans="1:11" ht="14.1" customHeight="1" x14ac:dyDescent="0.2">
      <c r="A64" s="306" t="s">
        <v>295</v>
      </c>
      <c r="B64" s="307" t="s">
        <v>296</v>
      </c>
      <c r="C64" s="308"/>
      <c r="D64" s="113">
        <v>0.82386668095595328</v>
      </c>
      <c r="E64" s="115">
        <v>615</v>
      </c>
      <c r="F64" s="114">
        <v>615</v>
      </c>
      <c r="G64" s="114">
        <v>611</v>
      </c>
      <c r="H64" s="114">
        <v>603</v>
      </c>
      <c r="I64" s="140">
        <v>603</v>
      </c>
      <c r="J64" s="115">
        <v>12</v>
      </c>
      <c r="K64" s="116">
        <v>1.9900497512437811</v>
      </c>
    </row>
    <row r="65" spans="1:11" ht="14.1" customHeight="1" x14ac:dyDescent="0.2">
      <c r="A65" s="306" t="s">
        <v>297</v>
      </c>
      <c r="B65" s="307" t="s">
        <v>298</v>
      </c>
      <c r="C65" s="308"/>
      <c r="D65" s="113">
        <v>0.96452684599721361</v>
      </c>
      <c r="E65" s="115">
        <v>720</v>
      </c>
      <c r="F65" s="114">
        <v>722</v>
      </c>
      <c r="G65" s="114">
        <v>717</v>
      </c>
      <c r="H65" s="114">
        <v>717</v>
      </c>
      <c r="I65" s="140">
        <v>726</v>
      </c>
      <c r="J65" s="115">
        <v>-6</v>
      </c>
      <c r="K65" s="116">
        <v>-0.82644628099173556</v>
      </c>
    </row>
    <row r="66" spans="1:11" ht="14.1" customHeight="1" x14ac:dyDescent="0.2">
      <c r="A66" s="306">
        <v>82</v>
      </c>
      <c r="B66" s="307" t="s">
        <v>299</v>
      </c>
      <c r="C66" s="308"/>
      <c r="D66" s="113">
        <v>3.5580323652341659</v>
      </c>
      <c r="E66" s="115">
        <v>2656</v>
      </c>
      <c r="F66" s="114">
        <v>2678</v>
      </c>
      <c r="G66" s="114">
        <v>2697</v>
      </c>
      <c r="H66" s="114">
        <v>2599</v>
      </c>
      <c r="I66" s="140">
        <v>2607</v>
      </c>
      <c r="J66" s="115">
        <v>49</v>
      </c>
      <c r="K66" s="116">
        <v>1.8795550441120061</v>
      </c>
    </row>
    <row r="67" spans="1:11" ht="14.1" customHeight="1" x14ac:dyDescent="0.2">
      <c r="A67" s="306" t="s">
        <v>300</v>
      </c>
      <c r="B67" s="307" t="s">
        <v>301</v>
      </c>
      <c r="C67" s="308"/>
      <c r="D67" s="113">
        <v>2.618958311006323</v>
      </c>
      <c r="E67" s="115">
        <v>1955</v>
      </c>
      <c r="F67" s="114">
        <v>1971</v>
      </c>
      <c r="G67" s="114">
        <v>1983</v>
      </c>
      <c r="H67" s="114">
        <v>1886</v>
      </c>
      <c r="I67" s="140">
        <v>1887</v>
      </c>
      <c r="J67" s="115">
        <v>68</v>
      </c>
      <c r="K67" s="116">
        <v>3.6036036036036037</v>
      </c>
    </row>
    <row r="68" spans="1:11" ht="14.1" customHeight="1" x14ac:dyDescent="0.2">
      <c r="A68" s="306" t="s">
        <v>302</v>
      </c>
      <c r="B68" s="307" t="s">
        <v>303</v>
      </c>
      <c r="C68" s="308"/>
      <c r="D68" s="113">
        <v>0.58675383131497161</v>
      </c>
      <c r="E68" s="115">
        <v>438</v>
      </c>
      <c r="F68" s="114">
        <v>450</v>
      </c>
      <c r="G68" s="114">
        <v>455</v>
      </c>
      <c r="H68" s="114">
        <v>458</v>
      </c>
      <c r="I68" s="140">
        <v>461</v>
      </c>
      <c r="J68" s="115">
        <v>-23</v>
      </c>
      <c r="K68" s="116">
        <v>-4.9891540130151846</v>
      </c>
    </row>
    <row r="69" spans="1:11" ht="14.1" customHeight="1" x14ac:dyDescent="0.2">
      <c r="A69" s="306">
        <v>83</v>
      </c>
      <c r="B69" s="307" t="s">
        <v>304</v>
      </c>
      <c r="C69" s="308"/>
      <c r="D69" s="113">
        <v>5.4093880613010397</v>
      </c>
      <c r="E69" s="115">
        <v>4038</v>
      </c>
      <c r="F69" s="114">
        <v>4023</v>
      </c>
      <c r="G69" s="114">
        <v>3949</v>
      </c>
      <c r="H69" s="114">
        <v>3863</v>
      </c>
      <c r="I69" s="140">
        <v>3810</v>
      </c>
      <c r="J69" s="115">
        <v>228</v>
      </c>
      <c r="K69" s="116">
        <v>5.984251968503937</v>
      </c>
    </row>
    <row r="70" spans="1:11" ht="14.1" customHeight="1" x14ac:dyDescent="0.2">
      <c r="A70" s="306" t="s">
        <v>305</v>
      </c>
      <c r="B70" s="307" t="s">
        <v>306</v>
      </c>
      <c r="C70" s="308"/>
      <c r="D70" s="113">
        <v>4.7154645804308224</v>
      </c>
      <c r="E70" s="115">
        <v>3520</v>
      </c>
      <c r="F70" s="114">
        <v>3515</v>
      </c>
      <c r="G70" s="114">
        <v>3451</v>
      </c>
      <c r="H70" s="114">
        <v>3378</v>
      </c>
      <c r="I70" s="140">
        <v>3335</v>
      </c>
      <c r="J70" s="115">
        <v>185</v>
      </c>
      <c r="K70" s="116">
        <v>5.5472263868065967</v>
      </c>
    </row>
    <row r="71" spans="1:11" ht="14.1" customHeight="1" x14ac:dyDescent="0.2">
      <c r="A71" s="306"/>
      <c r="B71" s="307" t="s">
        <v>307</v>
      </c>
      <c r="C71" s="308"/>
      <c r="D71" s="113">
        <v>3.0101275318829708</v>
      </c>
      <c r="E71" s="115">
        <v>2247</v>
      </c>
      <c r="F71" s="114">
        <v>2251</v>
      </c>
      <c r="G71" s="114">
        <v>2207</v>
      </c>
      <c r="H71" s="114">
        <v>2131</v>
      </c>
      <c r="I71" s="140">
        <v>2115</v>
      </c>
      <c r="J71" s="115">
        <v>132</v>
      </c>
      <c r="K71" s="116">
        <v>6.2411347517730498</v>
      </c>
    </row>
    <row r="72" spans="1:11" ht="14.1" customHeight="1" x14ac:dyDescent="0.2">
      <c r="A72" s="306">
        <v>84</v>
      </c>
      <c r="B72" s="307" t="s">
        <v>308</v>
      </c>
      <c r="C72" s="308"/>
      <c r="D72" s="113">
        <v>2.4568642160540133</v>
      </c>
      <c r="E72" s="115">
        <v>1834</v>
      </c>
      <c r="F72" s="114">
        <v>1871</v>
      </c>
      <c r="G72" s="114">
        <v>1852</v>
      </c>
      <c r="H72" s="114">
        <v>1908</v>
      </c>
      <c r="I72" s="140">
        <v>1956</v>
      </c>
      <c r="J72" s="115">
        <v>-122</v>
      </c>
      <c r="K72" s="116">
        <v>-6.2372188139059306</v>
      </c>
    </row>
    <row r="73" spans="1:11" ht="14.1" customHeight="1" x14ac:dyDescent="0.2">
      <c r="A73" s="306" t="s">
        <v>309</v>
      </c>
      <c r="B73" s="307" t="s">
        <v>310</v>
      </c>
      <c r="C73" s="308"/>
      <c r="D73" s="113">
        <v>1.6142428464258922</v>
      </c>
      <c r="E73" s="115">
        <v>1205</v>
      </c>
      <c r="F73" s="114">
        <v>1235</v>
      </c>
      <c r="G73" s="114">
        <v>1224</v>
      </c>
      <c r="H73" s="114">
        <v>1285</v>
      </c>
      <c r="I73" s="140">
        <v>1339</v>
      </c>
      <c r="J73" s="115">
        <v>-134</v>
      </c>
      <c r="K73" s="116">
        <v>-10.007468259895445</v>
      </c>
    </row>
    <row r="74" spans="1:11" ht="14.1" customHeight="1" x14ac:dyDescent="0.2">
      <c r="A74" s="306" t="s">
        <v>311</v>
      </c>
      <c r="B74" s="307" t="s">
        <v>312</v>
      </c>
      <c r="C74" s="308"/>
      <c r="D74" s="113">
        <v>0.4621691137069982</v>
      </c>
      <c r="E74" s="115">
        <v>345</v>
      </c>
      <c r="F74" s="114">
        <v>352</v>
      </c>
      <c r="G74" s="114">
        <v>348</v>
      </c>
      <c r="H74" s="114">
        <v>344</v>
      </c>
      <c r="I74" s="140">
        <v>347</v>
      </c>
      <c r="J74" s="115">
        <v>-2</v>
      </c>
      <c r="K74" s="116">
        <v>-0.57636887608069165</v>
      </c>
    </row>
    <row r="75" spans="1:11" ht="14.1" customHeight="1" x14ac:dyDescent="0.2">
      <c r="A75" s="306" t="s">
        <v>313</v>
      </c>
      <c r="B75" s="307" t="s">
        <v>314</v>
      </c>
      <c r="C75" s="308"/>
      <c r="D75" s="113">
        <v>4.4207480441538959E-2</v>
      </c>
      <c r="E75" s="115">
        <v>33</v>
      </c>
      <c r="F75" s="114">
        <v>32</v>
      </c>
      <c r="G75" s="114">
        <v>33</v>
      </c>
      <c r="H75" s="114">
        <v>31</v>
      </c>
      <c r="I75" s="140">
        <v>36</v>
      </c>
      <c r="J75" s="115">
        <v>-3</v>
      </c>
      <c r="K75" s="116">
        <v>-8.3333333333333339</v>
      </c>
    </row>
    <row r="76" spans="1:11" ht="14.1" customHeight="1" x14ac:dyDescent="0.2">
      <c r="A76" s="306">
        <v>91</v>
      </c>
      <c r="B76" s="307" t="s">
        <v>315</v>
      </c>
      <c r="C76" s="308"/>
      <c r="D76" s="113">
        <v>6.1622548494266426E-2</v>
      </c>
      <c r="E76" s="115">
        <v>46</v>
      </c>
      <c r="F76" s="114">
        <v>50</v>
      </c>
      <c r="G76" s="114">
        <v>54</v>
      </c>
      <c r="H76" s="114">
        <v>60</v>
      </c>
      <c r="I76" s="140">
        <v>58</v>
      </c>
      <c r="J76" s="115">
        <v>-12</v>
      </c>
      <c r="K76" s="116">
        <v>-20.689655172413794</v>
      </c>
    </row>
    <row r="77" spans="1:11" ht="14.1" customHeight="1" x14ac:dyDescent="0.2">
      <c r="A77" s="306">
        <v>92</v>
      </c>
      <c r="B77" s="307" t="s">
        <v>316</v>
      </c>
      <c r="C77" s="308"/>
      <c r="D77" s="113">
        <v>0.34294287857678707</v>
      </c>
      <c r="E77" s="115">
        <v>256</v>
      </c>
      <c r="F77" s="114">
        <v>249</v>
      </c>
      <c r="G77" s="114">
        <v>241</v>
      </c>
      <c r="H77" s="114">
        <v>239</v>
      </c>
      <c r="I77" s="140">
        <v>245</v>
      </c>
      <c r="J77" s="115">
        <v>11</v>
      </c>
      <c r="K77" s="116">
        <v>4.4897959183673466</v>
      </c>
    </row>
    <row r="78" spans="1:11" ht="14.1" customHeight="1" x14ac:dyDescent="0.2">
      <c r="A78" s="306">
        <v>93</v>
      </c>
      <c r="B78" s="307" t="s">
        <v>317</v>
      </c>
      <c r="C78" s="308"/>
      <c r="D78" s="113">
        <v>8.7075340263637335E-2</v>
      </c>
      <c r="E78" s="115">
        <v>65</v>
      </c>
      <c r="F78" s="114">
        <v>67</v>
      </c>
      <c r="G78" s="114">
        <v>69</v>
      </c>
      <c r="H78" s="114">
        <v>72</v>
      </c>
      <c r="I78" s="140">
        <v>73</v>
      </c>
      <c r="J78" s="115">
        <v>-8</v>
      </c>
      <c r="K78" s="116">
        <v>-10.95890410958904</v>
      </c>
    </row>
    <row r="79" spans="1:11" ht="14.1" customHeight="1" x14ac:dyDescent="0.2">
      <c r="A79" s="306">
        <v>94</v>
      </c>
      <c r="B79" s="307" t="s">
        <v>318</v>
      </c>
      <c r="C79" s="308"/>
      <c r="D79" s="113">
        <v>0.11788661451077055</v>
      </c>
      <c r="E79" s="115">
        <v>88</v>
      </c>
      <c r="F79" s="114">
        <v>92</v>
      </c>
      <c r="G79" s="114">
        <v>108</v>
      </c>
      <c r="H79" s="114">
        <v>106</v>
      </c>
      <c r="I79" s="140">
        <v>95</v>
      </c>
      <c r="J79" s="115">
        <v>-7</v>
      </c>
      <c r="K79" s="116">
        <v>-7.3684210526315788</v>
      </c>
    </row>
    <row r="80" spans="1:11" ht="14.1" customHeight="1" x14ac:dyDescent="0.2">
      <c r="A80" s="306" t="s">
        <v>319</v>
      </c>
      <c r="B80" s="307" t="s">
        <v>320</v>
      </c>
      <c r="C80" s="308"/>
      <c r="D80" s="113">
        <v>1.2056585574965169E-2</v>
      </c>
      <c r="E80" s="115">
        <v>9</v>
      </c>
      <c r="F80" s="114">
        <v>7</v>
      </c>
      <c r="G80" s="114">
        <v>6</v>
      </c>
      <c r="H80" s="114">
        <v>6</v>
      </c>
      <c r="I80" s="140">
        <v>5</v>
      </c>
      <c r="J80" s="115">
        <v>4</v>
      </c>
      <c r="K80" s="116">
        <v>80</v>
      </c>
    </row>
    <row r="81" spans="1:11" ht="14.1" customHeight="1" x14ac:dyDescent="0.2">
      <c r="A81" s="310" t="s">
        <v>321</v>
      </c>
      <c r="B81" s="311" t="s">
        <v>224</v>
      </c>
      <c r="C81" s="312"/>
      <c r="D81" s="125">
        <v>1.208337798735398</v>
      </c>
      <c r="E81" s="143">
        <v>902</v>
      </c>
      <c r="F81" s="144">
        <v>916</v>
      </c>
      <c r="G81" s="144">
        <v>922</v>
      </c>
      <c r="H81" s="144">
        <v>891</v>
      </c>
      <c r="I81" s="145">
        <v>907</v>
      </c>
      <c r="J81" s="143">
        <v>-5</v>
      </c>
      <c r="K81" s="146">
        <v>-0.55126791620727678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8626</v>
      </c>
      <c r="E12" s="114">
        <v>8950</v>
      </c>
      <c r="F12" s="114">
        <v>9031</v>
      </c>
      <c r="G12" s="114">
        <v>9189</v>
      </c>
      <c r="H12" s="140">
        <v>9040</v>
      </c>
      <c r="I12" s="115">
        <v>-414</v>
      </c>
      <c r="J12" s="116">
        <v>-4.5796460176991154</v>
      </c>
      <c r="K12"/>
      <c r="L12"/>
      <c r="M12"/>
      <c r="N12"/>
      <c r="O12"/>
      <c r="P12"/>
    </row>
    <row r="13" spans="1:16" s="110" customFormat="1" ht="14.45" customHeight="1" x14ac:dyDescent="0.2">
      <c r="A13" s="120" t="s">
        <v>105</v>
      </c>
      <c r="B13" s="119" t="s">
        <v>106</v>
      </c>
      <c r="C13" s="113">
        <v>46.093206584743797</v>
      </c>
      <c r="D13" s="115">
        <v>3976</v>
      </c>
      <c r="E13" s="114">
        <v>4095</v>
      </c>
      <c r="F13" s="114">
        <v>4125</v>
      </c>
      <c r="G13" s="114">
        <v>4188</v>
      </c>
      <c r="H13" s="140">
        <v>4106</v>
      </c>
      <c r="I13" s="115">
        <v>-130</v>
      </c>
      <c r="J13" s="116">
        <v>-3.1660983925962007</v>
      </c>
      <c r="K13"/>
      <c r="L13"/>
      <c r="M13"/>
      <c r="N13"/>
      <c r="O13"/>
      <c r="P13"/>
    </row>
    <row r="14" spans="1:16" s="110" customFormat="1" ht="14.45" customHeight="1" x14ac:dyDescent="0.2">
      <c r="A14" s="120"/>
      <c r="B14" s="119" t="s">
        <v>107</v>
      </c>
      <c r="C14" s="113">
        <v>53.906793415256203</v>
      </c>
      <c r="D14" s="115">
        <v>4650</v>
      </c>
      <c r="E14" s="114">
        <v>4855</v>
      </c>
      <c r="F14" s="114">
        <v>4906</v>
      </c>
      <c r="G14" s="114">
        <v>5001</v>
      </c>
      <c r="H14" s="140">
        <v>4934</v>
      </c>
      <c r="I14" s="115">
        <v>-284</v>
      </c>
      <c r="J14" s="116">
        <v>-5.7559789217673289</v>
      </c>
      <c r="K14"/>
      <c r="L14"/>
      <c r="M14"/>
      <c r="N14"/>
      <c r="O14"/>
      <c r="P14"/>
    </row>
    <row r="15" spans="1:16" s="110" customFormat="1" ht="14.45" customHeight="1" x14ac:dyDescent="0.2">
      <c r="A15" s="118" t="s">
        <v>105</v>
      </c>
      <c r="B15" s="121" t="s">
        <v>108</v>
      </c>
      <c r="C15" s="113">
        <v>11.720380245768606</v>
      </c>
      <c r="D15" s="115">
        <v>1011</v>
      </c>
      <c r="E15" s="114">
        <v>1024</v>
      </c>
      <c r="F15" s="114">
        <v>1023</v>
      </c>
      <c r="G15" s="114">
        <v>1042</v>
      </c>
      <c r="H15" s="140">
        <v>987</v>
      </c>
      <c r="I15" s="115">
        <v>24</v>
      </c>
      <c r="J15" s="116">
        <v>2.43161094224924</v>
      </c>
      <c r="K15"/>
      <c r="L15"/>
      <c r="M15"/>
      <c r="N15"/>
      <c r="O15"/>
      <c r="P15"/>
    </row>
    <row r="16" spans="1:16" s="110" customFormat="1" ht="14.45" customHeight="1" x14ac:dyDescent="0.2">
      <c r="A16" s="118"/>
      <c r="B16" s="121" t="s">
        <v>109</v>
      </c>
      <c r="C16" s="113">
        <v>39.77509853929979</v>
      </c>
      <c r="D16" s="115">
        <v>3431</v>
      </c>
      <c r="E16" s="114">
        <v>3553</v>
      </c>
      <c r="F16" s="114">
        <v>3587</v>
      </c>
      <c r="G16" s="114">
        <v>3695</v>
      </c>
      <c r="H16" s="140">
        <v>3687</v>
      </c>
      <c r="I16" s="115">
        <v>-256</v>
      </c>
      <c r="J16" s="116">
        <v>-6.9433143477081636</v>
      </c>
      <c r="K16"/>
      <c r="L16"/>
      <c r="M16"/>
      <c r="N16"/>
      <c r="O16"/>
      <c r="P16"/>
    </row>
    <row r="17" spans="1:16" s="110" customFormat="1" ht="14.45" customHeight="1" x14ac:dyDescent="0.2">
      <c r="A17" s="118"/>
      <c r="B17" s="121" t="s">
        <v>110</v>
      </c>
      <c r="C17" s="113">
        <v>22.687224669603523</v>
      </c>
      <c r="D17" s="115">
        <v>1957</v>
      </c>
      <c r="E17" s="114">
        <v>2044</v>
      </c>
      <c r="F17" s="114">
        <v>2108</v>
      </c>
      <c r="G17" s="114">
        <v>2129</v>
      </c>
      <c r="H17" s="140">
        <v>2158</v>
      </c>
      <c r="I17" s="115">
        <v>-201</v>
      </c>
      <c r="J17" s="116">
        <v>-9.3141797961075063</v>
      </c>
      <c r="K17"/>
      <c r="L17"/>
      <c r="M17"/>
      <c r="N17"/>
      <c r="O17"/>
      <c r="P17"/>
    </row>
    <row r="18" spans="1:16" s="110" customFormat="1" ht="14.45" customHeight="1" x14ac:dyDescent="0.2">
      <c r="A18" s="120"/>
      <c r="B18" s="121" t="s">
        <v>111</v>
      </c>
      <c r="C18" s="113">
        <v>25.817296545328077</v>
      </c>
      <c r="D18" s="115">
        <v>2227</v>
      </c>
      <c r="E18" s="114">
        <v>2329</v>
      </c>
      <c r="F18" s="114">
        <v>2313</v>
      </c>
      <c r="G18" s="114">
        <v>2323</v>
      </c>
      <c r="H18" s="140">
        <v>2208</v>
      </c>
      <c r="I18" s="115">
        <v>19</v>
      </c>
      <c r="J18" s="116">
        <v>0.86050724637681164</v>
      </c>
      <c r="K18"/>
      <c r="L18"/>
      <c r="M18"/>
      <c r="N18"/>
      <c r="O18"/>
      <c r="P18"/>
    </row>
    <row r="19" spans="1:16" s="110" customFormat="1" ht="14.45" customHeight="1" x14ac:dyDescent="0.2">
      <c r="A19" s="120"/>
      <c r="B19" s="121" t="s">
        <v>112</v>
      </c>
      <c r="C19" s="113">
        <v>3.1648504521214931</v>
      </c>
      <c r="D19" s="115">
        <v>273</v>
      </c>
      <c r="E19" s="114">
        <v>289</v>
      </c>
      <c r="F19" s="114">
        <v>302</v>
      </c>
      <c r="G19" s="114">
        <v>286</v>
      </c>
      <c r="H19" s="140">
        <v>281</v>
      </c>
      <c r="I19" s="115">
        <v>-8</v>
      </c>
      <c r="J19" s="116">
        <v>-2.8469750889679717</v>
      </c>
      <c r="K19"/>
      <c r="L19"/>
      <c r="M19"/>
      <c r="N19"/>
      <c r="O19"/>
      <c r="P19"/>
    </row>
    <row r="20" spans="1:16" s="110" customFormat="1" ht="14.45" customHeight="1" x14ac:dyDescent="0.2">
      <c r="A20" s="120" t="s">
        <v>113</v>
      </c>
      <c r="B20" s="119" t="s">
        <v>116</v>
      </c>
      <c r="C20" s="113">
        <v>97.194528170646876</v>
      </c>
      <c r="D20" s="115">
        <v>8384</v>
      </c>
      <c r="E20" s="114">
        <v>8692</v>
      </c>
      <c r="F20" s="114">
        <v>8776</v>
      </c>
      <c r="G20" s="114">
        <v>8924</v>
      </c>
      <c r="H20" s="140">
        <v>8763</v>
      </c>
      <c r="I20" s="115">
        <v>-379</v>
      </c>
      <c r="J20" s="116">
        <v>-4.3250028529042561</v>
      </c>
      <c r="K20"/>
      <c r="L20"/>
      <c r="M20"/>
      <c r="N20"/>
      <c r="O20"/>
      <c r="P20"/>
    </row>
    <row r="21" spans="1:16" s="110" customFormat="1" ht="14.45" customHeight="1" x14ac:dyDescent="0.2">
      <c r="A21" s="123"/>
      <c r="B21" s="124" t="s">
        <v>117</v>
      </c>
      <c r="C21" s="125">
        <v>2.7475075353582192</v>
      </c>
      <c r="D21" s="143">
        <v>237</v>
      </c>
      <c r="E21" s="144">
        <v>251</v>
      </c>
      <c r="F21" s="144">
        <v>248</v>
      </c>
      <c r="G21" s="144">
        <v>258</v>
      </c>
      <c r="H21" s="145">
        <v>269</v>
      </c>
      <c r="I21" s="143">
        <v>-32</v>
      </c>
      <c r="J21" s="146">
        <v>-11.895910780669144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9489</v>
      </c>
      <c r="E56" s="114">
        <v>9851</v>
      </c>
      <c r="F56" s="114">
        <v>9949</v>
      </c>
      <c r="G56" s="114">
        <v>10011</v>
      </c>
      <c r="H56" s="140">
        <v>9892</v>
      </c>
      <c r="I56" s="115">
        <v>-403</v>
      </c>
      <c r="J56" s="116">
        <v>-4.0739991912656688</v>
      </c>
      <c r="K56"/>
      <c r="L56"/>
      <c r="M56"/>
      <c r="N56"/>
      <c r="O56"/>
      <c r="P56"/>
    </row>
    <row r="57" spans="1:16" s="110" customFormat="1" ht="14.45" customHeight="1" x14ac:dyDescent="0.2">
      <c r="A57" s="120" t="s">
        <v>105</v>
      </c>
      <c r="B57" s="119" t="s">
        <v>106</v>
      </c>
      <c r="C57" s="113">
        <v>44.51470123300664</v>
      </c>
      <c r="D57" s="115">
        <v>4224</v>
      </c>
      <c r="E57" s="114">
        <v>4326</v>
      </c>
      <c r="F57" s="114">
        <v>4365</v>
      </c>
      <c r="G57" s="114">
        <v>4396</v>
      </c>
      <c r="H57" s="140">
        <v>4305</v>
      </c>
      <c r="I57" s="115">
        <v>-81</v>
      </c>
      <c r="J57" s="116">
        <v>-1.8815331010452963</v>
      </c>
    </row>
    <row r="58" spans="1:16" s="110" customFormat="1" ht="14.45" customHeight="1" x14ac:dyDescent="0.2">
      <c r="A58" s="120"/>
      <c r="B58" s="119" t="s">
        <v>107</v>
      </c>
      <c r="C58" s="113">
        <v>55.48529876699336</v>
      </c>
      <c r="D58" s="115">
        <v>5265</v>
      </c>
      <c r="E58" s="114">
        <v>5525</v>
      </c>
      <c r="F58" s="114">
        <v>5584</v>
      </c>
      <c r="G58" s="114">
        <v>5615</v>
      </c>
      <c r="H58" s="140">
        <v>5587</v>
      </c>
      <c r="I58" s="115">
        <v>-322</v>
      </c>
      <c r="J58" s="116">
        <v>-5.7633792733130482</v>
      </c>
    </row>
    <row r="59" spans="1:16" s="110" customFormat="1" ht="14.45" customHeight="1" x14ac:dyDescent="0.2">
      <c r="A59" s="118" t="s">
        <v>105</v>
      </c>
      <c r="B59" s="121" t="s">
        <v>108</v>
      </c>
      <c r="C59" s="113">
        <v>10.738750131731479</v>
      </c>
      <c r="D59" s="115">
        <v>1019</v>
      </c>
      <c r="E59" s="114">
        <v>1058</v>
      </c>
      <c r="F59" s="114">
        <v>1073</v>
      </c>
      <c r="G59" s="114">
        <v>1064</v>
      </c>
      <c r="H59" s="140">
        <v>1016</v>
      </c>
      <c r="I59" s="115">
        <v>3</v>
      </c>
      <c r="J59" s="116">
        <v>0.29527559055118108</v>
      </c>
    </row>
    <row r="60" spans="1:16" s="110" customFormat="1" ht="14.45" customHeight="1" x14ac:dyDescent="0.2">
      <c r="A60" s="118"/>
      <c r="B60" s="121" t="s">
        <v>109</v>
      </c>
      <c r="C60" s="113">
        <v>39.182210981136052</v>
      </c>
      <c r="D60" s="115">
        <v>3718</v>
      </c>
      <c r="E60" s="114">
        <v>3873</v>
      </c>
      <c r="F60" s="114">
        <v>3907</v>
      </c>
      <c r="G60" s="114">
        <v>3928</v>
      </c>
      <c r="H60" s="140">
        <v>3958</v>
      </c>
      <c r="I60" s="115">
        <v>-240</v>
      </c>
      <c r="J60" s="116">
        <v>-6.0636685194542697</v>
      </c>
    </row>
    <row r="61" spans="1:16" s="110" customFormat="1" ht="14.45" customHeight="1" x14ac:dyDescent="0.2">
      <c r="A61" s="118"/>
      <c r="B61" s="121" t="s">
        <v>110</v>
      </c>
      <c r="C61" s="113">
        <v>24.259669090525872</v>
      </c>
      <c r="D61" s="115">
        <v>2302</v>
      </c>
      <c r="E61" s="114">
        <v>2367</v>
      </c>
      <c r="F61" s="114">
        <v>2429</v>
      </c>
      <c r="G61" s="114">
        <v>2470</v>
      </c>
      <c r="H61" s="140">
        <v>2482</v>
      </c>
      <c r="I61" s="115">
        <v>-180</v>
      </c>
      <c r="J61" s="116">
        <v>-7.2522159548751004</v>
      </c>
    </row>
    <row r="62" spans="1:16" s="110" customFormat="1" ht="14.45" customHeight="1" x14ac:dyDescent="0.2">
      <c r="A62" s="120"/>
      <c r="B62" s="121" t="s">
        <v>111</v>
      </c>
      <c r="C62" s="113">
        <v>25.819369796606598</v>
      </c>
      <c r="D62" s="115">
        <v>2450</v>
      </c>
      <c r="E62" s="114">
        <v>2553</v>
      </c>
      <c r="F62" s="114">
        <v>2540</v>
      </c>
      <c r="G62" s="114">
        <v>2549</v>
      </c>
      <c r="H62" s="140">
        <v>2436</v>
      </c>
      <c r="I62" s="115">
        <v>14</v>
      </c>
      <c r="J62" s="116">
        <v>0.57471264367816088</v>
      </c>
    </row>
    <row r="63" spans="1:16" s="110" customFormat="1" ht="14.45" customHeight="1" x14ac:dyDescent="0.2">
      <c r="A63" s="120"/>
      <c r="B63" s="121" t="s">
        <v>112</v>
      </c>
      <c r="C63" s="113">
        <v>3.1194014121614502</v>
      </c>
      <c r="D63" s="115">
        <v>296</v>
      </c>
      <c r="E63" s="114">
        <v>305</v>
      </c>
      <c r="F63" s="114">
        <v>325</v>
      </c>
      <c r="G63" s="114">
        <v>314</v>
      </c>
      <c r="H63" s="140">
        <v>307</v>
      </c>
      <c r="I63" s="115">
        <v>-11</v>
      </c>
      <c r="J63" s="116">
        <v>-3.5830618892508141</v>
      </c>
    </row>
    <row r="64" spans="1:16" s="110" customFormat="1" ht="14.45" customHeight="1" x14ac:dyDescent="0.2">
      <c r="A64" s="120" t="s">
        <v>113</v>
      </c>
      <c r="B64" s="119" t="s">
        <v>116</v>
      </c>
      <c r="C64" s="113">
        <v>97.396985983770676</v>
      </c>
      <c r="D64" s="115">
        <v>9242</v>
      </c>
      <c r="E64" s="114">
        <v>9578</v>
      </c>
      <c r="F64" s="114">
        <v>9679</v>
      </c>
      <c r="G64" s="114">
        <v>9765</v>
      </c>
      <c r="H64" s="140">
        <v>9647</v>
      </c>
      <c r="I64" s="115">
        <v>-405</v>
      </c>
      <c r="J64" s="116">
        <v>-4.1981963304654295</v>
      </c>
    </row>
    <row r="65" spans="1:10" s="110" customFormat="1" ht="14.45" customHeight="1" x14ac:dyDescent="0.2">
      <c r="A65" s="123"/>
      <c r="B65" s="124" t="s">
        <v>117</v>
      </c>
      <c r="C65" s="125">
        <v>2.5608599430920012</v>
      </c>
      <c r="D65" s="143">
        <v>243</v>
      </c>
      <c r="E65" s="144">
        <v>267</v>
      </c>
      <c r="F65" s="144">
        <v>265</v>
      </c>
      <c r="G65" s="144">
        <v>241</v>
      </c>
      <c r="H65" s="145">
        <v>241</v>
      </c>
      <c r="I65" s="143">
        <v>2</v>
      </c>
      <c r="J65" s="146">
        <v>0.82987551867219922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8626</v>
      </c>
      <c r="G11" s="114">
        <v>8950</v>
      </c>
      <c r="H11" s="114">
        <v>9031</v>
      </c>
      <c r="I11" s="114">
        <v>9189</v>
      </c>
      <c r="J11" s="140">
        <v>9040</v>
      </c>
      <c r="K11" s="114">
        <v>-414</v>
      </c>
      <c r="L11" s="116">
        <v>-4.5796460176991154</v>
      </c>
    </row>
    <row r="12" spans="1:17" s="110" customFormat="1" ht="24" customHeight="1" x14ac:dyDescent="0.2">
      <c r="A12" s="604" t="s">
        <v>185</v>
      </c>
      <c r="B12" s="605"/>
      <c r="C12" s="605"/>
      <c r="D12" s="606"/>
      <c r="E12" s="113">
        <v>46.093206584743797</v>
      </c>
      <c r="F12" s="115">
        <v>3976</v>
      </c>
      <c r="G12" s="114">
        <v>4095</v>
      </c>
      <c r="H12" s="114">
        <v>4125</v>
      </c>
      <c r="I12" s="114">
        <v>4188</v>
      </c>
      <c r="J12" s="140">
        <v>4106</v>
      </c>
      <c r="K12" s="114">
        <v>-130</v>
      </c>
      <c r="L12" s="116">
        <v>-3.1660983925962007</v>
      </c>
    </row>
    <row r="13" spans="1:17" s="110" customFormat="1" ht="15" customHeight="1" x14ac:dyDescent="0.2">
      <c r="A13" s="120"/>
      <c r="B13" s="612" t="s">
        <v>107</v>
      </c>
      <c r="C13" s="612"/>
      <c r="E13" s="113">
        <v>53.906793415256203</v>
      </c>
      <c r="F13" s="115">
        <v>4650</v>
      </c>
      <c r="G13" s="114">
        <v>4855</v>
      </c>
      <c r="H13" s="114">
        <v>4906</v>
      </c>
      <c r="I13" s="114">
        <v>5001</v>
      </c>
      <c r="J13" s="140">
        <v>4934</v>
      </c>
      <c r="K13" s="114">
        <v>-284</v>
      </c>
      <c r="L13" s="116">
        <v>-5.7559789217673289</v>
      </c>
    </row>
    <row r="14" spans="1:17" s="110" customFormat="1" ht="22.5" customHeight="1" x14ac:dyDescent="0.2">
      <c r="A14" s="604" t="s">
        <v>186</v>
      </c>
      <c r="B14" s="605"/>
      <c r="C14" s="605"/>
      <c r="D14" s="606"/>
      <c r="E14" s="113">
        <v>11.720380245768606</v>
      </c>
      <c r="F14" s="115">
        <v>1011</v>
      </c>
      <c r="G14" s="114">
        <v>1024</v>
      </c>
      <c r="H14" s="114">
        <v>1023</v>
      </c>
      <c r="I14" s="114">
        <v>1042</v>
      </c>
      <c r="J14" s="140">
        <v>987</v>
      </c>
      <c r="K14" s="114">
        <v>24</v>
      </c>
      <c r="L14" s="116">
        <v>2.43161094224924</v>
      </c>
    </row>
    <row r="15" spans="1:17" s="110" customFormat="1" ht="15" customHeight="1" x14ac:dyDescent="0.2">
      <c r="A15" s="120"/>
      <c r="B15" s="119"/>
      <c r="C15" s="258" t="s">
        <v>106</v>
      </c>
      <c r="E15" s="113">
        <v>45.499505440158259</v>
      </c>
      <c r="F15" s="115">
        <v>460</v>
      </c>
      <c r="G15" s="114">
        <v>462</v>
      </c>
      <c r="H15" s="114">
        <v>441</v>
      </c>
      <c r="I15" s="114">
        <v>460</v>
      </c>
      <c r="J15" s="140">
        <v>425</v>
      </c>
      <c r="K15" s="114">
        <v>35</v>
      </c>
      <c r="L15" s="116">
        <v>8.235294117647058</v>
      </c>
    </row>
    <row r="16" spans="1:17" s="110" customFormat="1" ht="15" customHeight="1" x14ac:dyDescent="0.2">
      <c r="A16" s="120"/>
      <c r="B16" s="119"/>
      <c r="C16" s="258" t="s">
        <v>107</v>
      </c>
      <c r="E16" s="113">
        <v>54.500494559841741</v>
      </c>
      <c r="F16" s="115">
        <v>551</v>
      </c>
      <c r="G16" s="114">
        <v>562</v>
      </c>
      <c r="H16" s="114">
        <v>582</v>
      </c>
      <c r="I16" s="114">
        <v>582</v>
      </c>
      <c r="J16" s="140">
        <v>562</v>
      </c>
      <c r="K16" s="114">
        <v>-11</v>
      </c>
      <c r="L16" s="116">
        <v>-1.9572953736654803</v>
      </c>
    </row>
    <row r="17" spans="1:12" s="110" customFormat="1" ht="15" customHeight="1" x14ac:dyDescent="0.2">
      <c r="A17" s="120"/>
      <c r="B17" s="121" t="s">
        <v>109</v>
      </c>
      <c r="C17" s="258"/>
      <c r="E17" s="113">
        <v>39.77509853929979</v>
      </c>
      <c r="F17" s="115">
        <v>3431</v>
      </c>
      <c r="G17" s="114">
        <v>3553</v>
      </c>
      <c r="H17" s="114">
        <v>3587</v>
      </c>
      <c r="I17" s="114">
        <v>3695</v>
      </c>
      <c r="J17" s="140">
        <v>3687</v>
      </c>
      <c r="K17" s="114">
        <v>-256</v>
      </c>
      <c r="L17" s="116">
        <v>-6.9433143477081636</v>
      </c>
    </row>
    <row r="18" spans="1:12" s="110" customFormat="1" ht="15" customHeight="1" x14ac:dyDescent="0.2">
      <c r="A18" s="120"/>
      <c r="B18" s="119"/>
      <c r="C18" s="258" t="s">
        <v>106</v>
      </c>
      <c r="E18" s="113">
        <v>43.340134071699211</v>
      </c>
      <c r="F18" s="115">
        <v>1487</v>
      </c>
      <c r="G18" s="114">
        <v>1505</v>
      </c>
      <c r="H18" s="114">
        <v>1510</v>
      </c>
      <c r="I18" s="114">
        <v>1536</v>
      </c>
      <c r="J18" s="140">
        <v>1536</v>
      </c>
      <c r="K18" s="114">
        <v>-49</v>
      </c>
      <c r="L18" s="116">
        <v>-3.1901041666666665</v>
      </c>
    </row>
    <row r="19" spans="1:12" s="110" customFormat="1" ht="15" customHeight="1" x14ac:dyDescent="0.2">
      <c r="A19" s="120"/>
      <c r="B19" s="119"/>
      <c r="C19" s="258" t="s">
        <v>107</v>
      </c>
      <c r="E19" s="113">
        <v>56.659865928300789</v>
      </c>
      <c r="F19" s="115">
        <v>1944</v>
      </c>
      <c r="G19" s="114">
        <v>2048</v>
      </c>
      <c r="H19" s="114">
        <v>2077</v>
      </c>
      <c r="I19" s="114">
        <v>2159</v>
      </c>
      <c r="J19" s="140">
        <v>2151</v>
      </c>
      <c r="K19" s="114">
        <v>-207</v>
      </c>
      <c r="L19" s="116">
        <v>-9.6234309623430967</v>
      </c>
    </row>
    <row r="20" spans="1:12" s="110" customFormat="1" ht="15" customHeight="1" x14ac:dyDescent="0.2">
      <c r="A20" s="120"/>
      <c r="B20" s="121" t="s">
        <v>110</v>
      </c>
      <c r="C20" s="258"/>
      <c r="E20" s="113">
        <v>22.687224669603523</v>
      </c>
      <c r="F20" s="115">
        <v>1957</v>
      </c>
      <c r="G20" s="114">
        <v>2044</v>
      </c>
      <c r="H20" s="114">
        <v>2108</v>
      </c>
      <c r="I20" s="114">
        <v>2129</v>
      </c>
      <c r="J20" s="140">
        <v>2158</v>
      </c>
      <c r="K20" s="114">
        <v>-201</v>
      </c>
      <c r="L20" s="116">
        <v>-9.3141797961075063</v>
      </c>
    </row>
    <row r="21" spans="1:12" s="110" customFormat="1" ht="15" customHeight="1" x14ac:dyDescent="0.2">
      <c r="A21" s="120"/>
      <c r="B21" s="119"/>
      <c r="C21" s="258" t="s">
        <v>106</v>
      </c>
      <c r="E21" s="113">
        <v>38.579458354624428</v>
      </c>
      <c r="F21" s="115">
        <v>755</v>
      </c>
      <c r="G21" s="114">
        <v>793</v>
      </c>
      <c r="H21" s="114">
        <v>844</v>
      </c>
      <c r="I21" s="114">
        <v>847</v>
      </c>
      <c r="J21" s="140">
        <v>860</v>
      </c>
      <c r="K21" s="114">
        <v>-105</v>
      </c>
      <c r="L21" s="116">
        <v>-12.209302325581396</v>
      </c>
    </row>
    <row r="22" spans="1:12" s="110" customFormat="1" ht="15" customHeight="1" x14ac:dyDescent="0.2">
      <c r="A22" s="120"/>
      <c r="B22" s="119"/>
      <c r="C22" s="258" t="s">
        <v>107</v>
      </c>
      <c r="E22" s="113">
        <v>61.420541645375572</v>
      </c>
      <c r="F22" s="115">
        <v>1202</v>
      </c>
      <c r="G22" s="114">
        <v>1251</v>
      </c>
      <c r="H22" s="114">
        <v>1264</v>
      </c>
      <c r="I22" s="114">
        <v>1282</v>
      </c>
      <c r="J22" s="140">
        <v>1298</v>
      </c>
      <c r="K22" s="114">
        <v>-96</v>
      </c>
      <c r="L22" s="116">
        <v>-7.3959938366718028</v>
      </c>
    </row>
    <row r="23" spans="1:12" s="110" customFormat="1" ht="15" customHeight="1" x14ac:dyDescent="0.2">
      <c r="A23" s="120"/>
      <c r="B23" s="121" t="s">
        <v>111</v>
      </c>
      <c r="C23" s="258"/>
      <c r="E23" s="113">
        <v>25.817296545328077</v>
      </c>
      <c r="F23" s="115">
        <v>2227</v>
      </c>
      <c r="G23" s="114">
        <v>2329</v>
      </c>
      <c r="H23" s="114">
        <v>2313</v>
      </c>
      <c r="I23" s="114">
        <v>2323</v>
      </c>
      <c r="J23" s="140">
        <v>2208</v>
      </c>
      <c r="K23" s="114">
        <v>19</v>
      </c>
      <c r="L23" s="116">
        <v>0.86050724637681164</v>
      </c>
    </row>
    <row r="24" spans="1:12" s="110" customFormat="1" ht="15" customHeight="1" x14ac:dyDescent="0.2">
      <c r="A24" s="120"/>
      <c r="B24" s="119"/>
      <c r="C24" s="258" t="s">
        <v>106</v>
      </c>
      <c r="E24" s="113">
        <v>57.207004939380333</v>
      </c>
      <c r="F24" s="115">
        <v>1274</v>
      </c>
      <c r="G24" s="114">
        <v>1335</v>
      </c>
      <c r="H24" s="114">
        <v>1330</v>
      </c>
      <c r="I24" s="114">
        <v>1345</v>
      </c>
      <c r="J24" s="140">
        <v>1285</v>
      </c>
      <c r="K24" s="114">
        <v>-11</v>
      </c>
      <c r="L24" s="116">
        <v>-0.85603112840466922</v>
      </c>
    </row>
    <row r="25" spans="1:12" s="110" customFormat="1" ht="15" customHeight="1" x14ac:dyDescent="0.2">
      <c r="A25" s="120"/>
      <c r="B25" s="119"/>
      <c r="C25" s="258" t="s">
        <v>107</v>
      </c>
      <c r="E25" s="113">
        <v>42.792995060619667</v>
      </c>
      <c r="F25" s="115">
        <v>953</v>
      </c>
      <c r="G25" s="114">
        <v>994</v>
      </c>
      <c r="H25" s="114">
        <v>983</v>
      </c>
      <c r="I25" s="114">
        <v>978</v>
      </c>
      <c r="J25" s="140">
        <v>923</v>
      </c>
      <c r="K25" s="114">
        <v>30</v>
      </c>
      <c r="L25" s="116">
        <v>3.2502708559046587</v>
      </c>
    </row>
    <row r="26" spans="1:12" s="110" customFormat="1" ht="15" customHeight="1" x14ac:dyDescent="0.2">
      <c r="A26" s="120"/>
      <c r="C26" s="121" t="s">
        <v>187</v>
      </c>
      <c r="D26" s="110" t="s">
        <v>188</v>
      </c>
      <c r="E26" s="113">
        <v>3.1648504521214931</v>
      </c>
      <c r="F26" s="115">
        <v>273</v>
      </c>
      <c r="G26" s="114">
        <v>289</v>
      </c>
      <c r="H26" s="114">
        <v>302</v>
      </c>
      <c r="I26" s="114">
        <v>286</v>
      </c>
      <c r="J26" s="140">
        <v>281</v>
      </c>
      <c r="K26" s="114">
        <v>-8</v>
      </c>
      <c r="L26" s="116">
        <v>-2.8469750889679717</v>
      </c>
    </row>
    <row r="27" spans="1:12" s="110" customFormat="1" ht="15" customHeight="1" x14ac:dyDescent="0.2">
      <c r="A27" s="120"/>
      <c r="B27" s="119"/>
      <c r="D27" s="259" t="s">
        <v>106</v>
      </c>
      <c r="E27" s="113">
        <v>55.677655677655679</v>
      </c>
      <c r="F27" s="115">
        <v>152</v>
      </c>
      <c r="G27" s="114">
        <v>148</v>
      </c>
      <c r="H27" s="114">
        <v>147</v>
      </c>
      <c r="I27" s="114">
        <v>150</v>
      </c>
      <c r="J27" s="140">
        <v>158</v>
      </c>
      <c r="K27" s="114">
        <v>-6</v>
      </c>
      <c r="L27" s="116">
        <v>-3.7974683544303796</v>
      </c>
    </row>
    <row r="28" spans="1:12" s="110" customFormat="1" ht="15" customHeight="1" x14ac:dyDescent="0.2">
      <c r="A28" s="120"/>
      <c r="B28" s="119"/>
      <c r="D28" s="259" t="s">
        <v>107</v>
      </c>
      <c r="E28" s="113">
        <v>44.322344322344321</v>
      </c>
      <c r="F28" s="115">
        <v>121</v>
      </c>
      <c r="G28" s="114">
        <v>141</v>
      </c>
      <c r="H28" s="114">
        <v>155</v>
      </c>
      <c r="I28" s="114">
        <v>136</v>
      </c>
      <c r="J28" s="140">
        <v>123</v>
      </c>
      <c r="K28" s="114">
        <v>-2</v>
      </c>
      <c r="L28" s="116">
        <v>-1.6260162601626016</v>
      </c>
    </row>
    <row r="29" spans="1:12" s="110" customFormat="1" ht="24" customHeight="1" x14ac:dyDescent="0.2">
      <c r="A29" s="604" t="s">
        <v>189</v>
      </c>
      <c r="B29" s="605"/>
      <c r="C29" s="605"/>
      <c r="D29" s="606"/>
      <c r="E29" s="113">
        <v>97.194528170646876</v>
      </c>
      <c r="F29" s="115">
        <v>8384</v>
      </c>
      <c r="G29" s="114">
        <v>8692</v>
      </c>
      <c r="H29" s="114">
        <v>8776</v>
      </c>
      <c r="I29" s="114">
        <v>8924</v>
      </c>
      <c r="J29" s="140">
        <v>8763</v>
      </c>
      <c r="K29" s="114">
        <v>-379</v>
      </c>
      <c r="L29" s="116">
        <v>-4.3250028529042561</v>
      </c>
    </row>
    <row r="30" spans="1:12" s="110" customFormat="1" ht="15" customHeight="1" x14ac:dyDescent="0.2">
      <c r="A30" s="120"/>
      <c r="B30" s="119"/>
      <c r="C30" s="258" t="s">
        <v>106</v>
      </c>
      <c r="E30" s="113">
        <v>45.741889312977101</v>
      </c>
      <c r="F30" s="115">
        <v>3835</v>
      </c>
      <c r="G30" s="114">
        <v>3936</v>
      </c>
      <c r="H30" s="114">
        <v>3969</v>
      </c>
      <c r="I30" s="114">
        <v>4034</v>
      </c>
      <c r="J30" s="140">
        <v>3945</v>
      </c>
      <c r="K30" s="114">
        <v>-110</v>
      </c>
      <c r="L30" s="116">
        <v>-2.788339670468948</v>
      </c>
    </row>
    <row r="31" spans="1:12" s="110" customFormat="1" ht="15" customHeight="1" x14ac:dyDescent="0.2">
      <c r="A31" s="120"/>
      <c r="B31" s="119"/>
      <c r="C31" s="258" t="s">
        <v>107</v>
      </c>
      <c r="E31" s="113">
        <v>54.258110687022899</v>
      </c>
      <c r="F31" s="115">
        <v>4549</v>
      </c>
      <c r="G31" s="114">
        <v>4756</v>
      </c>
      <c r="H31" s="114">
        <v>4807</v>
      </c>
      <c r="I31" s="114">
        <v>4890</v>
      </c>
      <c r="J31" s="140">
        <v>4818</v>
      </c>
      <c r="K31" s="114">
        <v>-269</v>
      </c>
      <c r="L31" s="116">
        <v>-5.583229555832296</v>
      </c>
    </row>
    <row r="32" spans="1:12" s="110" customFormat="1" ht="15" customHeight="1" x14ac:dyDescent="0.2">
      <c r="A32" s="120"/>
      <c r="B32" s="119" t="s">
        <v>117</v>
      </c>
      <c r="C32" s="258"/>
      <c r="E32" s="113">
        <v>2.7475075353582192</v>
      </c>
      <c r="F32" s="114">
        <v>237</v>
      </c>
      <c r="G32" s="114">
        <v>251</v>
      </c>
      <c r="H32" s="114">
        <v>248</v>
      </c>
      <c r="I32" s="114">
        <v>258</v>
      </c>
      <c r="J32" s="140">
        <v>269</v>
      </c>
      <c r="K32" s="114">
        <v>-32</v>
      </c>
      <c r="L32" s="116">
        <v>-11.895910780669144</v>
      </c>
    </row>
    <row r="33" spans="1:12" s="110" customFormat="1" ht="15" customHeight="1" x14ac:dyDescent="0.2">
      <c r="A33" s="120"/>
      <c r="B33" s="119"/>
      <c r="C33" s="258" t="s">
        <v>106</v>
      </c>
      <c r="E33" s="113">
        <v>57.805907172995781</v>
      </c>
      <c r="F33" s="114">
        <v>137</v>
      </c>
      <c r="G33" s="114">
        <v>153</v>
      </c>
      <c r="H33" s="114">
        <v>150</v>
      </c>
      <c r="I33" s="114">
        <v>148</v>
      </c>
      <c r="J33" s="140">
        <v>154</v>
      </c>
      <c r="K33" s="114">
        <v>-17</v>
      </c>
      <c r="L33" s="116">
        <v>-11.038961038961039</v>
      </c>
    </row>
    <row r="34" spans="1:12" s="110" customFormat="1" ht="15" customHeight="1" x14ac:dyDescent="0.2">
      <c r="A34" s="120"/>
      <c r="B34" s="119"/>
      <c r="C34" s="258" t="s">
        <v>107</v>
      </c>
      <c r="E34" s="113">
        <v>42.194092827004219</v>
      </c>
      <c r="F34" s="114">
        <v>100</v>
      </c>
      <c r="G34" s="114">
        <v>98</v>
      </c>
      <c r="H34" s="114">
        <v>98</v>
      </c>
      <c r="I34" s="114">
        <v>110</v>
      </c>
      <c r="J34" s="140">
        <v>115</v>
      </c>
      <c r="K34" s="114">
        <v>-15</v>
      </c>
      <c r="L34" s="116">
        <v>-13.043478260869565</v>
      </c>
    </row>
    <row r="35" spans="1:12" s="110" customFormat="1" ht="24" customHeight="1" x14ac:dyDescent="0.2">
      <c r="A35" s="604" t="s">
        <v>192</v>
      </c>
      <c r="B35" s="605"/>
      <c r="C35" s="605"/>
      <c r="D35" s="606"/>
      <c r="E35" s="113">
        <v>10.619058659865523</v>
      </c>
      <c r="F35" s="114">
        <v>916</v>
      </c>
      <c r="G35" s="114">
        <v>962</v>
      </c>
      <c r="H35" s="114">
        <v>991</v>
      </c>
      <c r="I35" s="114">
        <v>1001</v>
      </c>
      <c r="J35" s="114">
        <v>942</v>
      </c>
      <c r="K35" s="318">
        <v>-26</v>
      </c>
      <c r="L35" s="319">
        <v>-2.7600849256900211</v>
      </c>
    </row>
    <row r="36" spans="1:12" s="110" customFormat="1" ht="15" customHeight="1" x14ac:dyDescent="0.2">
      <c r="A36" s="120"/>
      <c r="B36" s="119"/>
      <c r="C36" s="258" t="s">
        <v>106</v>
      </c>
      <c r="E36" s="113">
        <v>50.436681222707421</v>
      </c>
      <c r="F36" s="114">
        <v>462</v>
      </c>
      <c r="G36" s="114">
        <v>488</v>
      </c>
      <c r="H36" s="114">
        <v>480</v>
      </c>
      <c r="I36" s="114">
        <v>490</v>
      </c>
      <c r="J36" s="114">
        <v>462</v>
      </c>
      <c r="K36" s="318">
        <v>0</v>
      </c>
      <c r="L36" s="116">
        <v>0</v>
      </c>
    </row>
    <row r="37" spans="1:12" s="110" customFormat="1" ht="15" customHeight="1" x14ac:dyDescent="0.2">
      <c r="A37" s="120"/>
      <c r="B37" s="119"/>
      <c r="C37" s="258" t="s">
        <v>107</v>
      </c>
      <c r="E37" s="113">
        <v>49.563318777292579</v>
      </c>
      <c r="F37" s="114">
        <v>454</v>
      </c>
      <c r="G37" s="114">
        <v>474</v>
      </c>
      <c r="H37" s="114">
        <v>511</v>
      </c>
      <c r="I37" s="114">
        <v>511</v>
      </c>
      <c r="J37" s="140">
        <v>480</v>
      </c>
      <c r="K37" s="114">
        <v>-26</v>
      </c>
      <c r="L37" s="116">
        <v>-5.416666666666667</v>
      </c>
    </row>
    <row r="38" spans="1:12" s="110" customFormat="1" ht="15" customHeight="1" x14ac:dyDescent="0.2">
      <c r="A38" s="120"/>
      <c r="B38" s="119" t="s">
        <v>328</v>
      </c>
      <c r="C38" s="258"/>
      <c r="E38" s="113">
        <v>67.632738233248318</v>
      </c>
      <c r="F38" s="114">
        <v>5834</v>
      </c>
      <c r="G38" s="114">
        <v>6020</v>
      </c>
      <c r="H38" s="114">
        <v>6051</v>
      </c>
      <c r="I38" s="114">
        <v>6141</v>
      </c>
      <c r="J38" s="140">
        <v>6073</v>
      </c>
      <c r="K38" s="114">
        <v>-239</v>
      </c>
      <c r="L38" s="116">
        <v>-3.9354520006586529</v>
      </c>
    </row>
    <row r="39" spans="1:12" s="110" customFormat="1" ht="15" customHeight="1" x14ac:dyDescent="0.2">
      <c r="A39" s="120"/>
      <c r="B39" s="119"/>
      <c r="C39" s="258" t="s">
        <v>106</v>
      </c>
      <c r="E39" s="113">
        <v>44.857730545080564</v>
      </c>
      <c r="F39" s="115">
        <v>2617</v>
      </c>
      <c r="G39" s="114">
        <v>2681</v>
      </c>
      <c r="H39" s="114">
        <v>2719</v>
      </c>
      <c r="I39" s="114">
        <v>2735</v>
      </c>
      <c r="J39" s="140">
        <v>2705</v>
      </c>
      <c r="K39" s="114">
        <v>-88</v>
      </c>
      <c r="L39" s="116">
        <v>-3.2532347504621071</v>
      </c>
    </row>
    <row r="40" spans="1:12" s="110" customFormat="1" ht="15" customHeight="1" x14ac:dyDescent="0.2">
      <c r="A40" s="120"/>
      <c r="B40" s="119"/>
      <c r="C40" s="258" t="s">
        <v>107</v>
      </c>
      <c r="E40" s="113">
        <v>55.142269454919436</v>
      </c>
      <c r="F40" s="115">
        <v>3217</v>
      </c>
      <c r="G40" s="114">
        <v>3339</v>
      </c>
      <c r="H40" s="114">
        <v>3332</v>
      </c>
      <c r="I40" s="114">
        <v>3406</v>
      </c>
      <c r="J40" s="140">
        <v>3368</v>
      </c>
      <c r="K40" s="114">
        <v>-151</v>
      </c>
      <c r="L40" s="116">
        <v>-4.4833729216152021</v>
      </c>
    </row>
    <row r="41" spans="1:12" s="110" customFormat="1" ht="15" customHeight="1" x14ac:dyDescent="0.2">
      <c r="A41" s="120"/>
      <c r="B41" s="320" t="s">
        <v>515</v>
      </c>
      <c r="C41" s="258"/>
      <c r="E41" s="113">
        <v>10.236494319499188</v>
      </c>
      <c r="F41" s="115">
        <v>883</v>
      </c>
      <c r="G41" s="114">
        <v>888</v>
      </c>
      <c r="H41" s="114">
        <v>891</v>
      </c>
      <c r="I41" s="114">
        <v>893</v>
      </c>
      <c r="J41" s="140">
        <v>876</v>
      </c>
      <c r="K41" s="114">
        <v>7</v>
      </c>
      <c r="L41" s="116">
        <v>0.79908675799086759</v>
      </c>
    </row>
    <row r="42" spans="1:12" s="110" customFormat="1" ht="15" customHeight="1" x14ac:dyDescent="0.2">
      <c r="A42" s="120"/>
      <c r="B42" s="119"/>
      <c r="C42" s="268" t="s">
        <v>106</v>
      </c>
      <c r="D42" s="182"/>
      <c r="E42" s="113">
        <v>48.584371460928651</v>
      </c>
      <c r="F42" s="115">
        <v>429</v>
      </c>
      <c r="G42" s="114">
        <v>433</v>
      </c>
      <c r="H42" s="114">
        <v>430</v>
      </c>
      <c r="I42" s="114">
        <v>441</v>
      </c>
      <c r="J42" s="140">
        <v>423</v>
      </c>
      <c r="K42" s="114">
        <v>6</v>
      </c>
      <c r="L42" s="116">
        <v>1.4184397163120568</v>
      </c>
    </row>
    <row r="43" spans="1:12" s="110" customFormat="1" ht="15" customHeight="1" x14ac:dyDescent="0.2">
      <c r="A43" s="120"/>
      <c r="B43" s="119"/>
      <c r="C43" s="268" t="s">
        <v>107</v>
      </c>
      <c r="D43" s="182"/>
      <c r="E43" s="113">
        <v>51.415628539071349</v>
      </c>
      <c r="F43" s="115">
        <v>454</v>
      </c>
      <c r="G43" s="114">
        <v>455</v>
      </c>
      <c r="H43" s="114">
        <v>461</v>
      </c>
      <c r="I43" s="114">
        <v>452</v>
      </c>
      <c r="J43" s="140">
        <v>453</v>
      </c>
      <c r="K43" s="114">
        <v>1</v>
      </c>
      <c r="L43" s="116">
        <v>0.22075055187637968</v>
      </c>
    </row>
    <row r="44" spans="1:12" s="110" customFormat="1" ht="15" customHeight="1" x14ac:dyDescent="0.2">
      <c r="A44" s="120"/>
      <c r="B44" s="119" t="s">
        <v>205</v>
      </c>
      <c r="C44" s="268"/>
      <c r="D44" s="182"/>
      <c r="E44" s="113">
        <v>11.51170878738697</v>
      </c>
      <c r="F44" s="115">
        <v>993</v>
      </c>
      <c r="G44" s="114">
        <v>1080</v>
      </c>
      <c r="H44" s="114">
        <v>1098</v>
      </c>
      <c r="I44" s="114">
        <v>1154</v>
      </c>
      <c r="J44" s="140">
        <v>1149</v>
      </c>
      <c r="K44" s="114">
        <v>-156</v>
      </c>
      <c r="L44" s="116">
        <v>-13.577023498694517</v>
      </c>
    </row>
    <row r="45" spans="1:12" s="110" customFormat="1" ht="15" customHeight="1" x14ac:dyDescent="0.2">
      <c r="A45" s="120"/>
      <c r="B45" s="119"/>
      <c r="C45" s="268" t="s">
        <v>106</v>
      </c>
      <c r="D45" s="182"/>
      <c r="E45" s="113">
        <v>47.129909365558909</v>
      </c>
      <c r="F45" s="115">
        <v>468</v>
      </c>
      <c r="G45" s="114">
        <v>493</v>
      </c>
      <c r="H45" s="114">
        <v>496</v>
      </c>
      <c r="I45" s="114">
        <v>522</v>
      </c>
      <c r="J45" s="140">
        <v>516</v>
      </c>
      <c r="K45" s="114">
        <v>-48</v>
      </c>
      <c r="L45" s="116">
        <v>-9.3023255813953494</v>
      </c>
    </row>
    <row r="46" spans="1:12" s="110" customFormat="1" ht="15" customHeight="1" x14ac:dyDescent="0.2">
      <c r="A46" s="123"/>
      <c r="B46" s="124"/>
      <c r="C46" s="260" t="s">
        <v>107</v>
      </c>
      <c r="D46" s="261"/>
      <c r="E46" s="125">
        <v>52.870090634441091</v>
      </c>
      <c r="F46" s="143">
        <v>525</v>
      </c>
      <c r="G46" s="144">
        <v>587</v>
      </c>
      <c r="H46" s="144">
        <v>602</v>
      </c>
      <c r="I46" s="144">
        <v>632</v>
      </c>
      <c r="J46" s="145">
        <v>633</v>
      </c>
      <c r="K46" s="144">
        <v>-108</v>
      </c>
      <c r="L46" s="146">
        <v>-17.061611374407583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8626</v>
      </c>
      <c r="E11" s="114">
        <v>8950</v>
      </c>
      <c r="F11" s="114">
        <v>9031</v>
      </c>
      <c r="G11" s="114">
        <v>9189</v>
      </c>
      <c r="H11" s="140">
        <v>9040</v>
      </c>
      <c r="I11" s="115">
        <v>-414</v>
      </c>
      <c r="J11" s="116">
        <v>-4.5796460176991154</v>
      </c>
    </row>
    <row r="12" spans="1:15" s="110" customFormat="1" ht="24.95" customHeight="1" x14ac:dyDescent="0.2">
      <c r="A12" s="193" t="s">
        <v>132</v>
      </c>
      <c r="B12" s="194" t="s">
        <v>133</v>
      </c>
      <c r="C12" s="113">
        <v>4.1154648736378387</v>
      </c>
      <c r="D12" s="115">
        <v>355</v>
      </c>
      <c r="E12" s="114">
        <v>351</v>
      </c>
      <c r="F12" s="114">
        <v>358</v>
      </c>
      <c r="G12" s="114">
        <v>362</v>
      </c>
      <c r="H12" s="140">
        <v>327</v>
      </c>
      <c r="I12" s="115">
        <v>28</v>
      </c>
      <c r="J12" s="116">
        <v>8.5626911314984717</v>
      </c>
    </row>
    <row r="13" spans="1:15" s="110" customFormat="1" ht="24.95" customHeight="1" x14ac:dyDescent="0.2">
      <c r="A13" s="193" t="s">
        <v>134</v>
      </c>
      <c r="B13" s="199" t="s">
        <v>214</v>
      </c>
      <c r="C13" s="113">
        <v>1.4027359146765592</v>
      </c>
      <c r="D13" s="115">
        <v>121</v>
      </c>
      <c r="E13" s="114">
        <v>115</v>
      </c>
      <c r="F13" s="114">
        <v>125</v>
      </c>
      <c r="G13" s="114">
        <v>129</v>
      </c>
      <c r="H13" s="140">
        <v>126</v>
      </c>
      <c r="I13" s="115">
        <v>-5</v>
      </c>
      <c r="J13" s="116">
        <v>-3.9682539682539684</v>
      </c>
    </row>
    <row r="14" spans="1:15" s="287" customFormat="1" ht="24.95" customHeight="1" x14ac:dyDescent="0.2">
      <c r="A14" s="193" t="s">
        <v>215</v>
      </c>
      <c r="B14" s="199" t="s">
        <v>137</v>
      </c>
      <c r="C14" s="113">
        <v>6.5847437978205425</v>
      </c>
      <c r="D14" s="115">
        <v>568</v>
      </c>
      <c r="E14" s="114">
        <v>573</v>
      </c>
      <c r="F14" s="114">
        <v>598</v>
      </c>
      <c r="G14" s="114">
        <v>596</v>
      </c>
      <c r="H14" s="140">
        <v>600</v>
      </c>
      <c r="I14" s="115">
        <v>-32</v>
      </c>
      <c r="J14" s="116">
        <v>-5.333333333333333</v>
      </c>
      <c r="K14" s="110"/>
      <c r="L14" s="110"/>
      <c r="M14" s="110"/>
      <c r="N14" s="110"/>
      <c r="O14" s="110"/>
    </row>
    <row r="15" spans="1:15" s="110" customFormat="1" ht="24.95" customHeight="1" x14ac:dyDescent="0.2">
      <c r="A15" s="193" t="s">
        <v>216</v>
      </c>
      <c r="B15" s="199" t="s">
        <v>217</v>
      </c>
      <c r="C15" s="113">
        <v>2.3881289125898446</v>
      </c>
      <c r="D15" s="115">
        <v>206</v>
      </c>
      <c r="E15" s="114">
        <v>215</v>
      </c>
      <c r="F15" s="114">
        <v>228</v>
      </c>
      <c r="G15" s="114">
        <v>226</v>
      </c>
      <c r="H15" s="140">
        <v>229</v>
      </c>
      <c r="I15" s="115">
        <v>-23</v>
      </c>
      <c r="J15" s="116">
        <v>-10.043668122270743</v>
      </c>
    </row>
    <row r="16" spans="1:15" s="287" customFormat="1" ht="24.95" customHeight="1" x14ac:dyDescent="0.2">
      <c r="A16" s="193" t="s">
        <v>218</v>
      </c>
      <c r="B16" s="199" t="s">
        <v>141</v>
      </c>
      <c r="C16" s="113">
        <v>2.7706932529561792</v>
      </c>
      <c r="D16" s="115">
        <v>239</v>
      </c>
      <c r="E16" s="114">
        <v>240</v>
      </c>
      <c r="F16" s="114">
        <v>249</v>
      </c>
      <c r="G16" s="114">
        <v>250</v>
      </c>
      <c r="H16" s="140">
        <v>251</v>
      </c>
      <c r="I16" s="115">
        <v>-12</v>
      </c>
      <c r="J16" s="116">
        <v>-4.7808764940239046</v>
      </c>
      <c r="K16" s="110"/>
      <c r="L16" s="110"/>
      <c r="M16" s="110"/>
      <c r="N16" s="110"/>
      <c r="O16" s="110"/>
    </row>
    <row r="17" spans="1:15" s="110" customFormat="1" ht="24.95" customHeight="1" x14ac:dyDescent="0.2">
      <c r="A17" s="193" t="s">
        <v>142</v>
      </c>
      <c r="B17" s="199" t="s">
        <v>220</v>
      </c>
      <c r="C17" s="113">
        <v>1.425921632274519</v>
      </c>
      <c r="D17" s="115">
        <v>123</v>
      </c>
      <c r="E17" s="114">
        <v>118</v>
      </c>
      <c r="F17" s="114">
        <v>121</v>
      </c>
      <c r="G17" s="114">
        <v>120</v>
      </c>
      <c r="H17" s="140">
        <v>120</v>
      </c>
      <c r="I17" s="115">
        <v>3</v>
      </c>
      <c r="J17" s="116">
        <v>2.5</v>
      </c>
    </row>
    <row r="18" spans="1:15" s="287" customFormat="1" ht="24.95" customHeight="1" x14ac:dyDescent="0.2">
      <c r="A18" s="201" t="s">
        <v>144</v>
      </c>
      <c r="B18" s="202" t="s">
        <v>145</v>
      </c>
      <c r="C18" s="113">
        <v>8.8105726872246688</v>
      </c>
      <c r="D18" s="115">
        <v>760</v>
      </c>
      <c r="E18" s="114">
        <v>743</v>
      </c>
      <c r="F18" s="114">
        <v>733</v>
      </c>
      <c r="G18" s="114">
        <v>742</v>
      </c>
      <c r="H18" s="140">
        <v>758</v>
      </c>
      <c r="I18" s="115">
        <v>2</v>
      </c>
      <c r="J18" s="116">
        <v>0.26385224274406333</v>
      </c>
      <c r="K18" s="110"/>
      <c r="L18" s="110"/>
      <c r="M18" s="110"/>
      <c r="N18" s="110"/>
      <c r="O18" s="110"/>
    </row>
    <row r="19" spans="1:15" s="110" customFormat="1" ht="24.95" customHeight="1" x14ac:dyDescent="0.2">
      <c r="A19" s="193" t="s">
        <v>146</v>
      </c>
      <c r="B19" s="199" t="s">
        <v>147</v>
      </c>
      <c r="C19" s="113">
        <v>16.612566658938093</v>
      </c>
      <c r="D19" s="115">
        <v>1433</v>
      </c>
      <c r="E19" s="114">
        <v>1487</v>
      </c>
      <c r="F19" s="114">
        <v>1492</v>
      </c>
      <c r="G19" s="114">
        <v>1512</v>
      </c>
      <c r="H19" s="140">
        <v>1473</v>
      </c>
      <c r="I19" s="115">
        <v>-40</v>
      </c>
      <c r="J19" s="116">
        <v>-2.7155465037338766</v>
      </c>
    </row>
    <row r="20" spans="1:15" s="287" customFormat="1" ht="24.95" customHeight="1" x14ac:dyDescent="0.2">
      <c r="A20" s="193" t="s">
        <v>148</v>
      </c>
      <c r="B20" s="199" t="s">
        <v>149</v>
      </c>
      <c r="C20" s="113">
        <v>8.4511940644562955</v>
      </c>
      <c r="D20" s="115">
        <v>729</v>
      </c>
      <c r="E20" s="114">
        <v>806</v>
      </c>
      <c r="F20" s="114">
        <v>826</v>
      </c>
      <c r="G20" s="114">
        <v>822</v>
      </c>
      <c r="H20" s="140">
        <v>816</v>
      </c>
      <c r="I20" s="115">
        <v>-87</v>
      </c>
      <c r="J20" s="116">
        <v>-10.661764705882353</v>
      </c>
      <c r="K20" s="110"/>
      <c r="L20" s="110"/>
      <c r="M20" s="110"/>
      <c r="N20" s="110"/>
      <c r="O20" s="110"/>
    </row>
    <row r="21" spans="1:15" s="110" customFormat="1" ht="24.95" customHeight="1" x14ac:dyDescent="0.2">
      <c r="A21" s="201" t="s">
        <v>150</v>
      </c>
      <c r="B21" s="202" t="s">
        <v>151</v>
      </c>
      <c r="C21" s="113">
        <v>11.882680268954324</v>
      </c>
      <c r="D21" s="115">
        <v>1025</v>
      </c>
      <c r="E21" s="114">
        <v>1129</v>
      </c>
      <c r="F21" s="114">
        <v>1099</v>
      </c>
      <c r="G21" s="114">
        <v>1170</v>
      </c>
      <c r="H21" s="140">
        <v>1145</v>
      </c>
      <c r="I21" s="115">
        <v>-120</v>
      </c>
      <c r="J21" s="116">
        <v>-10.480349344978166</v>
      </c>
    </row>
    <row r="22" spans="1:15" s="110" customFormat="1" ht="24.95" customHeight="1" x14ac:dyDescent="0.2">
      <c r="A22" s="201" t="s">
        <v>152</v>
      </c>
      <c r="B22" s="199" t="s">
        <v>153</v>
      </c>
      <c r="C22" s="113">
        <v>0.53327150475307206</v>
      </c>
      <c r="D22" s="115">
        <v>46</v>
      </c>
      <c r="E22" s="114">
        <v>45</v>
      </c>
      <c r="F22" s="114">
        <v>43</v>
      </c>
      <c r="G22" s="114">
        <v>41</v>
      </c>
      <c r="H22" s="140">
        <v>38</v>
      </c>
      <c r="I22" s="115">
        <v>8</v>
      </c>
      <c r="J22" s="116">
        <v>21.05263157894737</v>
      </c>
    </row>
    <row r="23" spans="1:15" s="110" customFormat="1" ht="24.95" customHeight="1" x14ac:dyDescent="0.2">
      <c r="A23" s="193" t="s">
        <v>154</v>
      </c>
      <c r="B23" s="199" t="s">
        <v>155</v>
      </c>
      <c r="C23" s="113">
        <v>1.0897287271041038</v>
      </c>
      <c r="D23" s="115">
        <v>94</v>
      </c>
      <c r="E23" s="114">
        <v>94</v>
      </c>
      <c r="F23" s="114">
        <v>88</v>
      </c>
      <c r="G23" s="114">
        <v>90</v>
      </c>
      <c r="H23" s="140">
        <v>90</v>
      </c>
      <c r="I23" s="115">
        <v>4</v>
      </c>
      <c r="J23" s="116">
        <v>4.4444444444444446</v>
      </c>
    </row>
    <row r="24" spans="1:15" s="110" customFormat="1" ht="24.95" customHeight="1" x14ac:dyDescent="0.2">
      <c r="A24" s="193" t="s">
        <v>156</v>
      </c>
      <c r="B24" s="199" t="s">
        <v>221</v>
      </c>
      <c r="C24" s="113">
        <v>8.7757941108277304</v>
      </c>
      <c r="D24" s="115">
        <v>757</v>
      </c>
      <c r="E24" s="114">
        <v>765</v>
      </c>
      <c r="F24" s="114">
        <v>767</v>
      </c>
      <c r="G24" s="114">
        <v>787</v>
      </c>
      <c r="H24" s="140">
        <v>769</v>
      </c>
      <c r="I24" s="115">
        <v>-12</v>
      </c>
      <c r="J24" s="116">
        <v>-1.5604681404421326</v>
      </c>
    </row>
    <row r="25" spans="1:15" s="110" customFormat="1" ht="24.95" customHeight="1" x14ac:dyDescent="0.2">
      <c r="A25" s="193" t="s">
        <v>222</v>
      </c>
      <c r="B25" s="204" t="s">
        <v>159</v>
      </c>
      <c r="C25" s="113">
        <v>9.8771156967308134</v>
      </c>
      <c r="D25" s="115">
        <v>852</v>
      </c>
      <c r="E25" s="114">
        <v>851</v>
      </c>
      <c r="F25" s="114">
        <v>882</v>
      </c>
      <c r="G25" s="114">
        <v>886</v>
      </c>
      <c r="H25" s="140">
        <v>912</v>
      </c>
      <c r="I25" s="115">
        <v>-60</v>
      </c>
      <c r="J25" s="116">
        <v>-6.5789473684210522</v>
      </c>
    </row>
    <row r="26" spans="1:15" s="110" customFormat="1" ht="24.95" customHeight="1" x14ac:dyDescent="0.2">
      <c r="A26" s="201">
        <v>782.78300000000002</v>
      </c>
      <c r="B26" s="203" t="s">
        <v>160</v>
      </c>
      <c r="C26" s="113">
        <v>0.37097148156735449</v>
      </c>
      <c r="D26" s="115">
        <v>32</v>
      </c>
      <c r="E26" s="114">
        <v>27</v>
      </c>
      <c r="F26" s="114">
        <v>29</v>
      </c>
      <c r="G26" s="114">
        <v>31</v>
      </c>
      <c r="H26" s="140">
        <v>32</v>
      </c>
      <c r="I26" s="115">
        <v>0</v>
      </c>
      <c r="J26" s="116">
        <v>0</v>
      </c>
    </row>
    <row r="27" spans="1:15" s="110" customFormat="1" ht="24.95" customHeight="1" x14ac:dyDescent="0.2">
      <c r="A27" s="193" t="s">
        <v>161</v>
      </c>
      <c r="B27" s="199" t="s">
        <v>162</v>
      </c>
      <c r="C27" s="113">
        <v>1.8432645490377928</v>
      </c>
      <c r="D27" s="115">
        <v>159</v>
      </c>
      <c r="E27" s="114">
        <v>158</v>
      </c>
      <c r="F27" s="114">
        <v>168</v>
      </c>
      <c r="G27" s="114">
        <v>177</v>
      </c>
      <c r="H27" s="140">
        <v>174</v>
      </c>
      <c r="I27" s="115">
        <v>-15</v>
      </c>
      <c r="J27" s="116">
        <v>-8.6206896551724146</v>
      </c>
    </row>
    <row r="28" spans="1:15" s="110" customFormat="1" ht="24.95" customHeight="1" x14ac:dyDescent="0.2">
      <c r="A28" s="193" t="s">
        <v>163</v>
      </c>
      <c r="B28" s="199" t="s">
        <v>164</v>
      </c>
      <c r="C28" s="113">
        <v>1.217250173892882</v>
      </c>
      <c r="D28" s="115">
        <v>105</v>
      </c>
      <c r="E28" s="114">
        <v>100</v>
      </c>
      <c r="F28" s="114">
        <v>99</v>
      </c>
      <c r="G28" s="114">
        <v>106</v>
      </c>
      <c r="H28" s="140">
        <v>101</v>
      </c>
      <c r="I28" s="115">
        <v>4</v>
      </c>
      <c r="J28" s="116">
        <v>3.9603960396039604</v>
      </c>
    </row>
    <row r="29" spans="1:15" s="110" customFormat="1" ht="24.95" customHeight="1" x14ac:dyDescent="0.2">
      <c r="A29" s="193">
        <v>86</v>
      </c>
      <c r="B29" s="199" t="s">
        <v>165</v>
      </c>
      <c r="C29" s="113">
        <v>7.338279619754231</v>
      </c>
      <c r="D29" s="115">
        <v>633</v>
      </c>
      <c r="E29" s="114">
        <v>686</v>
      </c>
      <c r="F29" s="114">
        <v>678</v>
      </c>
      <c r="G29" s="114">
        <v>646</v>
      </c>
      <c r="H29" s="140">
        <v>645</v>
      </c>
      <c r="I29" s="115">
        <v>-12</v>
      </c>
      <c r="J29" s="116">
        <v>-1.8604651162790697</v>
      </c>
    </row>
    <row r="30" spans="1:15" s="110" customFormat="1" ht="24.95" customHeight="1" x14ac:dyDescent="0.2">
      <c r="A30" s="193">
        <v>87.88</v>
      </c>
      <c r="B30" s="204" t="s">
        <v>166</v>
      </c>
      <c r="C30" s="113">
        <v>3.2923718989102713</v>
      </c>
      <c r="D30" s="115">
        <v>284</v>
      </c>
      <c r="E30" s="114">
        <v>288</v>
      </c>
      <c r="F30" s="114">
        <v>302</v>
      </c>
      <c r="G30" s="114">
        <v>311</v>
      </c>
      <c r="H30" s="140">
        <v>300</v>
      </c>
      <c r="I30" s="115">
        <v>-16</v>
      </c>
      <c r="J30" s="116">
        <v>-5.333333333333333</v>
      </c>
    </row>
    <row r="31" spans="1:15" s="110" customFormat="1" ht="24.95" customHeight="1" x14ac:dyDescent="0.2">
      <c r="A31" s="193" t="s">
        <v>167</v>
      </c>
      <c r="B31" s="199" t="s">
        <v>168</v>
      </c>
      <c r="C31" s="113">
        <v>7.8019939717134248</v>
      </c>
      <c r="D31" s="115">
        <v>673</v>
      </c>
      <c r="E31" s="114">
        <v>732</v>
      </c>
      <c r="F31" s="114">
        <v>744</v>
      </c>
      <c r="G31" s="114">
        <v>781</v>
      </c>
      <c r="H31" s="140">
        <v>734</v>
      </c>
      <c r="I31" s="115">
        <v>-61</v>
      </c>
      <c r="J31" s="116">
        <v>-8.3106267029972756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4.1154648736378387</v>
      </c>
      <c r="D34" s="115">
        <v>355</v>
      </c>
      <c r="E34" s="114">
        <v>351</v>
      </c>
      <c r="F34" s="114">
        <v>358</v>
      </c>
      <c r="G34" s="114">
        <v>362</v>
      </c>
      <c r="H34" s="140">
        <v>327</v>
      </c>
      <c r="I34" s="115">
        <v>28</v>
      </c>
      <c r="J34" s="116">
        <v>8.5626911314984717</v>
      </c>
    </row>
    <row r="35" spans="1:10" s="110" customFormat="1" ht="24.95" customHeight="1" x14ac:dyDescent="0.2">
      <c r="A35" s="292" t="s">
        <v>171</v>
      </c>
      <c r="B35" s="293" t="s">
        <v>172</v>
      </c>
      <c r="C35" s="113">
        <v>16.798052399721772</v>
      </c>
      <c r="D35" s="115">
        <v>1449</v>
      </c>
      <c r="E35" s="114">
        <v>1431</v>
      </c>
      <c r="F35" s="114">
        <v>1456</v>
      </c>
      <c r="G35" s="114">
        <v>1467</v>
      </c>
      <c r="H35" s="140">
        <v>1484</v>
      </c>
      <c r="I35" s="115">
        <v>-35</v>
      </c>
      <c r="J35" s="116">
        <v>-2.358490566037736</v>
      </c>
    </row>
    <row r="36" spans="1:10" s="110" customFormat="1" ht="24.95" customHeight="1" x14ac:dyDescent="0.2">
      <c r="A36" s="294" t="s">
        <v>173</v>
      </c>
      <c r="B36" s="295" t="s">
        <v>174</v>
      </c>
      <c r="C36" s="125">
        <v>79.086482726640384</v>
      </c>
      <c r="D36" s="143">
        <v>6822</v>
      </c>
      <c r="E36" s="144">
        <v>7168</v>
      </c>
      <c r="F36" s="144">
        <v>7217</v>
      </c>
      <c r="G36" s="144">
        <v>7360</v>
      </c>
      <c r="H36" s="145">
        <v>7229</v>
      </c>
      <c r="I36" s="143">
        <v>-407</v>
      </c>
      <c r="J36" s="146">
        <v>-5.6301009821552084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8626</v>
      </c>
      <c r="F11" s="264">
        <v>8950</v>
      </c>
      <c r="G11" s="264">
        <v>9031</v>
      </c>
      <c r="H11" s="264">
        <v>9189</v>
      </c>
      <c r="I11" s="265">
        <v>9040</v>
      </c>
      <c r="J11" s="263">
        <v>-414</v>
      </c>
      <c r="K11" s="266">
        <v>-4.5796460176991154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37.711569673081385</v>
      </c>
      <c r="E13" s="115">
        <v>3253</v>
      </c>
      <c r="F13" s="114">
        <v>3371</v>
      </c>
      <c r="G13" s="114">
        <v>3453</v>
      </c>
      <c r="H13" s="114">
        <v>3480</v>
      </c>
      <c r="I13" s="140">
        <v>3415</v>
      </c>
      <c r="J13" s="115">
        <v>-162</v>
      </c>
      <c r="K13" s="116">
        <v>-4.7437774524158129</v>
      </c>
    </row>
    <row r="14" spans="1:15" ht="15.95" customHeight="1" x14ac:dyDescent="0.2">
      <c r="A14" s="306" t="s">
        <v>230</v>
      </c>
      <c r="B14" s="307"/>
      <c r="C14" s="308"/>
      <c r="D14" s="113">
        <v>50.996985856712264</v>
      </c>
      <c r="E14" s="115">
        <v>4399</v>
      </c>
      <c r="F14" s="114">
        <v>4560</v>
      </c>
      <c r="G14" s="114">
        <v>4570</v>
      </c>
      <c r="H14" s="114">
        <v>4675</v>
      </c>
      <c r="I14" s="140">
        <v>4607</v>
      </c>
      <c r="J14" s="115">
        <v>-208</v>
      </c>
      <c r="K14" s="116">
        <v>-4.5148686780985461</v>
      </c>
    </row>
    <row r="15" spans="1:15" ht="15.95" customHeight="1" x14ac:dyDescent="0.2">
      <c r="A15" s="306" t="s">
        <v>231</v>
      </c>
      <c r="B15" s="307"/>
      <c r="C15" s="308"/>
      <c r="D15" s="113">
        <v>5.831207975886854</v>
      </c>
      <c r="E15" s="115">
        <v>503</v>
      </c>
      <c r="F15" s="114">
        <v>528</v>
      </c>
      <c r="G15" s="114">
        <v>522</v>
      </c>
      <c r="H15" s="114">
        <v>517</v>
      </c>
      <c r="I15" s="140">
        <v>519</v>
      </c>
      <c r="J15" s="115">
        <v>-16</v>
      </c>
      <c r="K15" s="116">
        <v>-3.0828516377649327</v>
      </c>
    </row>
    <row r="16" spans="1:15" ht="15.95" customHeight="1" x14ac:dyDescent="0.2">
      <c r="A16" s="306" t="s">
        <v>232</v>
      </c>
      <c r="B16" s="307"/>
      <c r="C16" s="308"/>
      <c r="D16" s="113">
        <v>3.6981219568745654</v>
      </c>
      <c r="E16" s="115">
        <v>319</v>
      </c>
      <c r="F16" s="114">
        <v>316</v>
      </c>
      <c r="G16" s="114">
        <v>311</v>
      </c>
      <c r="H16" s="114">
        <v>321</v>
      </c>
      <c r="I16" s="140">
        <v>317</v>
      </c>
      <c r="J16" s="115">
        <v>2</v>
      </c>
      <c r="K16" s="116">
        <v>0.63091482649842268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2.619986088569441</v>
      </c>
      <c r="E18" s="115">
        <v>226</v>
      </c>
      <c r="F18" s="114">
        <v>221</v>
      </c>
      <c r="G18" s="114">
        <v>236</v>
      </c>
      <c r="H18" s="114">
        <v>236</v>
      </c>
      <c r="I18" s="140">
        <v>205</v>
      </c>
      <c r="J18" s="115">
        <v>21</v>
      </c>
      <c r="K18" s="116">
        <v>10.24390243902439</v>
      </c>
    </row>
    <row r="19" spans="1:11" ht="14.1" customHeight="1" x14ac:dyDescent="0.2">
      <c r="A19" s="306" t="s">
        <v>235</v>
      </c>
      <c r="B19" s="307" t="s">
        <v>236</v>
      </c>
      <c r="C19" s="308"/>
      <c r="D19" s="113">
        <v>1.6345930906561559</v>
      </c>
      <c r="E19" s="115">
        <v>141</v>
      </c>
      <c r="F19" s="114">
        <v>148</v>
      </c>
      <c r="G19" s="114">
        <v>159</v>
      </c>
      <c r="H19" s="114">
        <v>153</v>
      </c>
      <c r="I19" s="140">
        <v>126</v>
      </c>
      <c r="J19" s="115">
        <v>15</v>
      </c>
      <c r="K19" s="116">
        <v>11.904761904761905</v>
      </c>
    </row>
    <row r="20" spans="1:11" ht="14.1" customHeight="1" x14ac:dyDescent="0.2">
      <c r="A20" s="306">
        <v>12</v>
      </c>
      <c r="B20" s="307" t="s">
        <v>237</v>
      </c>
      <c r="C20" s="308"/>
      <c r="D20" s="113">
        <v>1.3331787618826803</v>
      </c>
      <c r="E20" s="115">
        <v>115</v>
      </c>
      <c r="F20" s="114">
        <v>105</v>
      </c>
      <c r="G20" s="114">
        <v>112</v>
      </c>
      <c r="H20" s="114">
        <v>118</v>
      </c>
      <c r="I20" s="140">
        <v>105</v>
      </c>
      <c r="J20" s="115">
        <v>10</v>
      </c>
      <c r="K20" s="116">
        <v>9.5238095238095237</v>
      </c>
    </row>
    <row r="21" spans="1:11" ht="14.1" customHeight="1" x14ac:dyDescent="0.2">
      <c r="A21" s="306">
        <v>21</v>
      </c>
      <c r="B21" s="307" t="s">
        <v>238</v>
      </c>
      <c r="C21" s="308"/>
      <c r="D21" s="113">
        <v>0.26663575237653603</v>
      </c>
      <c r="E21" s="115">
        <v>23</v>
      </c>
      <c r="F21" s="114">
        <v>24</v>
      </c>
      <c r="G21" s="114">
        <v>24</v>
      </c>
      <c r="H21" s="114">
        <v>24</v>
      </c>
      <c r="I21" s="140">
        <v>25</v>
      </c>
      <c r="J21" s="115">
        <v>-2</v>
      </c>
      <c r="K21" s="116">
        <v>-8</v>
      </c>
    </row>
    <row r="22" spans="1:11" ht="14.1" customHeight="1" x14ac:dyDescent="0.2">
      <c r="A22" s="306">
        <v>22</v>
      </c>
      <c r="B22" s="307" t="s">
        <v>239</v>
      </c>
      <c r="C22" s="308"/>
      <c r="D22" s="113">
        <v>0.46371435195919314</v>
      </c>
      <c r="E22" s="115">
        <v>40</v>
      </c>
      <c r="F22" s="114">
        <v>38</v>
      </c>
      <c r="G22" s="114">
        <v>39</v>
      </c>
      <c r="H22" s="114">
        <v>41</v>
      </c>
      <c r="I22" s="140">
        <v>39</v>
      </c>
      <c r="J22" s="115">
        <v>1</v>
      </c>
      <c r="K22" s="116">
        <v>2.5641025641025643</v>
      </c>
    </row>
    <row r="23" spans="1:11" ht="14.1" customHeight="1" x14ac:dyDescent="0.2">
      <c r="A23" s="306">
        <v>23</v>
      </c>
      <c r="B23" s="307" t="s">
        <v>240</v>
      </c>
      <c r="C23" s="308"/>
      <c r="D23" s="113">
        <v>0.39415719916531416</v>
      </c>
      <c r="E23" s="115">
        <v>34</v>
      </c>
      <c r="F23" s="114">
        <v>29</v>
      </c>
      <c r="G23" s="114">
        <v>29</v>
      </c>
      <c r="H23" s="114">
        <v>30</v>
      </c>
      <c r="I23" s="140">
        <v>31</v>
      </c>
      <c r="J23" s="115">
        <v>3</v>
      </c>
      <c r="K23" s="116">
        <v>9.67741935483871</v>
      </c>
    </row>
    <row r="24" spans="1:11" ht="14.1" customHeight="1" x14ac:dyDescent="0.2">
      <c r="A24" s="306">
        <v>24</v>
      </c>
      <c r="B24" s="307" t="s">
        <v>241</v>
      </c>
      <c r="C24" s="308"/>
      <c r="D24" s="113">
        <v>0.93902156271736614</v>
      </c>
      <c r="E24" s="115">
        <v>81</v>
      </c>
      <c r="F24" s="114">
        <v>89</v>
      </c>
      <c r="G24" s="114">
        <v>93</v>
      </c>
      <c r="H24" s="114">
        <v>98</v>
      </c>
      <c r="I24" s="140">
        <v>91</v>
      </c>
      <c r="J24" s="115">
        <v>-10</v>
      </c>
      <c r="K24" s="116">
        <v>-10.989010989010989</v>
      </c>
    </row>
    <row r="25" spans="1:11" ht="14.1" customHeight="1" x14ac:dyDescent="0.2">
      <c r="A25" s="306">
        <v>25</v>
      </c>
      <c r="B25" s="307" t="s">
        <v>242</v>
      </c>
      <c r="C25" s="308"/>
      <c r="D25" s="113">
        <v>1.5650359378622769</v>
      </c>
      <c r="E25" s="115">
        <v>135</v>
      </c>
      <c r="F25" s="114">
        <v>138</v>
      </c>
      <c r="G25" s="114">
        <v>141</v>
      </c>
      <c r="H25" s="114">
        <v>144</v>
      </c>
      <c r="I25" s="140">
        <v>141</v>
      </c>
      <c r="J25" s="115">
        <v>-6</v>
      </c>
      <c r="K25" s="116">
        <v>-4.2553191489361701</v>
      </c>
    </row>
    <row r="26" spans="1:11" ht="14.1" customHeight="1" x14ac:dyDescent="0.2">
      <c r="A26" s="306">
        <v>26</v>
      </c>
      <c r="B26" s="307" t="s">
        <v>243</v>
      </c>
      <c r="C26" s="308"/>
      <c r="D26" s="113">
        <v>0.96220728031532576</v>
      </c>
      <c r="E26" s="115">
        <v>83</v>
      </c>
      <c r="F26" s="114">
        <v>84</v>
      </c>
      <c r="G26" s="114">
        <v>82</v>
      </c>
      <c r="H26" s="114">
        <v>90</v>
      </c>
      <c r="I26" s="140">
        <v>91</v>
      </c>
      <c r="J26" s="115">
        <v>-8</v>
      </c>
      <c r="K26" s="116">
        <v>-8.791208791208792</v>
      </c>
    </row>
    <row r="27" spans="1:11" ht="14.1" customHeight="1" x14ac:dyDescent="0.2">
      <c r="A27" s="306">
        <v>27</v>
      </c>
      <c r="B27" s="307" t="s">
        <v>244</v>
      </c>
      <c r="C27" s="308"/>
      <c r="D27" s="113">
        <v>0.44052863436123346</v>
      </c>
      <c r="E27" s="115">
        <v>38</v>
      </c>
      <c r="F27" s="114">
        <v>34</v>
      </c>
      <c r="G27" s="114">
        <v>34</v>
      </c>
      <c r="H27" s="114">
        <v>35</v>
      </c>
      <c r="I27" s="140">
        <v>35</v>
      </c>
      <c r="J27" s="115">
        <v>3</v>
      </c>
      <c r="K27" s="116">
        <v>8.5714285714285712</v>
      </c>
    </row>
    <row r="28" spans="1:11" ht="14.1" customHeight="1" x14ac:dyDescent="0.2">
      <c r="A28" s="306">
        <v>28</v>
      </c>
      <c r="B28" s="307" t="s">
        <v>245</v>
      </c>
      <c r="C28" s="308"/>
      <c r="D28" s="113">
        <v>0.24345003477857641</v>
      </c>
      <c r="E28" s="115">
        <v>21</v>
      </c>
      <c r="F28" s="114">
        <v>23</v>
      </c>
      <c r="G28" s="114">
        <v>23</v>
      </c>
      <c r="H28" s="114">
        <v>26</v>
      </c>
      <c r="I28" s="140">
        <v>24</v>
      </c>
      <c r="J28" s="115">
        <v>-3</v>
      </c>
      <c r="K28" s="116">
        <v>-12.5</v>
      </c>
    </row>
    <row r="29" spans="1:11" ht="14.1" customHeight="1" x14ac:dyDescent="0.2">
      <c r="A29" s="306">
        <v>29</v>
      </c>
      <c r="B29" s="307" t="s">
        <v>246</v>
      </c>
      <c r="C29" s="308"/>
      <c r="D29" s="113">
        <v>3.4894504984929284</v>
      </c>
      <c r="E29" s="115">
        <v>301</v>
      </c>
      <c r="F29" s="114">
        <v>332</v>
      </c>
      <c r="G29" s="114">
        <v>343</v>
      </c>
      <c r="H29" s="114">
        <v>334</v>
      </c>
      <c r="I29" s="140">
        <v>344</v>
      </c>
      <c r="J29" s="115">
        <v>-43</v>
      </c>
      <c r="K29" s="116">
        <v>-12.5</v>
      </c>
    </row>
    <row r="30" spans="1:11" ht="14.1" customHeight="1" x14ac:dyDescent="0.2">
      <c r="A30" s="306" t="s">
        <v>247</v>
      </c>
      <c r="B30" s="307" t="s">
        <v>248</v>
      </c>
      <c r="C30" s="308"/>
      <c r="D30" s="113">
        <v>0.56805008115001154</v>
      </c>
      <c r="E30" s="115">
        <v>49</v>
      </c>
      <c r="F30" s="114">
        <v>49</v>
      </c>
      <c r="G30" s="114">
        <v>58</v>
      </c>
      <c r="H30" s="114">
        <v>48</v>
      </c>
      <c r="I30" s="140">
        <v>51</v>
      </c>
      <c r="J30" s="115">
        <v>-2</v>
      </c>
      <c r="K30" s="116">
        <v>-3.9215686274509802</v>
      </c>
    </row>
    <row r="31" spans="1:11" ht="14.1" customHeight="1" x14ac:dyDescent="0.2">
      <c r="A31" s="306" t="s">
        <v>249</v>
      </c>
      <c r="B31" s="307" t="s">
        <v>250</v>
      </c>
      <c r="C31" s="308"/>
      <c r="D31" s="113">
        <v>2.9214004173429169</v>
      </c>
      <c r="E31" s="115">
        <v>252</v>
      </c>
      <c r="F31" s="114">
        <v>283</v>
      </c>
      <c r="G31" s="114">
        <v>285</v>
      </c>
      <c r="H31" s="114">
        <v>286</v>
      </c>
      <c r="I31" s="140">
        <v>293</v>
      </c>
      <c r="J31" s="115">
        <v>-41</v>
      </c>
      <c r="K31" s="116">
        <v>-13.993174061433447</v>
      </c>
    </row>
    <row r="32" spans="1:11" ht="14.1" customHeight="1" x14ac:dyDescent="0.2">
      <c r="A32" s="306">
        <v>31</v>
      </c>
      <c r="B32" s="307" t="s">
        <v>251</v>
      </c>
      <c r="C32" s="308"/>
      <c r="D32" s="113">
        <v>0.41734291676327384</v>
      </c>
      <c r="E32" s="115">
        <v>36</v>
      </c>
      <c r="F32" s="114">
        <v>32</v>
      </c>
      <c r="G32" s="114">
        <v>34</v>
      </c>
      <c r="H32" s="114">
        <v>30</v>
      </c>
      <c r="I32" s="140">
        <v>29</v>
      </c>
      <c r="J32" s="115">
        <v>7</v>
      </c>
      <c r="K32" s="116">
        <v>24.137931034482758</v>
      </c>
    </row>
    <row r="33" spans="1:11" ht="14.1" customHeight="1" x14ac:dyDescent="0.2">
      <c r="A33" s="306">
        <v>32</v>
      </c>
      <c r="B33" s="307" t="s">
        <v>252</v>
      </c>
      <c r="C33" s="308"/>
      <c r="D33" s="113">
        <v>1.7389288198469743</v>
      </c>
      <c r="E33" s="115">
        <v>150</v>
      </c>
      <c r="F33" s="114">
        <v>136</v>
      </c>
      <c r="G33" s="114">
        <v>139</v>
      </c>
      <c r="H33" s="114">
        <v>140</v>
      </c>
      <c r="I33" s="140">
        <v>143</v>
      </c>
      <c r="J33" s="115">
        <v>7</v>
      </c>
      <c r="K33" s="116">
        <v>4.895104895104895</v>
      </c>
    </row>
    <row r="34" spans="1:11" ht="14.1" customHeight="1" x14ac:dyDescent="0.2">
      <c r="A34" s="306">
        <v>33</v>
      </c>
      <c r="B34" s="307" t="s">
        <v>253</v>
      </c>
      <c r="C34" s="308"/>
      <c r="D34" s="113">
        <v>0.64920009274287038</v>
      </c>
      <c r="E34" s="115">
        <v>56</v>
      </c>
      <c r="F34" s="114">
        <v>58</v>
      </c>
      <c r="G34" s="114">
        <v>51</v>
      </c>
      <c r="H34" s="114">
        <v>52</v>
      </c>
      <c r="I34" s="140">
        <v>58</v>
      </c>
      <c r="J34" s="115">
        <v>-2</v>
      </c>
      <c r="K34" s="116">
        <v>-3.4482758620689653</v>
      </c>
    </row>
    <row r="35" spans="1:11" ht="14.1" customHeight="1" x14ac:dyDescent="0.2">
      <c r="A35" s="306">
        <v>34</v>
      </c>
      <c r="B35" s="307" t="s">
        <v>254</v>
      </c>
      <c r="C35" s="308"/>
      <c r="D35" s="113">
        <v>7.6512868073266871</v>
      </c>
      <c r="E35" s="115">
        <v>660</v>
      </c>
      <c r="F35" s="114">
        <v>656</v>
      </c>
      <c r="G35" s="114">
        <v>670</v>
      </c>
      <c r="H35" s="114">
        <v>671</v>
      </c>
      <c r="I35" s="140">
        <v>661</v>
      </c>
      <c r="J35" s="115">
        <v>-1</v>
      </c>
      <c r="K35" s="116">
        <v>-0.15128593040847202</v>
      </c>
    </row>
    <row r="36" spans="1:11" ht="14.1" customHeight="1" x14ac:dyDescent="0.2">
      <c r="A36" s="306">
        <v>41</v>
      </c>
      <c r="B36" s="307" t="s">
        <v>255</v>
      </c>
      <c r="C36" s="308"/>
      <c r="D36" s="113">
        <v>0.42893577556225365</v>
      </c>
      <c r="E36" s="115">
        <v>37</v>
      </c>
      <c r="F36" s="114">
        <v>32</v>
      </c>
      <c r="G36" s="114">
        <v>37</v>
      </c>
      <c r="H36" s="114">
        <v>34</v>
      </c>
      <c r="I36" s="140">
        <v>31</v>
      </c>
      <c r="J36" s="115">
        <v>6</v>
      </c>
      <c r="K36" s="116">
        <v>19.35483870967742</v>
      </c>
    </row>
    <row r="37" spans="1:11" ht="14.1" customHeight="1" x14ac:dyDescent="0.2">
      <c r="A37" s="306">
        <v>42</v>
      </c>
      <c r="B37" s="307" t="s">
        <v>256</v>
      </c>
      <c r="C37" s="308"/>
      <c r="D37" s="113">
        <v>9.2742870391838622E-2</v>
      </c>
      <c r="E37" s="115">
        <v>8</v>
      </c>
      <c r="F37" s="114">
        <v>8</v>
      </c>
      <c r="G37" s="114">
        <v>9</v>
      </c>
      <c r="H37" s="114">
        <v>7</v>
      </c>
      <c r="I37" s="140">
        <v>7</v>
      </c>
      <c r="J37" s="115">
        <v>1</v>
      </c>
      <c r="K37" s="116">
        <v>14.285714285714286</v>
      </c>
    </row>
    <row r="38" spans="1:11" ht="14.1" customHeight="1" x14ac:dyDescent="0.2">
      <c r="A38" s="306">
        <v>43</v>
      </c>
      <c r="B38" s="307" t="s">
        <v>257</v>
      </c>
      <c r="C38" s="308"/>
      <c r="D38" s="113">
        <v>0.38256434036633435</v>
      </c>
      <c r="E38" s="115">
        <v>33</v>
      </c>
      <c r="F38" s="114">
        <v>32</v>
      </c>
      <c r="G38" s="114">
        <v>32</v>
      </c>
      <c r="H38" s="114">
        <v>29</v>
      </c>
      <c r="I38" s="140">
        <v>31</v>
      </c>
      <c r="J38" s="115">
        <v>2</v>
      </c>
      <c r="K38" s="116">
        <v>6.4516129032258061</v>
      </c>
    </row>
    <row r="39" spans="1:11" ht="14.1" customHeight="1" x14ac:dyDescent="0.2">
      <c r="A39" s="306">
        <v>51</v>
      </c>
      <c r="B39" s="307" t="s">
        <v>258</v>
      </c>
      <c r="C39" s="308"/>
      <c r="D39" s="113">
        <v>6.5267795038256438</v>
      </c>
      <c r="E39" s="115">
        <v>563</v>
      </c>
      <c r="F39" s="114">
        <v>576</v>
      </c>
      <c r="G39" s="114">
        <v>598</v>
      </c>
      <c r="H39" s="114">
        <v>589</v>
      </c>
      <c r="I39" s="140">
        <v>603</v>
      </c>
      <c r="J39" s="115">
        <v>-40</v>
      </c>
      <c r="K39" s="116">
        <v>-6.6334991708126037</v>
      </c>
    </row>
    <row r="40" spans="1:11" ht="14.1" customHeight="1" x14ac:dyDescent="0.2">
      <c r="A40" s="306" t="s">
        <v>259</v>
      </c>
      <c r="B40" s="307" t="s">
        <v>260</v>
      </c>
      <c r="C40" s="308"/>
      <c r="D40" s="113">
        <v>5.6225365175052167</v>
      </c>
      <c r="E40" s="115">
        <v>485</v>
      </c>
      <c r="F40" s="114">
        <v>504</v>
      </c>
      <c r="G40" s="114">
        <v>520</v>
      </c>
      <c r="H40" s="114">
        <v>511</v>
      </c>
      <c r="I40" s="140">
        <v>523</v>
      </c>
      <c r="J40" s="115">
        <v>-38</v>
      </c>
      <c r="K40" s="116">
        <v>-7.2657743785850863</v>
      </c>
    </row>
    <row r="41" spans="1:11" ht="14.1" customHeight="1" x14ac:dyDescent="0.2">
      <c r="A41" s="306"/>
      <c r="B41" s="307" t="s">
        <v>261</v>
      </c>
      <c r="C41" s="308"/>
      <c r="D41" s="113">
        <v>3.6169719452817066</v>
      </c>
      <c r="E41" s="115">
        <v>312</v>
      </c>
      <c r="F41" s="114">
        <v>322</v>
      </c>
      <c r="G41" s="114">
        <v>329</v>
      </c>
      <c r="H41" s="114">
        <v>309</v>
      </c>
      <c r="I41" s="140">
        <v>325</v>
      </c>
      <c r="J41" s="115">
        <v>-13</v>
      </c>
      <c r="K41" s="116">
        <v>-4</v>
      </c>
    </row>
    <row r="42" spans="1:11" ht="14.1" customHeight="1" x14ac:dyDescent="0.2">
      <c r="A42" s="306">
        <v>52</v>
      </c>
      <c r="B42" s="307" t="s">
        <v>262</v>
      </c>
      <c r="C42" s="308"/>
      <c r="D42" s="113">
        <v>6.607929515418502</v>
      </c>
      <c r="E42" s="115">
        <v>570</v>
      </c>
      <c r="F42" s="114">
        <v>632</v>
      </c>
      <c r="G42" s="114">
        <v>633</v>
      </c>
      <c r="H42" s="114">
        <v>632</v>
      </c>
      <c r="I42" s="140">
        <v>623</v>
      </c>
      <c r="J42" s="115">
        <v>-53</v>
      </c>
      <c r="K42" s="116">
        <v>-8.5072231139646863</v>
      </c>
    </row>
    <row r="43" spans="1:11" ht="14.1" customHeight="1" x14ac:dyDescent="0.2">
      <c r="A43" s="306" t="s">
        <v>263</v>
      </c>
      <c r="B43" s="307" t="s">
        <v>264</v>
      </c>
      <c r="C43" s="308"/>
      <c r="D43" s="113">
        <v>6.2601437514491076</v>
      </c>
      <c r="E43" s="115">
        <v>540</v>
      </c>
      <c r="F43" s="114">
        <v>601</v>
      </c>
      <c r="G43" s="114">
        <v>602</v>
      </c>
      <c r="H43" s="114">
        <v>600</v>
      </c>
      <c r="I43" s="140">
        <v>591</v>
      </c>
      <c r="J43" s="115">
        <v>-51</v>
      </c>
      <c r="K43" s="116">
        <v>-8.6294416243654819</v>
      </c>
    </row>
    <row r="44" spans="1:11" ht="14.1" customHeight="1" x14ac:dyDescent="0.2">
      <c r="A44" s="306">
        <v>53</v>
      </c>
      <c r="B44" s="307" t="s">
        <v>265</v>
      </c>
      <c r="C44" s="308"/>
      <c r="D44" s="113">
        <v>1.4027359146765592</v>
      </c>
      <c r="E44" s="115">
        <v>121</v>
      </c>
      <c r="F44" s="114">
        <v>109</v>
      </c>
      <c r="G44" s="114">
        <v>104</v>
      </c>
      <c r="H44" s="114">
        <v>114</v>
      </c>
      <c r="I44" s="140">
        <v>113</v>
      </c>
      <c r="J44" s="115">
        <v>8</v>
      </c>
      <c r="K44" s="116">
        <v>7.0796460176991154</v>
      </c>
    </row>
    <row r="45" spans="1:11" ht="14.1" customHeight="1" x14ac:dyDescent="0.2">
      <c r="A45" s="306" t="s">
        <v>266</v>
      </c>
      <c r="B45" s="307" t="s">
        <v>267</v>
      </c>
      <c r="C45" s="308"/>
      <c r="D45" s="113">
        <v>1.3795501970785995</v>
      </c>
      <c r="E45" s="115">
        <v>119</v>
      </c>
      <c r="F45" s="114">
        <v>107</v>
      </c>
      <c r="G45" s="114">
        <v>101</v>
      </c>
      <c r="H45" s="114">
        <v>112</v>
      </c>
      <c r="I45" s="140">
        <v>112</v>
      </c>
      <c r="J45" s="115">
        <v>7</v>
      </c>
      <c r="K45" s="116">
        <v>6.25</v>
      </c>
    </row>
    <row r="46" spans="1:11" ht="14.1" customHeight="1" x14ac:dyDescent="0.2">
      <c r="A46" s="306">
        <v>54</v>
      </c>
      <c r="B46" s="307" t="s">
        <v>268</v>
      </c>
      <c r="C46" s="308"/>
      <c r="D46" s="113">
        <v>11.766751680964527</v>
      </c>
      <c r="E46" s="115">
        <v>1015</v>
      </c>
      <c r="F46" s="114">
        <v>1062</v>
      </c>
      <c r="G46" s="114">
        <v>1086</v>
      </c>
      <c r="H46" s="114">
        <v>1091</v>
      </c>
      <c r="I46" s="140">
        <v>1081</v>
      </c>
      <c r="J46" s="115">
        <v>-66</v>
      </c>
      <c r="K46" s="116">
        <v>-6.1054579093432011</v>
      </c>
    </row>
    <row r="47" spans="1:11" ht="14.1" customHeight="1" x14ac:dyDescent="0.2">
      <c r="A47" s="306">
        <v>61</v>
      </c>
      <c r="B47" s="307" t="s">
        <v>269</v>
      </c>
      <c r="C47" s="308"/>
      <c r="D47" s="113">
        <v>0.77672153953164846</v>
      </c>
      <c r="E47" s="115">
        <v>67</v>
      </c>
      <c r="F47" s="114">
        <v>72</v>
      </c>
      <c r="G47" s="114">
        <v>70</v>
      </c>
      <c r="H47" s="114">
        <v>67</v>
      </c>
      <c r="I47" s="140">
        <v>67</v>
      </c>
      <c r="J47" s="115">
        <v>0</v>
      </c>
      <c r="K47" s="116">
        <v>0</v>
      </c>
    </row>
    <row r="48" spans="1:11" ht="14.1" customHeight="1" x14ac:dyDescent="0.2">
      <c r="A48" s="306">
        <v>62</v>
      </c>
      <c r="B48" s="307" t="s">
        <v>270</v>
      </c>
      <c r="C48" s="308"/>
      <c r="D48" s="113">
        <v>8.7526083932297709</v>
      </c>
      <c r="E48" s="115">
        <v>755</v>
      </c>
      <c r="F48" s="114">
        <v>819</v>
      </c>
      <c r="G48" s="114">
        <v>815</v>
      </c>
      <c r="H48" s="114">
        <v>842</v>
      </c>
      <c r="I48" s="140">
        <v>819</v>
      </c>
      <c r="J48" s="115">
        <v>-64</v>
      </c>
      <c r="K48" s="116">
        <v>-7.8144078144078142</v>
      </c>
    </row>
    <row r="49" spans="1:11" ht="14.1" customHeight="1" x14ac:dyDescent="0.2">
      <c r="A49" s="306">
        <v>63</v>
      </c>
      <c r="B49" s="307" t="s">
        <v>271</v>
      </c>
      <c r="C49" s="308"/>
      <c r="D49" s="113">
        <v>9.9930442847206127</v>
      </c>
      <c r="E49" s="115">
        <v>862</v>
      </c>
      <c r="F49" s="114">
        <v>937</v>
      </c>
      <c r="G49" s="114">
        <v>925</v>
      </c>
      <c r="H49" s="114">
        <v>993</v>
      </c>
      <c r="I49" s="140">
        <v>962</v>
      </c>
      <c r="J49" s="115">
        <v>-100</v>
      </c>
      <c r="K49" s="116">
        <v>-10.395010395010395</v>
      </c>
    </row>
    <row r="50" spans="1:11" ht="14.1" customHeight="1" x14ac:dyDescent="0.2">
      <c r="A50" s="306" t="s">
        <v>272</v>
      </c>
      <c r="B50" s="307" t="s">
        <v>273</v>
      </c>
      <c r="C50" s="308"/>
      <c r="D50" s="113">
        <v>0.55645722235103179</v>
      </c>
      <c r="E50" s="115">
        <v>48</v>
      </c>
      <c r="F50" s="114">
        <v>54</v>
      </c>
      <c r="G50" s="114">
        <v>60</v>
      </c>
      <c r="H50" s="114">
        <v>61</v>
      </c>
      <c r="I50" s="140">
        <v>65</v>
      </c>
      <c r="J50" s="115">
        <v>-17</v>
      </c>
      <c r="K50" s="116">
        <v>-26.153846153846153</v>
      </c>
    </row>
    <row r="51" spans="1:11" ht="14.1" customHeight="1" x14ac:dyDescent="0.2">
      <c r="A51" s="306" t="s">
        <v>274</v>
      </c>
      <c r="B51" s="307" t="s">
        <v>275</v>
      </c>
      <c r="C51" s="308"/>
      <c r="D51" s="113">
        <v>8.6946440992348712</v>
      </c>
      <c r="E51" s="115">
        <v>750</v>
      </c>
      <c r="F51" s="114">
        <v>814</v>
      </c>
      <c r="G51" s="114">
        <v>791</v>
      </c>
      <c r="H51" s="114">
        <v>852</v>
      </c>
      <c r="I51" s="140">
        <v>822</v>
      </c>
      <c r="J51" s="115">
        <v>-72</v>
      </c>
      <c r="K51" s="116">
        <v>-8.7591240875912408</v>
      </c>
    </row>
    <row r="52" spans="1:11" ht="14.1" customHeight="1" x14ac:dyDescent="0.2">
      <c r="A52" s="306">
        <v>71</v>
      </c>
      <c r="B52" s="307" t="s">
        <v>276</v>
      </c>
      <c r="C52" s="308"/>
      <c r="D52" s="113">
        <v>16.716902388128911</v>
      </c>
      <c r="E52" s="115">
        <v>1442</v>
      </c>
      <c r="F52" s="114">
        <v>1458</v>
      </c>
      <c r="G52" s="114">
        <v>1469</v>
      </c>
      <c r="H52" s="114">
        <v>1473</v>
      </c>
      <c r="I52" s="140">
        <v>1461</v>
      </c>
      <c r="J52" s="115">
        <v>-19</v>
      </c>
      <c r="K52" s="116">
        <v>-1.3004791238877482</v>
      </c>
    </row>
    <row r="53" spans="1:11" ht="14.1" customHeight="1" x14ac:dyDescent="0.2">
      <c r="A53" s="306" t="s">
        <v>277</v>
      </c>
      <c r="B53" s="307" t="s">
        <v>278</v>
      </c>
      <c r="C53" s="308"/>
      <c r="D53" s="113">
        <v>1.9012288430326918</v>
      </c>
      <c r="E53" s="115">
        <v>164</v>
      </c>
      <c r="F53" s="114">
        <v>160</v>
      </c>
      <c r="G53" s="114">
        <v>158</v>
      </c>
      <c r="H53" s="114">
        <v>153</v>
      </c>
      <c r="I53" s="140">
        <v>156</v>
      </c>
      <c r="J53" s="115">
        <v>8</v>
      </c>
      <c r="K53" s="116">
        <v>5.1282051282051286</v>
      </c>
    </row>
    <row r="54" spans="1:11" ht="14.1" customHeight="1" x14ac:dyDescent="0.2">
      <c r="A54" s="306" t="s">
        <v>279</v>
      </c>
      <c r="B54" s="307" t="s">
        <v>280</v>
      </c>
      <c r="C54" s="308"/>
      <c r="D54" s="113">
        <v>13.644794806399258</v>
      </c>
      <c r="E54" s="115">
        <v>1177</v>
      </c>
      <c r="F54" s="114">
        <v>1200</v>
      </c>
      <c r="G54" s="114">
        <v>1209</v>
      </c>
      <c r="H54" s="114">
        <v>1215</v>
      </c>
      <c r="I54" s="140">
        <v>1198</v>
      </c>
      <c r="J54" s="115">
        <v>-21</v>
      </c>
      <c r="K54" s="116">
        <v>-1.7529215358931554</v>
      </c>
    </row>
    <row r="55" spans="1:11" ht="14.1" customHeight="1" x14ac:dyDescent="0.2">
      <c r="A55" s="306">
        <v>72</v>
      </c>
      <c r="B55" s="307" t="s">
        <v>281</v>
      </c>
      <c r="C55" s="308"/>
      <c r="D55" s="113">
        <v>1.7968931138418733</v>
      </c>
      <c r="E55" s="115">
        <v>155</v>
      </c>
      <c r="F55" s="114">
        <v>154</v>
      </c>
      <c r="G55" s="114">
        <v>147</v>
      </c>
      <c r="H55" s="114">
        <v>148</v>
      </c>
      <c r="I55" s="140">
        <v>143</v>
      </c>
      <c r="J55" s="115">
        <v>12</v>
      </c>
      <c r="K55" s="116">
        <v>8.3916083916083917</v>
      </c>
    </row>
    <row r="56" spans="1:11" ht="14.1" customHeight="1" x14ac:dyDescent="0.2">
      <c r="A56" s="306" t="s">
        <v>282</v>
      </c>
      <c r="B56" s="307" t="s">
        <v>283</v>
      </c>
      <c r="C56" s="308"/>
      <c r="D56" s="113">
        <v>0.13911430558775795</v>
      </c>
      <c r="E56" s="115">
        <v>12</v>
      </c>
      <c r="F56" s="114">
        <v>14</v>
      </c>
      <c r="G56" s="114">
        <v>13</v>
      </c>
      <c r="H56" s="114">
        <v>14</v>
      </c>
      <c r="I56" s="140">
        <v>13</v>
      </c>
      <c r="J56" s="115">
        <v>-1</v>
      </c>
      <c r="K56" s="116">
        <v>-7.6923076923076925</v>
      </c>
    </row>
    <row r="57" spans="1:11" ht="14.1" customHeight="1" x14ac:dyDescent="0.2">
      <c r="A57" s="306" t="s">
        <v>284</v>
      </c>
      <c r="B57" s="307" t="s">
        <v>285</v>
      </c>
      <c r="C57" s="308"/>
      <c r="D57" s="113">
        <v>1.3911430558775795</v>
      </c>
      <c r="E57" s="115">
        <v>120</v>
      </c>
      <c r="F57" s="114">
        <v>118</v>
      </c>
      <c r="G57" s="114">
        <v>112</v>
      </c>
      <c r="H57" s="114">
        <v>112</v>
      </c>
      <c r="I57" s="140">
        <v>109</v>
      </c>
      <c r="J57" s="115">
        <v>11</v>
      </c>
      <c r="K57" s="116">
        <v>10.091743119266056</v>
      </c>
    </row>
    <row r="58" spans="1:11" ht="14.1" customHeight="1" x14ac:dyDescent="0.2">
      <c r="A58" s="306">
        <v>73</v>
      </c>
      <c r="B58" s="307" t="s">
        <v>286</v>
      </c>
      <c r="C58" s="308"/>
      <c r="D58" s="113">
        <v>0.96220728031532576</v>
      </c>
      <c r="E58" s="115">
        <v>83</v>
      </c>
      <c r="F58" s="114">
        <v>71</v>
      </c>
      <c r="G58" s="114">
        <v>75</v>
      </c>
      <c r="H58" s="114">
        <v>78</v>
      </c>
      <c r="I58" s="140">
        <v>83</v>
      </c>
      <c r="J58" s="115">
        <v>0</v>
      </c>
      <c r="K58" s="116">
        <v>0</v>
      </c>
    </row>
    <row r="59" spans="1:11" ht="14.1" customHeight="1" x14ac:dyDescent="0.2">
      <c r="A59" s="306" t="s">
        <v>287</v>
      </c>
      <c r="B59" s="307" t="s">
        <v>288</v>
      </c>
      <c r="C59" s="308"/>
      <c r="D59" s="113">
        <v>0.70716438673776949</v>
      </c>
      <c r="E59" s="115">
        <v>61</v>
      </c>
      <c r="F59" s="114">
        <v>55</v>
      </c>
      <c r="G59" s="114">
        <v>59</v>
      </c>
      <c r="H59" s="114">
        <v>59</v>
      </c>
      <c r="I59" s="140">
        <v>61</v>
      </c>
      <c r="J59" s="115">
        <v>0</v>
      </c>
      <c r="K59" s="116">
        <v>0</v>
      </c>
    </row>
    <row r="60" spans="1:11" ht="14.1" customHeight="1" x14ac:dyDescent="0.2">
      <c r="A60" s="306">
        <v>81</v>
      </c>
      <c r="B60" s="307" t="s">
        <v>289</v>
      </c>
      <c r="C60" s="308"/>
      <c r="D60" s="113">
        <v>3.188036169719453</v>
      </c>
      <c r="E60" s="115">
        <v>275</v>
      </c>
      <c r="F60" s="114">
        <v>305</v>
      </c>
      <c r="G60" s="114">
        <v>291</v>
      </c>
      <c r="H60" s="114">
        <v>291</v>
      </c>
      <c r="I60" s="140">
        <v>294</v>
      </c>
      <c r="J60" s="115">
        <v>-19</v>
      </c>
      <c r="K60" s="116">
        <v>-6.4625850340136051</v>
      </c>
    </row>
    <row r="61" spans="1:11" ht="14.1" customHeight="1" x14ac:dyDescent="0.2">
      <c r="A61" s="306" t="s">
        <v>290</v>
      </c>
      <c r="B61" s="307" t="s">
        <v>291</v>
      </c>
      <c r="C61" s="308"/>
      <c r="D61" s="113">
        <v>0.93902156271736614</v>
      </c>
      <c r="E61" s="115">
        <v>81</v>
      </c>
      <c r="F61" s="114">
        <v>87</v>
      </c>
      <c r="G61" s="114">
        <v>87</v>
      </c>
      <c r="H61" s="114">
        <v>84</v>
      </c>
      <c r="I61" s="140">
        <v>88</v>
      </c>
      <c r="J61" s="115">
        <v>-7</v>
      </c>
      <c r="K61" s="116">
        <v>-7.9545454545454541</v>
      </c>
    </row>
    <row r="62" spans="1:11" ht="14.1" customHeight="1" x14ac:dyDescent="0.2">
      <c r="A62" s="306" t="s">
        <v>292</v>
      </c>
      <c r="B62" s="307" t="s">
        <v>293</v>
      </c>
      <c r="C62" s="308"/>
      <c r="D62" s="113">
        <v>1.0549501507071644</v>
      </c>
      <c r="E62" s="115">
        <v>91</v>
      </c>
      <c r="F62" s="114">
        <v>103</v>
      </c>
      <c r="G62" s="114">
        <v>96</v>
      </c>
      <c r="H62" s="114">
        <v>97</v>
      </c>
      <c r="I62" s="140">
        <v>90</v>
      </c>
      <c r="J62" s="115">
        <v>1</v>
      </c>
      <c r="K62" s="116">
        <v>1.1111111111111112</v>
      </c>
    </row>
    <row r="63" spans="1:11" ht="14.1" customHeight="1" x14ac:dyDescent="0.2">
      <c r="A63" s="306"/>
      <c r="B63" s="307" t="s">
        <v>294</v>
      </c>
      <c r="C63" s="308"/>
      <c r="D63" s="113">
        <v>0.75353582193368884</v>
      </c>
      <c r="E63" s="115">
        <v>65</v>
      </c>
      <c r="F63" s="114">
        <v>73</v>
      </c>
      <c r="G63" s="114">
        <v>70</v>
      </c>
      <c r="H63" s="114">
        <v>74</v>
      </c>
      <c r="I63" s="140">
        <v>74</v>
      </c>
      <c r="J63" s="115">
        <v>-9</v>
      </c>
      <c r="K63" s="116">
        <v>-12.162162162162161</v>
      </c>
    </row>
    <row r="64" spans="1:11" ht="14.1" customHeight="1" x14ac:dyDescent="0.2">
      <c r="A64" s="306" t="s">
        <v>295</v>
      </c>
      <c r="B64" s="307" t="s">
        <v>296</v>
      </c>
      <c r="C64" s="308"/>
      <c r="D64" s="113">
        <v>0.1623000231857176</v>
      </c>
      <c r="E64" s="115">
        <v>14</v>
      </c>
      <c r="F64" s="114">
        <v>15</v>
      </c>
      <c r="G64" s="114">
        <v>15</v>
      </c>
      <c r="H64" s="114">
        <v>14</v>
      </c>
      <c r="I64" s="140">
        <v>15</v>
      </c>
      <c r="J64" s="115">
        <v>-1</v>
      </c>
      <c r="K64" s="116">
        <v>-6.666666666666667</v>
      </c>
    </row>
    <row r="65" spans="1:11" ht="14.1" customHeight="1" x14ac:dyDescent="0.2">
      <c r="A65" s="306" t="s">
        <v>297</v>
      </c>
      <c r="B65" s="307" t="s">
        <v>298</v>
      </c>
      <c r="C65" s="308"/>
      <c r="D65" s="113">
        <v>0.54486436355205192</v>
      </c>
      <c r="E65" s="115">
        <v>47</v>
      </c>
      <c r="F65" s="114">
        <v>55</v>
      </c>
      <c r="G65" s="114">
        <v>49</v>
      </c>
      <c r="H65" s="114">
        <v>51</v>
      </c>
      <c r="I65" s="140">
        <v>55</v>
      </c>
      <c r="J65" s="115">
        <v>-8</v>
      </c>
      <c r="K65" s="116">
        <v>-14.545454545454545</v>
      </c>
    </row>
    <row r="66" spans="1:11" ht="14.1" customHeight="1" x14ac:dyDescent="0.2">
      <c r="A66" s="306">
        <v>82</v>
      </c>
      <c r="B66" s="307" t="s">
        <v>299</v>
      </c>
      <c r="C66" s="308"/>
      <c r="D66" s="113">
        <v>1.6461859494551356</v>
      </c>
      <c r="E66" s="115">
        <v>142</v>
      </c>
      <c r="F66" s="114">
        <v>159</v>
      </c>
      <c r="G66" s="114">
        <v>161</v>
      </c>
      <c r="H66" s="114">
        <v>166</v>
      </c>
      <c r="I66" s="140">
        <v>168</v>
      </c>
      <c r="J66" s="115">
        <v>-26</v>
      </c>
      <c r="K66" s="116">
        <v>-15.476190476190476</v>
      </c>
    </row>
    <row r="67" spans="1:11" ht="14.1" customHeight="1" x14ac:dyDescent="0.2">
      <c r="A67" s="306" t="s">
        <v>300</v>
      </c>
      <c r="B67" s="307" t="s">
        <v>301</v>
      </c>
      <c r="C67" s="308"/>
      <c r="D67" s="113">
        <v>0.57964293994899141</v>
      </c>
      <c r="E67" s="115">
        <v>50</v>
      </c>
      <c r="F67" s="114">
        <v>55</v>
      </c>
      <c r="G67" s="114">
        <v>60</v>
      </c>
      <c r="H67" s="114">
        <v>62</v>
      </c>
      <c r="I67" s="140">
        <v>61</v>
      </c>
      <c r="J67" s="115">
        <v>-11</v>
      </c>
      <c r="K67" s="116">
        <v>-18.032786885245901</v>
      </c>
    </row>
    <row r="68" spans="1:11" ht="14.1" customHeight="1" x14ac:dyDescent="0.2">
      <c r="A68" s="306" t="s">
        <v>302</v>
      </c>
      <c r="B68" s="307" t="s">
        <v>303</v>
      </c>
      <c r="C68" s="308"/>
      <c r="D68" s="113">
        <v>0.48690006955715281</v>
      </c>
      <c r="E68" s="115">
        <v>42</v>
      </c>
      <c r="F68" s="114">
        <v>49</v>
      </c>
      <c r="G68" s="114">
        <v>47</v>
      </c>
      <c r="H68" s="114">
        <v>47</v>
      </c>
      <c r="I68" s="140">
        <v>50</v>
      </c>
      <c r="J68" s="115">
        <v>-8</v>
      </c>
      <c r="K68" s="116">
        <v>-16</v>
      </c>
    </row>
    <row r="69" spans="1:11" ht="14.1" customHeight="1" x14ac:dyDescent="0.2">
      <c r="A69" s="306">
        <v>83</v>
      </c>
      <c r="B69" s="307" t="s">
        <v>304</v>
      </c>
      <c r="C69" s="308"/>
      <c r="D69" s="113">
        <v>2.1562717366102482</v>
      </c>
      <c r="E69" s="115">
        <v>186</v>
      </c>
      <c r="F69" s="114">
        <v>176</v>
      </c>
      <c r="G69" s="114">
        <v>189</v>
      </c>
      <c r="H69" s="114">
        <v>190</v>
      </c>
      <c r="I69" s="140">
        <v>190</v>
      </c>
      <c r="J69" s="115">
        <v>-4</v>
      </c>
      <c r="K69" s="116">
        <v>-2.1052631578947367</v>
      </c>
    </row>
    <row r="70" spans="1:11" ht="14.1" customHeight="1" x14ac:dyDescent="0.2">
      <c r="A70" s="306" t="s">
        <v>305</v>
      </c>
      <c r="B70" s="307" t="s">
        <v>306</v>
      </c>
      <c r="C70" s="308"/>
      <c r="D70" s="113">
        <v>1.2520287502898215</v>
      </c>
      <c r="E70" s="115">
        <v>108</v>
      </c>
      <c r="F70" s="114">
        <v>103</v>
      </c>
      <c r="G70" s="114">
        <v>107</v>
      </c>
      <c r="H70" s="114">
        <v>113</v>
      </c>
      <c r="I70" s="140">
        <v>114</v>
      </c>
      <c r="J70" s="115">
        <v>-6</v>
      </c>
      <c r="K70" s="116">
        <v>-5.2631578947368425</v>
      </c>
    </row>
    <row r="71" spans="1:11" ht="14.1" customHeight="1" x14ac:dyDescent="0.2">
      <c r="A71" s="306"/>
      <c r="B71" s="307" t="s">
        <v>307</v>
      </c>
      <c r="C71" s="308"/>
      <c r="D71" s="113">
        <v>0.86946440992348717</v>
      </c>
      <c r="E71" s="115">
        <v>75</v>
      </c>
      <c r="F71" s="114">
        <v>65</v>
      </c>
      <c r="G71" s="114">
        <v>68</v>
      </c>
      <c r="H71" s="114">
        <v>75</v>
      </c>
      <c r="I71" s="140">
        <v>73</v>
      </c>
      <c r="J71" s="115">
        <v>2</v>
      </c>
      <c r="K71" s="116">
        <v>2.7397260273972601</v>
      </c>
    </row>
    <row r="72" spans="1:11" ht="14.1" customHeight="1" x14ac:dyDescent="0.2">
      <c r="A72" s="306">
        <v>84</v>
      </c>
      <c r="B72" s="307" t="s">
        <v>308</v>
      </c>
      <c r="C72" s="308"/>
      <c r="D72" s="113">
        <v>0.78831439833062833</v>
      </c>
      <c r="E72" s="115">
        <v>68</v>
      </c>
      <c r="F72" s="114">
        <v>71</v>
      </c>
      <c r="G72" s="114">
        <v>67</v>
      </c>
      <c r="H72" s="114">
        <v>66</v>
      </c>
      <c r="I72" s="140">
        <v>61</v>
      </c>
      <c r="J72" s="115">
        <v>7</v>
      </c>
      <c r="K72" s="116">
        <v>11.475409836065573</v>
      </c>
    </row>
    <row r="73" spans="1:11" ht="14.1" customHeight="1" x14ac:dyDescent="0.2">
      <c r="A73" s="306" t="s">
        <v>309</v>
      </c>
      <c r="B73" s="307" t="s">
        <v>310</v>
      </c>
      <c r="C73" s="308"/>
      <c r="D73" s="113">
        <v>5.7964293994899142E-2</v>
      </c>
      <c r="E73" s="115">
        <v>5</v>
      </c>
      <c r="F73" s="114">
        <v>4</v>
      </c>
      <c r="G73" s="114">
        <v>4</v>
      </c>
      <c r="H73" s="114">
        <v>6</v>
      </c>
      <c r="I73" s="140">
        <v>6</v>
      </c>
      <c r="J73" s="115">
        <v>-1</v>
      </c>
      <c r="K73" s="116">
        <v>-16.666666666666668</v>
      </c>
    </row>
    <row r="74" spans="1:11" ht="14.1" customHeight="1" x14ac:dyDescent="0.2">
      <c r="A74" s="306" t="s">
        <v>311</v>
      </c>
      <c r="B74" s="307" t="s">
        <v>312</v>
      </c>
      <c r="C74" s="308"/>
      <c r="D74" s="113">
        <v>9.2742870391838622E-2</v>
      </c>
      <c r="E74" s="115">
        <v>8</v>
      </c>
      <c r="F74" s="114">
        <v>12</v>
      </c>
      <c r="G74" s="114">
        <v>11</v>
      </c>
      <c r="H74" s="114">
        <v>10</v>
      </c>
      <c r="I74" s="140">
        <v>10</v>
      </c>
      <c r="J74" s="115">
        <v>-2</v>
      </c>
      <c r="K74" s="116">
        <v>-20</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t="s">
        <v>513</v>
      </c>
      <c r="E76" s="115" t="s">
        <v>513</v>
      </c>
      <c r="F76" s="114">
        <v>5</v>
      </c>
      <c r="G76" s="114" t="s">
        <v>513</v>
      </c>
      <c r="H76" s="114">
        <v>3</v>
      </c>
      <c r="I76" s="140" t="s">
        <v>513</v>
      </c>
      <c r="J76" s="115" t="s">
        <v>513</v>
      </c>
      <c r="K76" s="116" t="s">
        <v>513</v>
      </c>
    </row>
    <row r="77" spans="1:11" ht="14.1" customHeight="1" x14ac:dyDescent="0.2">
      <c r="A77" s="306">
        <v>92</v>
      </c>
      <c r="B77" s="307" t="s">
        <v>316</v>
      </c>
      <c r="C77" s="308"/>
      <c r="D77" s="113">
        <v>0.336192905170415</v>
      </c>
      <c r="E77" s="115">
        <v>29</v>
      </c>
      <c r="F77" s="114">
        <v>27</v>
      </c>
      <c r="G77" s="114">
        <v>26</v>
      </c>
      <c r="H77" s="114">
        <v>28</v>
      </c>
      <c r="I77" s="140">
        <v>27</v>
      </c>
      <c r="J77" s="115">
        <v>2</v>
      </c>
      <c r="K77" s="116">
        <v>7.4074074074074074</v>
      </c>
    </row>
    <row r="78" spans="1:11" ht="14.1" customHeight="1" x14ac:dyDescent="0.2">
      <c r="A78" s="306">
        <v>93</v>
      </c>
      <c r="B78" s="307" t="s">
        <v>317</v>
      </c>
      <c r="C78" s="308"/>
      <c r="D78" s="113">
        <v>9.2742870391838622E-2</v>
      </c>
      <c r="E78" s="115">
        <v>8</v>
      </c>
      <c r="F78" s="114">
        <v>6</v>
      </c>
      <c r="G78" s="114">
        <v>7</v>
      </c>
      <c r="H78" s="114">
        <v>7</v>
      </c>
      <c r="I78" s="140">
        <v>8</v>
      </c>
      <c r="J78" s="115">
        <v>0</v>
      </c>
      <c r="K78" s="116">
        <v>0</v>
      </c>
    </row>
    <row r="79" spans="1:11" ht="14.1" customHeight="1" x14ac:dyDescent="0.2">
      <c r="A79" s="306">
        <v>94</v>
      </c>
      <c r="B79" s="307" t="s">
        <v>318</v>
      </c>
      <c r="C79" s="308"/>
      <c r="D79" s="113">
        <v>0.57964293994899141</v>
      </c>
      <c r="E79" s="115">
        <v>50</v>
      </c>
      <c r="F79" s="114">
        <v>62</v>
      </c>
      <c r="G79" s="114">
        <v>59</v>
      </c>
      <c r="H79" s="114">
        <v>73</v>
      </c>
      <c r="I79" s="140">
        <v>57</v>
      </c>
      <c r="J79" s="115">
        <v>-7</v>
      </c>
      <c r="K79" s="116">
        <v>-12.280701754385966</v>
      </c>
    </row>
    <row r="80" spans="1:11" ht="14.1" customHeight="1" x14ac:dyDescent="0.2">
      <c r="A80" s="306" t="s">
        <v>319</v>
      </c>
      <c r="B80" s="307" t="s">
        <v>320</v>
      </c>
      <c r="C80" s="308"/>
      <c r="D80" s="113" t="s">
        <v>513</v>
      </c>
      <c r="E80" s="115" t="s">
        <v>513</v>
      </c>
      <c r="F80" s="114">
        <v>3</v>
      </c>
      <c r="G80" s="114" t="s">
        <v>513</v>
      </c>
      <c r="H80" s="114">
        <v>3</v>
      </c>
      <c r="I80" s="140" t="s">
        <v>513</v>
      </c>
      <c r="J80" s="115" t="s">
        <v>513</v>
      </c>
      <c r="K80" s="116" t="s">
        <v>513</v>
      </c>
    </row>
    <row r="81" spans="1:11" ht="14.1" customHeight="1" x14ac:dyDescent="0.2">
      <c r="A81" s="310" t="s">
        <v>321</v>
      </c>
      <c r="B81" s="311" t="s">
        <v>333</v>
      </c>
      <c r="C81" s="312"/>
      <c r="D81" s="125">
        <v>1.7621145374449338</v>
      </c>
      <c r="E81" s="143">
        <v>152</v>
      </c>
      <c r="F81" s="144">
        <v>175</v>
      </c>
      <c r="G81" s="144">
        <v>175</v>
      </c>
      <c r="H81" s="144">
        <v>196</v>
      </c>
      <c r="I81" s="145">
        <v>182</v>
      </c>
      <c r="J81" s="143">
        <v>-30</v>
      </c>
      <c r="K81" s="146">
        <v>-16.483516483516482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4719</v>
      </c>
      <c r="G12" s="536">
        <v>3456</v>
      </c>
      <c r="H12" s="536">
        <v>5939</v>
      </c>
      <c r="I12" s="536">
        <v>4439</v>
      </c>
      <c r="J12" s="537">
        <v>4833</v>
      </c>
      <c r="K12" s="538">
        <v>-114</v>
      </c>
      <c r="L12" s="349">
        <v>-2.3587833643699567</v>
      </c>
    </row>
    <row r="13" spans="1:17" s="110" customFormat="1" ht="15" customHeight="1" x14ac:dyDescent="0.2">
      <c r="A13" s="350" t="s">
        <v>344</v>
      </c>
      <c r="B13" s="351" t="s">
        <v>345</v>
      </c>
      <c r="C13" s="347"/>
      <c r="D13" s="347"/>
      <c r="E13" s="348"/>
      <c r="F13" s="536">
        <v>2762</v>
      </c>
      <c r="G13" s="536">
        <v>1921</v>
      </c>
      <c r="H13" s="536">
        <v>3462</v>
      </c>
      <c r="I13" s="536">
        <v>2786</v>
      </c>
      <c r="J13" s="537">
        <v>2883</v>
      </c>
      <c r="K13" s="538">
        <v>-121</v>
      </c>
      <c r="L13" s="349">
        <v>-4.1970169961845301</v>
      </c>
    </row>
    <row r="14" spans="1:17" s="110" customFormat="1" ht="22.5" customHeight="1" x14ac:dyDescent="0.2">
      <c r="A14" s="350"/>
      <c r="B14" s="351" t="s">
        <v>346</v>
      </c>
      <c r="C14" s="347"/>
      <c r="D14" s="347"/>
      <c r="E14" s="348"/>
      <c r="F14" s="536">
        <v>1957</v>
      </c>
      <c r="G14" s="536">
        <v>1535</v>
      </c>
      <c r="H14" s="536">
        <v>2477</v>
      </c>
      <c r="I14" s="536">
        <v>1653</v>
      </c>
      <c r="J14" s="537">
        <v>1950</v>
      </c>
      <c r="K14" s="538">
        <v>7</v>
      </c>
      <c r="L14" s="349">
        <v>0.35897435897435898</v>
      </c>
    </row>
    <row r="15" spans="1:17" s="110" customFormat="1" ht="15" customHeight="1" x14ac:dyDescent="0.2">
      <c r="A15" s="350" t="s">
        <v>347</v>
      </c>
      <c r="B15" s="351" t="s">
        <v>108</v>
      </c>
      <c r="C15" s="347"/>
      <c r="D15" s="347"/>
      <c r="E15" s="348"/>
      <c r="F15" s="536">
        <v>778</v>
      </c>
      <c r="G15" s="536">
        <v>600</v>
      </c>
      <c r="H15" s="536">
        <v>2133</v>
      </c>
      <c r="I15" s="536">
        <v>650</v>
      </c>
      <c r="J15" s="537">
        <v>689</v>
      </c>
      <c r="K15" s="538">
        <v>89</v>
      </c>
      <c r="L15" s="349">
        <v>12.917271407837445</v>
      </c>
    </row>
    <row r="16" spans="1:17" s="110" customFormat="1" ht="15" customHeight="1" x14ac:dyDescent="0.2">
      <c r="A16" s="350"/>
      <c r="B16" s="351" t="s">
        <v>109</v>
      </c>
      <c r="C16" s="347"/>
      <c r="D16" s="347"/>
      <c r="E16" s="348"/>
      <c r="F16" s="536">
        <v>3285</v>
      </c>
      <c r="G16" s="536">
        <v>2471</v>
      </c>
      <c r="H16" s="536">
        <v>3272</v>
      </c>
      <c r="I16" s="536">
        <v>3163</v>
      </c>
      <c r="J16" s="537">
        <v>3414</v>
      </c>
      <c r="K16" s="538">
        <v>-129</v>
      </c>
      <c r="L16" s="349">
        <v>-3.7785588752196837</v>
      </c>
    </row>
    <row r="17" spans="1:12" s="110" customFormat="1" ht="15" customHeight="1" x14ac:dyDescent="0.2">
      <c r="A17" s="350"/>
      <c r="B17" s="351" t="s">
        <v>110</v>
      </c>
      <c r="C17" s="347"/>
      <c r="D17" s="347"/>
      <c r="E17" s="348"/>
      <c r="F17" s="536">
        <v>596</v>
      </c>
      <c r="G17" s="536">
        <v>366</v>
      </c>
      <c r="H17" s="536">
        <v>495</v>
      </c>
      <c r="I17" s="536">
        <v>572</v>
      </c>
      <c r="J17" s="537">
        <v>681</v>
      </c>
      <c r="K17" s="538">
        <v>-85</v>
      </c>
      <c r="L17" s="349">
        <v>-12.481644640234949</v>
      </c>
    </row>
    <row r="18" spans="1:12" s="110" customFormat="1" ht="15" customHeight="1" x14ac:dyDescent="0.2">
      <c r="A18" s="350"/>
      <c r="B18" s="351" t="s">
        <v>111</v>
      </c>
      <c r="C18" s="347"/>
      <c r="D18" s="347"/>
      <c r="E18" s="348"/>
      <c r="F18" s="536">
        <v>60</v>
      </c>
      <c r="G18" s="536">
        <v>19</v>
      </c>
      <c r="H18" s="536">
        <v>39</v>
      </c>
      <c r="I18" s="536">
        <v>54</v>
      </c>
      <c r="J18" s="537">
        <v>49</v>
      </c>
      <c r="K18" s="538">
        <v>11</v>
      </c>
      <c r="L18" s="349">
        <v>22.448979591836736</v>
      </c>
    </row>
    <row r="19" spans="1:12" s="110" customFormat="1" ht="15" customHeight="1" x14ac:dyDescent="0.2">
      <c r="A19" s="118" t="s">
        <v>113</v>
      </c>
      <c r="B19" s="119" t="s">
        <v>181</v>
      </c>
      <c r="C19" s="347"/>
      <c r="D19" s="347"/>
      <c r="E19" s="348"/>
      <c r="F19" s="536">
        <v>3048</v>
      </c>
      <c r="G19" s="536">
        <v>2100</v>
      </c>
      <c r="H19" s="536">
        <v>4186</v>
      </c>
      <c r="I19" s="536">
        <v>2874</v>
      </c>
      <c r="J19" s="537">
        <v>3148</v>
      </c>
      <c r="K19" s="538">
        <v>-100</v>
      </c>
      <c r="L19" s="349">
        <v>-3.1766200762388817</v>
      </c>
    </row>
    <row r="20" spans="1:12" s="110" customFormat="1" ht="15" customHeight="1" x14ac:dyDescent="0.2">
      <c r="A20" s="118"/>
      <c r="B20" s="119" t="s">
        <v>182</v>
      </c>
      <c r="C20" s="347"/>
      <c r="D20" s="347"/>
      <c r="E20" s="348"/>
      <c r="F20" s="536">
        <v>1671</v>
      </c>
      <c r="G20" s="536">
        <v>1356</v>
      </c>
      <c r="H20" s="536">
        <v>1753</v>
      </c>
      <c r="I20" s="536">
        <v>1565</v>
      </c>
      <c r="J20" s="537">
        <v>1685</v>
      </c>
      <c r="K20" s="538">
        <v>-14</v>
      </c>
      <c r="L20" s="349">
        <v>-0.83086053412462912</v>
      </c>
    </row>
    <row r="21" spans="1:12" s="110" customFormat="1" ht="15" customHeight="1" x14ac:dyDescent="0.2">
      <c r="A21" s="118" t="s">
        <v>113</v>
      </c>
      <c r="B21" s="119" t="s">
        <v>116</v>
      </c>
      <c r="C21" s="347"/>
      <c r="D21" s="347"/>
      <c r="E21" s="348"/>
      <c r="F21" s="536">
        <v>4065</v>
      </c>
      <c r="G21" s="536">
        <v>2878</v>
      </c>
      <c r="H21" s="536">
        <v>5064</v>
      </c>
      <c r="I21" s="536">
        <v>3679</v>
      </c>
      <c r="J21" s="537">
        <v>4174</v>
      </c>
      <c r="K21" s="538">
        <v>-109</v>
      </c>
      <c r="L21" s="349">
        <v>-2.6114039290848106</v>
      </c>
    </row>
    <row r="22" spans="1:12" s="110" customFormat="1" ht="15" customHeight="1" x14ac:dyDescent="0.2">
      <c r="A22" s="118"/>
      <c r="B22" s="119" t="s">
        <v>117</v>
      </c>
      <c r="C22" s="347"/>
      <c r="D22" s="347"/>
      <c r="E22" s="348"/>
      <c r="F22" s="536">
        <v>651</v>
      </c>
      <c r="G22" s="536">
        <v>578</v>
      </c>
      <c r="H22" s="536">
        <v>873</v>
      </c>
      <c r="I22" s="536">
        <v>758</v>
      </c>
      <c r="J22" s="537">
        <v>657</v>
      </c>
      <c r="K22" s="538">
        <v>-6</v>
      </c>
      <c r="L22" s="349">
        <v>-0.91324200913242004</v>
      </c>
    </row>
    <row r="23" spans="1:12" s="110" customFormat="1" ht="15" customHeight="1" x14ac:dyDescent="0.2">
      <c r="A23" s="352" t="s">
        <v>347</v>
      </c>
      <c r="B23" s="353" t="s">
        <v>193</v>
      </c>
      <c r="C23" s="354"/>
      <c r="D23" s="354"/>
      <c r="E23" s="355"/>
      <c r="F23" s="539">
        <v>78</v>
      </c>
      <c r="G23" s="539">
        <v>98</v>
      </c>
      <c r="H23" s="539">
        <v>1091</v>
      </c>
      <c r="I23" s="539">
        <v>38</v>
      </c>
      <c r="J23" s="540">
        <v>86</v>
      </c>
      <c r="K23" s="541">
        <v>-8</v>
      </c>
      <c r="L23" s="356">
        <v>-9.3023255813953494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v>
      </c>
      <c r="G25" s="542">
        <v>27.2</v>
      </c>
      <c r="H25" s="542">
        <v>28.7</v>
      </c>
      <c r="I25" s="542">
        <v>25.9</v>
      </c>
      <c r="J25" s="542">
        <v>25.5</v>
      </c>
      <c r="K25" s="543" t="s">
        <v>349</v>
      </c>
      <c r="L25" s="364">
        <v>-0.5</v>
      </c>
    </row>
    <row r="26" spans="1:12" s="110" customFormat="1" ht="15" customHeight="1" x14ac:dyDescent="0.2">
      <c r="A26" s="365" t="s">
        <v>105</v>
      </c>
      <c r="B26" s="366" t="s">
        <v>345</v>
      </c>
      <c r="C26" s="362"/>
      <c r="D26" s="362"/>
      <c r="E26" s="363"/>
      <c r="F26" s="542">
        <v>23.5</v>
      </c>
      <c r="G26" s="542">
        <v>22.7</v>
      </c>
      <c r="H26" s="542">
        <v>24.6</v>
      </c>
      <c r="I26" s="542">
        <v>21</v>
      </c>
      <c r="J26" s="544">
        <v>22.6</v>
      </c>
      <c r="K26" s="543" t="s">
        <v>349</v>
      </c>
      <c r="L26" s="364">
        <v>0.89999999999999858</v>
      </c>
    </row>
    <row r="27" spans="1:12" s="110" customFormat="1" ht="15" customHeight="1" x14ac:dyDescent="0.2">
      <c r="A27" s="365"/>
      <c r="B27" s="366" t="s">
        <v>346</v>
      </c>
      <c r="C27" s="362"/>
      <c r="D27" s="362"/>
      <c r="E27" s="363"/>
      <c r="F27" s="542">
        <v>27</v>
      </c>
      <c r="G27" s="542">
        <v>32.9</v>
      </c>
      <c r="H27" s="542">
        <v>34.4</v>
      </c>
      <c r="I27" s="542">
        <v>34.200000000000003</v>
      </c>
      <c r="J27" s="542">
        <v>30</v>
      </c>
      <c r="K27" s="543" t="s">
        <v>349</v>
      </c>
      <c r="L27" s="364">
        <v>-3</v>
      </c>
    </row>
    <row r="28" spans="1:12" s="110" customFormat="1" ht="15" customHeight="1" x14ac:dyDescent="0.2">
      <c r="A28" s="365" t="s">
        <v>113</v>
      </c>
      <c r="B28" s="366" t="s">
        <v>108</v>
      </c>
      <c r="C28" s="362"/>
      <c r="D28" s="362"/>
      <c r="E28" s="363"/>
      <c r="F28" s="542">
        <v>31.4</v>
      </c>
      <c r="G28" s="542">
        <v>32</v>
      </c>
      <c r="H28" s="542">
        <v>36.200000000000003</v>
      </c>
      <c r="I28" s="542">
        <v>35.799999999999997</v>
      </c>
      <c r="J28" s="542">
        <v>34.299999999999997</v>
      </c>
      <c r="K28" s="543" t="s">
        <v>349</v>
      </c>
      <c r="L28" s="364">
        <v>-2.8999999999999986</v>
      </c>
    </row>
    <row r="29" spans="1:12" s="110" customFormat="1" ht="11.25" x14ac:dyDescent="0.2">
      <c r="A29" s="365"/>
      <c r="B29" s="366" t="s">
        <v>109</v>
      </c>
      <c r="C29" s="362"/>
      <c r="D29" s="362"/>
      <c r="E29" s="363"/>
      <c r="F29" s="542">
        <v>23.6</v>
      </c>
      <c r="G29" s="542">
        <v>26.3</v>
      </c>
      <c r="H29" s="542">
        <v>26.3</v>
      </c>
      <c r="I29" s="542">
        <v>23.7</v>
      </c>
      <c r="J29" s="544">
        <v>24.2</v>
      </c>
      <c r="K29" s="543" t="s">
        <v>349</v>
      </c>
      <c r="L29" s="364">
        <v>-0.59999999999999787</v>
      </c>
    </row>
    <row r="30" spans="1:12" s="110" customFormat="1" ht="15" customHeight="1" x14ac:dyDescent="0.2">
      <c r="A30" s="365"/>
      <c r="B30" s="366" t="s">
        <v>110</v>
      </c>
      <c r="C30" s="362"/>
      <c r="D30" s="362"/>
      <c r="E30" s="363"/>
      <c r="F30" s="542">
        <v>23.4</v>
      </c>
      <c r="G30" s="542">
        <v>25.1</v>
      </c>
      <c r="H30" s="542">
        <v>28.5</v>
      </c>
      <c r="I30" s="542">
        <v>26</v>
      </c>
      <c r="J30" s="542">
        <v>22.6</v>
      </c>
      <c r="K30" s="543" t="s">
        <v>349</v>
      </c>
      <c r="L30" s="364">
        <v>0.79999999999999716</v>
      </c>
    </row>
    <row r="31" spans="1:12" s="110" customFormat="1" ht="15" customHeight="1" x14ac:dyDescent="0.2">
      <c r="A31" s="365"/>
      <c r="B31" s="366" t="s">
        <v>111</v>
      </c>
      <c r="C31" s="362"/>
      <c r="D31" s="362"/>
      <c r="E31" s="363"/>
      <c r="F31" s="542">
        <v>42.4</v>
      </c>
      <c r="G31" s="542">
        <v>52.6</v>
      </c>
      <c r="H31" s="542">
        <v>48.7</v>
      </c>
      <c r="I31" s="542">
        <v>42.6</v>
      </c>
      <c r="J31" s="542">
        <v>51</v>
      </c>
      <c r="K31" s="543" t="s">
        <v>349</v>
      </c>
      <c r="L31" s="364">
        <v>-8.6000000000000014</v>
      </c>
    </row>
    <row r="32" spans="1:12" s="110" customFormat="1" ht="15" customHeight="1" x14ac:dyDescent="0.2">
      <c r="A32" s="367" t="s">
        <v>113</v>
      </c>
      <c r="B32" s="368" t="s">
        <v>181</v>
      </c>
      <c r="C32" s="362"/>
      <c r="D32" s="362"/>
      <c r="E32" s="363"/>
      <c r="F32" s="542">
        <v>23.1</v>
      </c>
      <c r="G32" s="542">
        <v>22.8</v>
      </c>
      <c r="H32" s="542">
        <v>25.2</v>
      </c>
      <c r="I32" s="542">
        <v>21.5</v>
      </c>
      <c r="J32" s="544">
        <v>23.4</v>
      </c>
      <c r="K32" s="543" t="s">
        <v>349</v>
      </c>
      <c r="L32" s="364">
        <v>-0.29999999999999716</v>
      </c>
    </row>
    <row r="33" spans="1:12" s="110" customFormat="1" ht="15" customHeight="1" x14ac:dyDescent="0.2">
      <c r="A33" s="367"/>
      <c r="B33" s="368" t="s">
        <v>182</v>
      </c>
      <c r="C33" s="362"/>
      <c r="D33" s="362"/>
      <c r="E33" s="363"/>
      <c r="F33" s="542">
        <v>28.3</v>
      </c>
      <c r="G33" s="542">
        <v>33.9</v>
      </c>
      <c r="H33" s="542">
        <v>34.799999999999997</v>
      </c>
      <c r="I33" s="542">
        <v>34.1</v>
      </c>
      <c r="J33" s="542">
        <v>29.6</v>
      </c>
      <c r="K33" s="543" t="s">
        <v>349</v>
      </c>
      <c r="L33" s="364">
        <v>-1.3000000000000007</v>
      </c>
    </row>
    <row r="34" spans="1:12" s="369" customFormat="1" ht="15" customHeight="1" x14ac:dyDescent="0.2">
      <c r="A34" s="367" t="s">
        <v>113</v>
      </c>
      <c r="B34" s="368" t="s">
        <v>116</v>
      </c>
      <c r="C34" s="362"/>
      <c r="D34" s="362"/>
      <c r="E34" s="363"/>
      <c r="F34" s="542">
        <v>24.6</v>
      </c>
      <c r="G34" s="542">
        <v>27.3</v>
      </c>
      <c r="H34" s="542">
        <v>28.7</v>
      </c>
      <c r="I34" s="542">
        <v>26.4</v>
      </c>
      <c r="J34" s="542">
        <v>24.9</v>
      </c>
      <c r="K34" s="543" t="s">
        <v>349</v>
      </c>
      <c r="L34" s="364">
        <v>-0.29999999999999716</v>
      </c>
    </row>
    <row r="35" spans="1:12" s="369" customFormat="1" ht="11.25" x14ac:dyDescent="0.2">
      <c r="A35" s="370"/>
      <c r="B35" s="371" t="s">
        <v>117</v>
      </c>
      <c r="C35" s="372"/>
      <c r="D35" s="372"/>
      <c r="E35" s="373"/>
      <c r="F35" s="545">
        <v>27.5</v>
      </c>
      <c r="G35" s="545">
        <v>26.9</v>
      </c>
      <c r="H35" s="545">
        <v>28.8</v>
      </c>
      <c r="I35" s="545">
        <v>23.8</v>
      </c>
      <c r="J35" s="546">
        <v>29.4</v>
      </c>
      <c r="K35" s="547" t="s">
        <v>349</v>
      </c>
      <c r="L35" s="374">
        <v>-1.8999999999999986</v>
      </c>
    </row>
    <row r="36" spans="1:12" s="369" customFormat="1" ht="15.95" customHeight="1" x14ac:dyDescent="0.2">
      <c r="A36" s="375" t="s">
        <v>350</v>
      </c>
      <c r="B36" s="376"/>
      <c r="C36" s="377"/>
      <c r="D36" s="376"/>
      <c r="E36" s="378"/>
      <c r="F36" s="548">
        <v>4576</v>
      </c>
      <c r="G36" s="548">
        <v>3280</v>
      </c>
      <c r="H36" s="548">
        <v>4609</v>
      </c>
      <c r="I36" s="548">
        <v>4321</v>
      </c>
      <c r="J36" s="548">
        <v>4670</v>
      </c>
      <c r="K36" s="549">
        <v>-94</v>
      </c>
      <c r="L36" s="380">
        <v>-2.0128479657387581</v>
      </c>
    </row>
    <row r="37" spans="1:12" s="369" customFormat="1" ht="15.95" customHeight="1" x14ac:dyDescent="0.2">
      <c r="A37" s="381"/>
      <c r="B37" s="382" t="s">
        <v>113</v>
      </c>
      <c r="C37" s="382" t="s">
        <v>351</v>
      </c>
      <c r="D37" s="382"/>
      <c r="E37" s="383"/>
      <c r="F37" s="548">
        <v>1142</v>
      </c>
      <c r="G37" s="548">
        <v>892</v>
      </c>
      <c r="H37" s="548">
        <v>1323</v>
      </c>
      <c r="I37" s="548">
        <v>1119</v>
      </c>
      <c r="J37" s="548">
        <v>1193</v>
      </c>
      <c r="K37" s="549">
        <v>-51</v>
      </c>
      <c r="L37" s="380">
        <v>-4.2749371332774517</v>
      </c>
    </row>
    <row r="38" spans="1:12" s="369" customFormat="1" ht="15.95" customHeight="1" x14ac:dyDescent="0.2">
      <c r="A38" s="381"/>
      <c r="B38" s="384" t="s">
        <v>105</v>
      </c>
      <c r="C38" s="384" t="s">
        <v>106</v>
      </c>
      <c r="D38" s="385"/>
      <c r="E38" s="383"/>
      <c r="F38" s="548">
        <v>2691</v>
      </c>
      <c r="G38" s="548">
        <v>1835</v>
      </c>
      <c r="H38" s="548">
        <v>2680</v>
      </c>
      <c r="I38" s="548">
        <v>2732</v>
      </c>
      <c r="J38" s="550">
        <v>2800</v>
      </c>
      <c r="K38" s="549">
        <v>-109</v>
      </c>
      <c r="L38" s="380">
        <v>-3.8928571428571428</v>
      </c>
    </row>
    <row r="39" spans="1:12" s="369" customFormat="1" ht="15.95" customHeight="1" x14ac:dyDescent="0.2">
      <c r="A39" s="381"/>
      <c r="B39" s="385"/>
      <c r="C39" s="382" t="s">
        <v>352</v>
      </c>
      <c r="D39" s="385"/>
      <c r="E39" s="383"/>
      <c r="F39" s="548">
        <v>633</v>
      </c>
      <c r="G39" s="548">
        <v>417</v>
      </c>
      <c r="H39" s="548">
        <v>660</v>
      </c>
      <c r="I39" s="548">
        <v>575</v>
      </c>
      <c r="J39" s="548">
        <v>632</v>
      </c>
      <c r="K39" s="549">
        <v>1</v>
      </c>
      <c r="L39" s="380">
        <v>0.15822784810126583</v>
      </c>
    </row>
    <row r="40" spans="1:12" s="369" customFormat="1" ht="15.95" customHeight="1" x14ac:dyDescent="0.2">
      <c r="A40" s="381"/>
      <c r="B40" s="384"/>
      <c r="C40" s="384" t="s">
        <v>107</v>
      </c>
      <c r="D40" s="385"/>
      <c r="E40" s="383"/>
      <c r="F40" s="548">
        <v>1885</v>
      </c>
      <c r="G40" s="548">
        <v>1445</v>
      </c>
      <c r="H40" s="548">
        <v>1929</v>
      </c>
      <c r="I40" s="548">
        <v>1589</v>
      </c>
      <c r="J40" s="548">
        <v>1870</v>
      </c>
      <c r="K40" s="549">
        <v>15</v>
      </c>
      <c r="L40" s="380">
        <v>0.80213903743315507</v>
      </c>
    </row>
    <row r="41" spans="1:12" s="369" customFormat="1" ht="24" customHeight="1" x14ac:dyDescent="0.2">
      <c r="A41" s="381"/>
      <c r="B41" s="385"/>
      <c r="C41" s="382" t="s">
        <v>352</v>
      </c>
      <c r="D41" s="385"/>
      <c r="E41" s="383"/>
      <c r="F41" s="548">
        <v>509</v>
      </c>
      <c r="G41" s="548">
        <v>475</v>
      </c>
      <c r="H41" s="548">
        <v>663</v>
      </c>
      <c r="I41" s="548">
        <v>544</v>
      </c>
      <c r="J41" s="550">
        <v>561</v>
      </c>
      <c r="K41" s="549">
        <v>-52</v>
      </c>
      <c r="L41" s="380">
        <v>-9.2691622103386813</v>
      </c>
    </row>
    <row r="42" spans="1:12" s="110" customFormat="1" ht="15" customHeight="1" x14ac:dyDescent="0.2">
      <c r="A42" s="381"/>
      <c r="B42" s="384" t="s">
        <v>113</v>
      </c>
      <c r="C42" s="384" t="s">
        <v>353</v>
      </c>
      <c r="D42" s="385"/>
      <c r="E42" s="383"/>
      <c r="F42" s="548">
        <v>692</v>
      </c>
      <c r="G42" s="548">
        <v>481</v>
      </c>
      <c r="H42" s="548">
        <v>928</v>
      </c>
      <c r="I42" s="548">
        <v>606</v>
      </c>
      <c r="J42" s="548">
        <v>594</v>
      </c>
      <c r="K42" s="549">
        <v>98</v>
      </c>
      <c r="L42" s="380">
        <v>16.498316498316498</v>
      </c>
    </row>
    <row r="43" spans="1:12" s="110" customFormat="1" ht="15" customHeight="1" x14ac:dyDescent="0.2">
      <c r="A43" s="381"/>
      <c r="B43" s="385"/>
      <c r="C43" s="382" t="s">
        <v>352</v>
      </c>
      <c r="D43" s="385"/>
      <c r="E43" s="383"/>
      <c r="F43" s="548">
        <v>217</v>
      </c>
      <c r="G43" s="548">
        <v>154</v>
      </c>
      <c r="H43" s="548">
        <v>336</v>
      </c>
      <c r="I43" s="548">
        <v>217</v>
      </c>
      <c r="J43" s="548">
        <v>204</v>
      </c>
      <c r="K43" s="549">
        <v>13</v>
      </c>
      <c r="L43" s="380">
        <v>6.3725490196078427</v>
      </c>
    </row>
    <row r="44" spans="1:12" s="110" customFormat="1" ht="15" customHeight="1" x14ac:dyDescent="0.2">
      <c r="A44" s="381"/>
      <c r="B44" s="384"/>
      <c r="C44" s="366" t="s">
        <v>109</v>
      </c>
      <c r="D44" s="385"/>
      <c r="E44" s="383"/>
      <c r="F44" s="548">
        <v>3243</v>
      </c>
      <c r="G44" s="548">
        <v>2433</v>
      </c>
      <c r="H44" s="548">
        <v>3165</v>
      </c>
      <c r="I44" s="548">
        <v>3111</v>
      </c>
      <c r="J44" s="550">
        <v>3364</v>
      </c>
      <c r="K44" s="549">
        <v>-121</v>
      </c>
      <c r="L44" s="380">
        <v>-3.5969084423305588</v>
      </c>
    </row>
    <row r="45" spans="1:12" s="110" customFormat="1" ht="15" customHeight="1" x14ac:dyDescent="0.2">
      <c r="A45" s="381"/>
      <c r="B45" s="385"/>
      <c r="C45" s="382" t="s">
        <v>352</v>
      </c>
      <c r="D45" s="385"/>
      <c r="E45" s="383"/>
      <c r="F45" s="548">
        <v>764</v>
      </c>
      <c r="G45" s="548">
        <v>641</v>
      </c>
      <c r="H45" s="548">
        <v>832</v>
      </c>
      <c r="I45" s="548">
        <v>736</v>
      </c>
      <c r="J45" s="548">
        <v>814</v>
      </c>
      <c r="K45" s="549">
        <v>-50</v>
      </c>
      <c r="L45" s="380">
        <v>-6.1425061425061429</v>
      </c>
    </row>
    <row r="46" spans="1:12" s="110" customFormat="1" ht="15" customHeight="1" x14ac:dyDescent="0.2">
      <c r="A46" s="381"/>
      <c r="B46" s="384"/>
      <c r="C46" s="366" t="s">
        <v>110</v>
      </c>
      <c r="D46" s="385"/>
      <c r="E46" s="383"/>
      <c r="F46" s="548">
        <v>582</v>
      </c>
      <c r="G46" s="548">
        <v>347</v>
      </c>
      <c r="H46" s="548">
        <v>477</v>
      </c>
      <c r="I46" s="548">
        <v>550</v>
      </c>
      <c r="J46" s="548">
        <v>663</v>
      </c>
      <c r="K46" s="549">
        <v>-81</v>
      </c>
      <c r="L46" s="380">
        <v>-12.217194570135746</v>
      </c>
    </row>
    <row r="47" spans="1:12" s="110" customFormat="1" ht="15" customHeight="1" x14ac:dyDescent="0.2">
      <c r="A47" s="381"/>
      <c r="B47" s="385"/>
      <c r="C47" s="382" t="s">
        <v>352</v>
      </c>
      <c r="D47" s="385"/>
      <c r="E47" s="383"/>
      <c r="F47" s="548">
        <v>136</v>
      </c>
      <c r="G47" s="548">
        <v>87</v>
      </c>
      <c r="H47" s="548">
        <v>136</v>
      </c>
      <c r="I47" s="548">
        <v>143</v>
      </c>
      <c r="J47" s="550">
        <v>150</v>
      </c>
      <c r="K47" s="549">
        <v>-14</v>
      </c>
      <c r="L47" s="380">
        <v>-9.3333333333333339</v>
      </c>
    </row>
    <row r="48" spans="1:12" s="110" customFormat="1" ht="15" customHeight="1" x14ac:dyDescent="0.2">
      <c r="A48" s="381"/>
      <c r="B48" s="385"/>
      <c r="C48" s="366" t="s">
        <v>111</v>
      </c>
      <c r="D48" s="386"/>
      <c r="E48" s="387"/>
      <c r="F48" s="548">
        <v>59</v>
      </c>
      <c r="G48" s="548">
        <v>19</v>
      </c>
      <c r="H48" s="548">
        <v>39</v>
      </c>
      <c r="I48" s="548">
        <v>54</v>
      </c>
      <c r="J48" s="548">
        <v>49</v>
      </c>
      <c r="K48" s="549">
        <v>10</v>
      </c>
      <c r="L48" s="380">
        <v>20.408163265306122</v>
      </c>
    </row>
    <row r="49" spans="1:12" s="110" customFormat="1" ht="15" customHeight="1" x14ac:dyDescent="0.2">
      <c r="A49" s="381"/>
      <c r="B49" s="385"/>
      <c r="C49" s="382" t="s">
        <v>352</v>
      </c>
      <c r="D49" s="385"/>
      <c r="E49" s="383"/>
      <c r="F49" s="548">
        <v>25</v>
      </c>
      <c r="G49" s="548">
        <v>10</v>
      </c>
      <c r="H49" s="548">
        <v>19</v>
      </c>
      <c r="I49" s="548">
        <v>23</v>
      </c>
      <c r="J49" s="548">
        <v>25</v>
      </c>
      <c r="K49" s="549">
        <v>0</v>
      </c>
      <c r="L49" s="380">
        <v>0</v>
      </c>
    </row>
    <row r="50" spans="1:12" s="110" customFormat="1" ht="15" customHeight="1" x14ac:dyDescent="0.2">
      <c r="A50" s="381"/>
      <c r="B50" s="384" t="s">
        <v>113</v>
      </c>
      <c r="C50" s="382" t="s">
        <v>181</v>
      </c>
      <c r="D50" s="385"/>
      <c r="E50" s="383"/>
      <c r="F50" s="548">
        <v>2950</v>
      </c>
      <c r="G50" s="548">
        <v>1981</v>
      </c>
      <c r="H50" s="548">
        <v>2931</v>
      </c>
      <c r="I50" s="548">
        <v>2822</v>
      </c>
      <c r="J50" s="550">
        <v>3043</v>
      </c>
      <c r="K50" s="549">
        <v>-93</v>
      </c>
      <c r="L50" s="380">
        <v>-3.0561945448570489</v>
      </c>
    </row>
    <row r="51" spans="1:12" s="110" customFormat="1" ht="15" customHeight="1" x14ac:dyDescent="0.2">
      <c r="A51" s="381"/>
      <c r="B51" s="385"/>
      <c r="C51" s="382" t="s">
        <v>352</v>
      </c>
      <c r="D51" s="385"/>
      <c r="E51" s="383"/>
      <c r="F51" s="548">
        <v>682</v>
      </c>
      <c r="G51" s="548">
        <v>451</v>
      </c>
      <c r="H51" s="548">
        <v>739</v>
      </c>
      <c r="I51" s="548">
        <v>608</v>
      </c>
      <c r="J51" s="548">
        <v>711</v>
      </c>
      <c r="K51" s="549">
        <v>-29</v>
      </c>
      <c r="L51" s="380">
        <v>-4.0787623066104075</v>
      </c>
    </row>
    <row r="52" spans="1:12" s="110" customFormat="1" ht="15" customHeight="1" x14ac:dyDescent="0.2">
      <c r="A52" s="381"/>
      <c r="B52" s="384"/>
      <c r="C52" s="382" t="s">
        <v>182</v>
      </c>
      <c r="D52" s="385"/>
      <c r="E52" s="383"/>
      <c r="F52" s="548">
        <v>1626</v>
      </c>
      <c r="G52" s="548">
        <v>1299</v>
      </c>
      <c r="H52" s="548">
        <v>1678</v>
      </c>
      <c r="I52" s="548">
        <v>1499</v>
      </c>
      <c r="J52" s="548">
        <v>1627</v>
      </c>
      <c r="K52" s="549">
        <v>-1</v>
      </c>
      <c r="L52" s="380">
        <v>-6.1462814996926858E-2</v>
      </c>
    </row>
    <row r="53" spans="1:12" s="269" customFormat="1" ht="11.25" customHeight="1" x14ac:dyDescent="0.2">
      <c r="A53" s="381"/>
      <c r="B53" s="385"/>
      <c r="C53" s="382" t="s">
        <v>352</v>
      </c>
      <c r="D53" s="385"/>
      <c r="E53" s="383"/>
      <c r="F53" s="548">
        <v>460</v>
      </c>
      <c r="G53" s="548">
        <v>441</v>
      </c>
      <c r="H53" s="548">
        <v>584</v>
      </c>
      <c r="I53" s="548">
        <v>511</v>
      </c>
      <c r="J53" s="550">
        <v>482</v>
      </c>
      <c r="K53" s="549">
        <v>-22</v>
      </c>
      <c r="L53" s="380">
        <v>-4.5643153526970952</v>
      </c>
    </row>
    <row r="54" spans="1:12" s="151" customFormat="1" ht="12.75" customHeight="1" x14ac:dyDescent="0.2">
      <c r="A54" s="381"/>
      <c r="B54" s="384" t="s">
        <v>113</v>
      </c>
      <c r="C54" s="384" t="s">
        <v>116</v>
      </c>
      <c r="D54" s="385"/>
      <c r="E54" s="383"/>
      <c r="F54" s="548">
        <v>3936</v>
      </c>
      <c r="G54" s="548">
        <v>2711</v>
      </c>
      <c r="H54" s="548">
        <v>3784</v>
      </c>
      <c r="I54" s="548">
        <v>3571</v>
      </c>
      <c r="J54" s="548">
        <v>4016</v>
      </c>
      <c r="K54" s="549">
        <v>-80</v>
      </c>
      <c r="L54" s="380">
        <v>-1.9920318725099602</v>
      </c>
    </row>
    <row r="55" spans="1:12" ht="11.25" x14ac:dyDescent="0.2">
      <c r="A55" s="381"/>
      <c r="B55" s="385"/>
      <c r="C55" s="382" t="s">
        <v>352</v>
      </c>
      <c r="D55" s="385"/>
      <c r="E55" s="383"/>
      <c r="F55" s="548">
        <v>967</v>
      </c>
      <c r="G55" s="548">
        <v>739</v>
      </c>
      <c r="H55" s="548">
        <v>1085</v>
      </c>
      <c r="I55" s="548">
        <v>941</v>
      </c>
      <c r="J55" s="548">
        <v>1001</v>
      </c>
      <c r="K55" s="549">
        <v>-34</v>
      </c>
      <c r="L55" s="380">
        <v>-3.3966033966033966</v>
      </c>
    </row>
    <row r="56" spans="1:12" ht="14.25" customHeight="1" x14ac:dyDescent="0.2">
      <c r="A56" s="381"/>
      <c r="B56" s="385"/>
      <c r="C56" s="384" t="s">
        <v>117</v>
      </c>
      <c r="D56" s="385"/>
      <c r="E56" s="383"/>
      <c r="F56" s="548">
        <v>637</v>
      </c>
      <c r="G56" s="548">
        <v>569</v>
      </c>
      <c r="H56" s="548">
        <v>824</v>
      </c>
      <c r="I56" s="548">
        <v>749</v>
      </c>
      <c r="J56" s="548">
        <v>652</v>
      </c>
      <c r="K56" s="549">
        <v>-15</v>
      </c>
      <c r="L56" s="380">
        <v>-2.3006134969325154</v>
      </c>
    </row>
    <row r="57" spans="1:12" ht="18.75" customHeight="1" x14ac:dyDescent="0.2">
      <c r="A57" s="388"/>
      <c r="B57" s="389"/>
      <c r="C57" s="390" t="s">
        <v>352</v>
      </c>
      <c r="D57" s="389"/>
      <c r="E57" s="391"/>
      <c r="F57" s="551">
        <v>175</v>
      </c>
      <c r="G57" s="552">
        <v>153</v>
      </c>
      <c r="H57" s="552">
        <v>237</v>
      </c>
      <c r="I57" s="552">
        <v>178</v>
      </c>
      <c r="J57" s="552">
        <v>192</v>
      </c>
      <c r="K57" s="553">
        <f t="shared" ref="K57" si="0">IF(OR(F57=".",J57=".")=TRUE,".",IF(OR(F57="*",J57="*")=TRUE,"*",IF(AND(F57="-",J57="-")=TRUE,"-",IF(AND(ISNUMBER(J57),ISNUMBER(F57))=TRUE,IF(F57-J57=0,0,F57-J57),IF(ISNUMBER(F57)=TRUE,F57,-J57)))))</f>
        <v>-17</v>
      </c>
      <c r="L57" s="392">
        <f t="shared" ref="L57" si="1">IF(K57 =".",".",IF(K57 ="*","*",IF(K57="-","-",IF(K57=0,0,IF(OR(J57="-",J57=".",F57="-",F57=".")=TRUE,"X",IF(J57=0,"0,0",IF(ABS(K57*100/J57)&gt;250,".X",(K57*100/J57))))))))</f>
        <v>-8.8541666666666661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4719</v>
      </c>
      <c r="E11" s="114">
        <v>3456</v>
      </c>
      <c r="F11" s="114">
        <v>5939</v>
      </c>
      <c r="G11" s="114">
        <v>4439</v>
      </c>
      <c r="H11" s="140">
        <v>4833</v>
      </c>
      <c r="I11" s="115">
        <v>-114</v>
      </c>
      <c r="J11" s="116">
        <v>-2.3587833643699567</v>
      </c>
    </row>
    <row r="12" spans="1:15" s="110" customFormat="1" ht="24.95" customHeight="1" x14ac:dyDescent="0.2">
      <c r="A12" s="193" t="s">
        <v>132</v>
      </c>
      <c r="B12" s="194" t="s">
        <v>133</v>
      </c>
      <c r="C12" s="113">
        <v>4.0262767535494808</v>
      </c>
      <c r="D12" s="115">
        <v>190</v>
      </c>
      <c r="E12" s="114">
        <v>110</v>
      </c>
      <c r="F12" s="114">
        <v>211</v>
      </c>
      <c r="G12" s="114">
        <v>216</v>
      </c>
      <c r="H12" s="140">
        <v>236</v>
      </c>
      <c r="I12" s="115">
        <v>-46</v>
      </c>
      <c r="J12" s="116">
        <v>-19.491525423728813</v>
      </c>
    </row>
    <row r="13" spans="1:15" s="110" customFormat="1" ht="24.95" customHeight="1" x14ac:dyDescent="0.2">
      <c r="A13" s="193" t="s">
        <v>134</v>
      </c>
      <c r="B13" s="199" t="s">
        <v>214</v>
      </c>
      <c r="C13" s="113">
        <v>1.2502648866285231</v>
      </c>
      <c r="D13" s="115">
        <v>59</v>
      </c>
      <c r="E13" s="114">
        <v>40</v>
      </c>
      <c r="F13" s="114">
        <v>75</v>
      </c>
      <c r="G13" s="114">
        <v>59</v>
      </c>
      <c r="H13" s="140">
        <v>60</v>
      </c>
      <c r="I13" s="115">
        <v>-1</v>
      </c>
      <c r="J13" s="116">
        <v>-1.6666666666666667</v>
      </c>
    </row>
    <row r="14" spans="1:15" s="287" customFormat="1" ht="24.95" customHeight="1" x14ac:dyDescent="0.2">
      <c r="A14" s="193" t="s">
        <v>215</v>
      </c>
      <c r="B14" s="199" t="s">
        <v>137</v>
      </c>
      <c r="C14" s="113">
        <v>12.036448400084764</v>
      </c>
      <c r="D14" s="115">
        <v>568</v>
      </c>
      <c r="E14" s="114">
        <v>408</v>
      </c>
      <c r="F14" s="114">
        <v>798</v>
      </c>
      <c r="G14" s="114">
        <v>552</v>
      </c>
      <c r="H14" s="140">
        <v>598</v>
      </c>
      <c r="I14" s="115">
        <v>-30</v>
      </c>
      <c r="J14" s="116">
        <v>-5.0167224080267561</v>
      </c>
      <c r="K14" s="110"/>
      <c r="L14" s="110"/>
      <c r="M14" s="110"/>
      <c r="N14" s="110"/>
      <c r="O14" s="110"/>
    </row>
    <row r="15" spans="1:15" s="110" customFormat="1" ht="24.95" customHeight="1" x14ac:dyDescent="0.2">
      <c r="A15" s="193" t="s">
        <v>216</v>
      </c>
      <c r="B15" s="199" t="s">
        <v>217</v>
      </c>
      <c r="C15" s="113">
        <v>3.2845941936851029</v>
      </c>
      <c r="D15" s="115">
        <v>155</v>
      </c>
      <c r="E15" s="114">
        <v>132</v>
      </c>
      <c r="F15" s="114">
        <v>198</v>
      </c>
      <c r="G15" s="114">
        <v>180</v>
      </c>
      <c r="H15" s="140">
        <v>110</v>
      </c>
      <c r="I15" s="115">
        <v>45</v>
      </c>
      <c r="J15" s="116">
        <v>40.909090909090907</v>
      </c>
    </row>
    <row r="16" spans="1:15" s="287" customFormat="1" ht="24.95" customHeight="1" x14ac:dyDescent="0.2">
      <c r="A16" s="193" t="s">
        <v>218</v>
      </c>
      <c r="B16" s="199" t="s">
        <v>141</v>
      </c>
      <c r="C16" s="113">
        <v>4.3017588472133923</v>
      </c>
      <c r="D16" s="115">
        <v>203</v>
      </c>
      <c r="E16" s="114">
        <v>147</v>
      </c>
      <c r="F16" s="114">
        <v>319</v>
      </c>
      <c r="G16" s="114">
        <v>179</v>
      </c>
      <c r="H16" s="140">
        <v>254</v>
      </c>
      <c r="I16" s="115">
        <v>-51</v>
      </c>
      <c r="J16" s="116">
        <v>-20.078740157480315</v>
      </c>
      <c r="K16" s="110"/>
      <c r="L16" s="110"/>
      <c r="M16" s="110"/>
      <c r="N16" s="110"/>
      <c r="O16" s="110"/>
    </row>
    <row r="17" spans="1:15" s="110" customFormat="1" ht="24.95" customHeight="1" x14ac:dyDescent="0.2">
      <c r="A17" s="193" t="s">
        <v>142</v>
      </c>
      <c r="B17" s="199" t="s">
        <v>220</v>
      </c>
      <c r="C17" s="113">
        <v>4.4500953591862684</v>
      </c>
      <c r="D17" s="115">
        <v>210</v>
      </c>
      <c r="E17" s="114">
        <v>129</v>
      </c>
      <c r="F17" s="114">
        <v>281</v>
      </c>
      <c r="G17" s="114">
        <v>193</v>
      </c>
      <c r="H17" s="140">
        <v>234</v>
      </c>
      <c r="I17" s="115">
        <v>-24</v>
      </c>
      <c r="J17" s="116">
        <v>-10.256410256410257</v>
      </c>
    </row>
    <row r="18" spans="1:15" s="287" customFormat="1" ht="24.95" customHeight="1" x14ac:dyDescent="0.2">
      <c r="A18" s="201" t="s">
        <v>144</v>
      </c>
      <c r="B18" s="202" t="s">
        <v>145</v>
      </c>
      <c r="C18" s="113">
        <v>10.553083280356008</v>
      </c>
      <c r="D18" s="115">
        <v>498</v>
      </c>
      <c r="E18" s="114">
        <v>223</v>
      </c>
      <c r="F18" s="114">
        <v>578</v>
      </c>
      <c r="G18" s="114">
        <v>614</v>
      </c>
      <c r="H18" s="140">
        <v>565</v>
      </c>
      <c r="I18" s="115">
        <v>-67</v>
      </c>
      <c r="J18" s="116">
        <v>-11.858407079646017</v>
      </c>
      <c r="K18" s="110"/>
      <c r="L18" s="110"/>
      <c r="M18" s="110"/>
      <c r="N18" s="110"/>
      <c r="O18" s="110"/>
    </row>
    <row r="19" spans="1:15" s="110" customFormat="1" ht="24.95" customHeight="1" x14ac:dyDescent="0.2">
      <c r="A19" s="193" t="s">
        <v>146</v>
      </c>
      <c r="B19" s="199" t="s">
        <v>147</v>
      </c>
      <c r="C19" s="113">
        <v>14.981987709260437</v>
      </c>
      <c r="D19" s="115">
        <v>707</v>
      </c>
      <c r="E19" s="114">
        <v>481</v>
      </c>
      <c r="F19" s="114">
        <v>785</v>
      </c>
      <c r="G19" s="114">
        <v>467</v>
      </c>
      <c r="H19" s="140">
        <v>735</v>
      </c>
      <c r="I19" s="115">
        <v>-28</v>
      </c>
      <c r="J19" s="116">
        <v>-3.8095238095238093</v>
      </c>
    </row>
    <row r="20" spans="1:15" s="287" customFormat="1" ht="24.95" customHeight="1" x14ac:dyDescent="0.2">
      <c r="A20" s="193" t="s">
        <v>148</v>
      </c>
      <c r="B20" s="199" t="s">
        <v>149</v>
      </c>
      <c r="C20" s="113">
        <v>16.592498410680228</v>
      </c>
      <c r="D20" s="115">
        <v>783</v>
      </c>
      <c r="E20" s="114">
        <v>632</v>
      </c>
      <c r="F20" s="114">
        <v>853</v>
      </c>
      <c r="G20" s="114">
        <v>682</v>
      </c>
      <c r="H20" s="140">
        <v>753</v>
      </c>
      <c r="I20" s="115">
        <v>30</v>
      </c>
      <c r="J20" s="116">
        <v>3.9840637450199203</v>
      </c>
      <c r="K20" s="110"/>
      <c r="L20" s="110"/>
      <c r="M20" s="110"/>
      <c r="N20" s="110"/>
      <c r="O20" s="110"/>
    </row>
    <row r="21" spans="1:15" s="110" customFormat="1" ht="24.95" customHeight="1" x14ac:dyDescent="0.2">
      <c r="A21" s="201" t="s">
        <v>150</v>
      </c>
      <c r="B21" s="202" t="s">
        <v>151</v>
      </c>
      <c r="C21" s="113">
        <v>4.8103411739775375</v>
      </c>
      <c r="D21" s="115">
        <v>227</v>
      </c>
      <c r="E21" s="114">
        <v>148</v>
      </c>
      <c r="F21" s="114">
        <v>217</v>
      </c>
      <c r="G21" s="114">
        <v>239</v>
      </c>
      <c r="H21" s="140">
        <v>184</v>
      </c>
      <c r="I21" s="115">
        <v>43</v>
      </c>
      <c r="J21" s="116">
        <v>23.369565217391305</v>
      </c>
    </row>
    <row r="22" spans="1:15" s="110" customFormat="1" ht="24.95" customHeight="1" x14ac:dyDescent="0.2">
      <c r="A22" s="201" t="s">
        <v>152</v>
      </c>
      <c r="B22" s="199" t="s">
        <v>153</v>
      </c>
      <c r="C22" s="113">
        <v>0.65691883873702051</v>
      </c>
      <c r="D22" s="115">
        <v>31</v>
      </c>
      <c r="E22" s="114">
        <v>20</v>
      </c>
      <c r="F22" s="114">
        <v>27</v>
      </c>
      <c r="G22" s="114">
        <v>55</v>
      </c>
      <c r="H22" s="140">
        <v>18</v>
      </c>
      <c r="I22" s="115">
        <v>13</v>
      </c>
      <c r="J22" s="116">
        <v>72.222222222222229</v>
      </c>
    </row>
    <row r="23" spans="1:15" s="110" customFormat="1" ht="24.95" customHeight="1" x14ac:dyDescent="0.2">
      <c r="A23" s="193" t="s">
        <v>154</v>
      </c>
      <c r="B23" s="199" t="s">
        <v>155</v>
      </c>
      <c r="C23" s="113">
        <v>0.65691883873702051</v>
      </c>
      <c r="D23" s="115">
        <v>31</v>
      </c>
      <c r="E23" s="114">
        <v>13</v>
      </c>
      <c r="F23" s="114">
        <v>19</v>
      </c>
      <c r="G23" s="114">
        <v>24</v>
      </c>
      <c r="H23" s="140">
        <v>30</v>
      </c>
      <c r="I23" s="115">
        <v>1</v>
      </c>
      <c r="J23" s="116">
        <v>3.3333333333333335</v>
      </c>
    </row>
    <row r="24" spans="1:15" s="110" customFormat="1" ht="24.95" customHeight="1" x14ac:dyDescent="0.2">
      <c r="A24" s="193" t="s">
        <v>156</v>
      </c>
      <c r="B24" s="199" t="s">
        <v>221</v>
      </c>
      <c r="C24" s="113">
        <v>4.7467683831320198</v>
      </c>
      <c r="D24" s="115">
        <v>224</v>
      </c>
      <c r="E24" s="114">
        <v>176</v>
      </c>
      <c r="F24" s="114">
        <v>252</v>
      </c>
      <c r="G24" s="114">
        <v>181</v>
      </c>
      <c r="H24" s="140">
        <v>209</v>
      </c>
      <c r="I24" s="115">
        <v>15</v>
      </c>
      <c r="J24" s="116">
        <v>7.1770334928229662</v>
      </c>
    </row>
    <row r="25" spans="1:15" s="110" customFormat="1" ht="24.95" customHeight="1" x14ac:dyDescent="0.2">
      <c r="A25" s="193" t="s">
        <v>222</v>
      </c>
      <c r="B25" s="204" t="s">
        <v>159</v>
      </c>
      <c r="C25" s="113">
        <v>4.1534223352405171</v>
      </c>
      <c r="D25" s="115">
        <v>196</v>
      </c>
      <c r="E25" s="114">
        <v>193</v>
      </c>
      <c r="F25" s="114">
        <v>185</v>
      </c>
      <c r="G25" s="114">
        <v>223</v>
      </c>
      <c r="H25" s="140">
        <v>240</v>
      </c>
      <c r="I25" s="115">
        <v>-44</v>
      </c>
      <c r="J25" s="116">
        <v>-18.333333333333332</v>
      </c>
    </row>
    <row r="26" spans="1:15" s="110" customFormat="1" ht="24.95" customHeight="1" x14ac:dyDescent="0.2">
      <c r="A26" s="201">
        <v>782.78300000000002</v>
      </c>
      <c r="B26" s="203" t="s">
        <v>160</v>
      </c>
      <c r="C26" s="113">
        <v>3.6872218690400507</v>
      </c>
      <c r="D26" s="115">
        <v>174</v>
      </c>
      <c r="E26" s="114">
        <v>168</v>
      </c>
      <c r="F26" s="114">
        <v>293</v>
      </c>
      <c r="G26" s="114">
        <v>274</v>
      </c>
      <c r="H26" s="140">
        <v>179</v>
      </c>
      <c r="I26" s="115">
        <v>-5</v>
      </c>
      <c r="J26" s="116">
        <v>-2.7932960893854748</v>
      </c>
    </row>
    <row r="27" spans="1:15" s="110" customFormat="1" ht="24.95" customHeight="1" x14ac:dyDescent="0.2">
      <c r="A27" s="193" t="s">
        <v>161</v>
      </c>
      <c r="B27" s="199" t="s">
        <v>162</v>
      </c>
      <c r="C27" s="113">
        <v>2.903157448611994</v>
      </c>
      <c r="D27" s="115">
        <v>137</v>
      </c>
      <c r="E27" s="114">
        <v>113</v>
      </c>
      <c r="F27" s="114">
        <v>243</v>
      </c>
      <c r="G27" s="114">
        <v>157</v>
      </c>
      <c r="H27" s="140">
        <v>131</v>
      </c>
      <c r="I27" s="115">
        <v>6</v>
      </c>
      <c r="J27" s="116">
        <v>4.5801526717557248</v>
      </c>
    </row>
    <row r="28" spans="1:15" s="110" customFormat="1" ht="24.95" customHeight="1" x14ac:dyDescent="0.2">
      <c r="A28" s="193" t="s">
        <v>163</v>
      </c>
      <c r="B28" s="199" t="s">
        <v>164</v>
      </c>
      <c r="C28" s="113">
        <v>1.6952744225471499</v>
      </c>
      <c r="D28" s="115">
        <v>80</v>
      </c>
      <c r="E28" s="114">
        <v>95</v>
      </c>
      <c r="F28" s="114">
        <v>301</v>
      </c>
      <c r="G28" s="114">
        <v>72</v>
      </c>
      <c r="H28" s="140">
        <v>138</v>
      </c>
      <c r="I28" s="115">
        <v>-58</v>
      </c>
      <c r="J28" s="116">
        <v>-42.028985507246375</v>
      </c>
    </row>
    <row r="29" spans="1:15" s="110" customFormat="1" ht="24.95" customHeight="1" x14ac:dyDescent="0.2">
      <c r="A29" s="193">
        <v>86</v>
      </c>
      <c r="B29" s="199" t="s">
        <v>165</v>
      </c>
      <c r="C29" s="113">
        <v>6.2937062937062933</v>
      </c>
      <c r="D29" s="115">
        <v>297</v>
      </c>
      <c r="E29" s="114">
        <v>218</v>
      </c>
      <c r="F29" s="114">
        <v>388</v>
      </c>
      <c r="G29" s="114">
        <v>236</v>
      </c>
      <c r="H29" s="140">
        <v>344</v>
      </c>
      <c r="I29" s="115">
        <v>-47</v>
      </c>
      <c r="J29" s="116">
        <v>-13.662790697674419</v>
      </c>
    </row>
    <row r="30" spans="1:15" s="110" customFormat="1" ht="24.95" customHeight="1" x14ac:dyDescent="0.2">
      <c r="A30" s="193">
        <v>87.88</v>
      </c>
      <c r="B30" s="204" t="s">
        <v>166</v>
      </c>
      <c r="C30" s="113">
        <v>8.1373172282263191</v>
      </c>
      <c r="D30" s="115">
        <v>384</v>
      </c>
      <c r="E30" s="114">
        <v>329</v>
      </c>
      <c r="F30" s="114">
        <v>575</v>
      </c>
      <c r="G30" s="114">
        <v>259</v>
      </c>
      <c r="H30" s="140">
        <v>299</v>
      </c>
      <c r="I30" s="115">
        <v>85</v>
      </c>
      <c r="J30" s="116">
        <v>28.42809364548495</v>
      </c>
    </row>
    <row r="31" spans="1:15" s="110" customFormat="1" ht="24.95" customHeight="1" x14ac:dyDescent="0.2">
      <c r="A31" s="193" t="s">
        <v>167</v>
      </c>
      <c r="B31" s="199" t="s">
        <v>168</v>
      </c>
      <c r="C31" s="113">
        <v>2.8183937274846365</v>
      </c>
      <c r="D31" s="115">
        <v>133</v>
      </c>
      <c r="E31" s="114">
        <v>89</v>
      </c>
      <c r="F31" s="114">
        <v>139</v>
      </c>
      <c r="G31" s="114">
        <v>129</v>
      </c>
      <c r="H31" s="140">
        <v>114</v>
      </c>
      <c r="I31" s="115">
        <v>19</v>
      </c>
      <c r="J31" s="116">
        <v>16.666666666666668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4.0262767535494808</v>
      </c>
      <c r="D34" s="115">
        <v>190</v>
      </c>
      <c r="E34" s="114">
        <v>110</v>
      </c>
      <c r="F34" s="114">
        <v>211</v>
      </c>
      <c r="G34" s="114">
        <v>216</v>
      </c>
      <c r="H34" s="140">
        <v>236</v>
      </c>
      <c r="I34" s="115">
        <v>-46</v>
      </c>
      <c r="J34" s="116">
        <v>-19.491525423728813</v>
      </c>
    </row>
    <row r="35" spans="1:10" s="110" customFormat="1" ht="24.95" customHeight="1" x14ac:dyDescent="0.2">
      <c r="A35" s="292" t="s">
        <v>171</v>
      </c>
      <c r="B35" s="293" t="s">
        <v>172</v>
      </c>
      <c r="C35" s="113">
        <v>23.839796567069293</v>
      </c>
      <c r="D35" s="115">
        <v>1125</v>
      </c>
      <c r="E35" s="114">
        <v>671</v>
      </c>
      <c r="F35" s="114">
        <v>1451</v>
      </c>
      <c r="G35" s="114">
        <v>1225</v>
      </c>
      <c r="H35" s="140">
        <v>1223</v>
      </c>
      <c r="I35" s="115">
        <v>-98</v>
      </c>
      <c r="J35" s="116">
        <v>-8.0130825838103021</v>
      </c>
    </row>
    <row r="36" spans="1:10" s="110" customFormat="1" ht="24.95" customHeight="1" x14ac:dyDescent="0.2">
      <c r="A36" s="294" t="s">
        <v>173</v>
      </c>
      <c r="B36" s="295" t="s">
        <v>174</v>
      </c>
      <c r="C36" s="125">
        <v>72.133926679381219</v>
      </c>
      <c r="D36" s="143">
        <v>3404</v>
      </c>
      <c r="E36" s="144">
        <v>2675</v>
      </c>
      <c r="F36" s="144">
        <v>4277</v>
      </c>
      <c r="G36" s="144">
        <v>2998</v>
      </c>
      <c r="H36" s="145">
        <v>3374</v>
      </c>
      <c r="I36" s="143">
        <v>30</v>
      </c>
      <c r="J36" s="146">
        <v>0.88915234143449906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4719</v>
      </c>
      <c r="F11" s="264">
        <v>3456</v>
      </c>
      <c r="G11" s="264">
        <v>5939</v>
      </c>
      <c r="H11" s="264">
        <v>4439</v>
      </c>
      <c r="I11" s="265">
        <v>4833</v>
      </c>
      <c r="J11" s="263">
        <v>-114</v>
      </c>
      <c r="K11" s="266">
        <v>-2.3587833643699567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20.364484000847636</v>
      </c>
      <c r="E13" s="115">
        <v>961</v>
      </c>
      <c r="F13" s="114">
        <v>794</v>
      </c>
      <c r="G13" s="114">
        <v>1315</v>
      </c>
      <c r="H13" s="114">
        <v>1180</v>
      </c>
      <c r="I13" s="140">
        <v>1007</v>
      </c>
      <c r="J13" s="115">
        <v>-46</v>
      </c>
      <c r="K13" s="116">
        <v>-4.5680238331678256</v>
      </c>
    </row>
    <row r="14" spans="1:15" ht="15.95" customHeight="1" x14ac:dyDescent="0.2">
      <c r="A14" s="306" t="s">
        <v>230</v>
      </c>
      <c r="B14" s="307"/>
      <c r="C14" s="308"/>
      <c r="D14" s="113">
        <v>63.721127357490992</v>
      </c>
      <c r="E14" s="115">
        <v>3007</v>
      </c>
      <c r="F14" s="114">
        <v>2083</v>
      </c>
      <c r="G14" s="114">
        <v>3808</v>
      </c>
      <c r="H14" s="114">
        <v>2665</v>
      </c>
      <c r="I14" s="140">
        <v>3027</v>
      </c>
      <c r="J14" s="115">
        <v>-20</v>
      </c>
      <c r="K14" s="116">
        <v>-0.66072018500165175</v>
      </c>
    </row>
    <row r="15" spans="1:15" ht="15.95" customHeight="1" x14ac:dyDescent="0.2">
      <c r="A15" s="306" t="s">
        <v>231</v>
      </c>
      <c r="B15" s="307"/>
      <c r="C15" s="308"/>
      <c r="D15" s="113">
        <v>8.6670904852723041</v>
      </c>
      <c r="E15" s="115">
        <v>409</v>
      </c>
      <c r="F15" s="114">
        <v>316</v>
      </c>
      <c r="G15" s="114">
        <v>403</v>
      </c>
      <c r="H15" s="114">
        <v>314</v>
      </c>
      <c r="I15" s="140">
        <v>382</v>
      </c>
      <c r="J15" s="115">
        <v>27</v>
      </c>
      <c r="K15" s="116">
        <v>7.0680628272251305</v>
      </c>
    </row>
    <row r="16" spans="1:15" ht="15.95" customHeight="1" x14ac:dyDescent="0.2">
      <c r="A16" s="306" t="s">
        <v>232</v>
      </c>
      <c r="B16" s="307"/>
      <c r="C16" s="308"/>
      <c r="D16" s="113">
        <v>6.9082432718796358</v>
      </c>
      <c r="E16" s="115">
        <v>326</v>
      </c>
      <c r="F16" s="114">
        <v>243</v>
      </c>
      <c r="G16" s="114">
        <v>316</v>
      </c>
      <c r="H16" s="114">
        <v>273</v>
      </c>
      <c r="I16" s="140">
        <v>402</v>
      </c>
      <c r="J16" s="115">
        <v>-76</v>
      </c>
      <c r="K16" s="116">
        <v>-18.905472636815919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2.6488662852299214</v>
      </c>
      <c r="E18" s="115">
        <v>125</v>
      </c>
      <c r="F18" s="114">
        <v>107</v>
      </c>
      <c r="G18" s="114">
        <v>207</v>
      </c>
      <c r="H18" s="114">
        <v>179</v>
      </c>
      <c r="I18" s="140">
        <v>168</v>
      </c>
      <c r="J18" s="115">
        <v>-43</v>
      </c>
      <c r="K18" s="116">
        <v>-25.595238095238095</v>
      </c>
    </row>
    <row r="19" spans="1:11" ht="14.1" customHeight="1" x14ac:dyDescent="0.2">
      <c r="A19" s="306" t="s">
        <v>235</v>
      </c>
      <c r="B19" s="307" t="s">
        <v>236</v>
      </c>
      <c r="C19" s="308"/>
      <c r="D19" s="113">
        <v>1.589319771137953</v>
      </c>
      <c r="E19" s="115">
        <v>75</v>
      </c>
      <c r="F19" s="114">
        <v>71</v>
      </c>
      <c r="G19" s="114">
        <v>131</v>
      </c>
      <c r="H19" s="114">
        <v>118</v>
      </c>
      <c r="I19" s="140">
        <v>74</v>
      </c>
      <c r="J19" s="115">
        <v>1</v>
      </c>
      <c r="K19" s="116">
        <v>1.3513513513513513</v>
      </c>
    </row>
    <row r="20" spans="1:11" ht="14.1" customHeight="1" x14ac:dyDescent="0.2">
      <c r="A20" s="306">
        <v>12</v>
      </c>
      <c r="B20" s="307" t="s">
        <v>237</v>
      </c>
      <c r="C20" s="308"/>
      <c r="D20" s="113">
        <v>2.1614748887476161</v>
      </c>
      <c r="E20" s="115">
        <v>102</v>
      </c>
      <c r="F20" s="114">
        <v>26</v>
      </c>
      <c r="G20" s="114">
        <v>104</v>
      </c>
      <c r="H20" s="114">
        <v>113</v>
      </c>
      <c r="I20" s="140">
        <v>117</v>
      </c>
      <c r="J20" s="115">
        <v>-15</v>
      </c>
      <c r="K20" s="116">
        <v>-12.820512820512821</v>
      </c>
    </row>
    <row r="21" spans="1:11" ht="14.1" customHeight="1" x14ac:dyDescent="0.2">
      <c r="A21" s="306">
        <v>21</v>
      </c>
      <c r="B21" s="307" t="s">
        <v>238</v>
      </c>
      <c r="C21" s="308"/>
      <c r="D21" s="113">
        <v>0.76287349014621741</v>
      </c>
      <c r="E21" s="115">
        <v>36</v>
      </c>
      <c r="F21" s="114">
        <v>18</v>
      </c>
      <c r="G21" s="114">
        <v>56</v>
      </c>
      <c r="H21" s="114">
        <v>32</v>
      </c>
      <c r="I21" s="140">
        <v>48</v>
      </c>
      <c r="J21" s="115">
        <v>-12</v>
      </c>
      <c r="K21" s="116">
        <v>-25</v>
      </c>
    </row>
    <row r="22" spans="1:11" ht="14.1" customHeight="1" x14ac:dyDescent="0.2">
      <c r="A22" s="306">
        <v>22</v>
      </c>
      <c r="B22" s="307" t="s">
        <v>239</v>
      </c>
      <c r="C22" s="308"/>
      <c r="D22" s="113">
        <v>1.4833651197287561</v>
      </c>
      <c r="E22" s="115">
        <v>70</v>
      </c>
      <c r="F22" s="114">
        <v>44</v>
      </c>
      <c r="G22" s="114">
        <v>97</v>
      </c>
      <c r="H22" s="114">
        <v>63</v>
      </c>
      <c r="I22" s="140">
        <v>57</v>
      </c>
      <c r="J22" s="115">
        <v>13</v>
      </c>
      <c r="K22" s="116">
        <v>22.807017543859651</v>
      </c>
    </row>
    <row r="23" spans="1:11" ht="14.1" customHeight="1" x14ac:dyDescent="0.2">
      <c r="A23" s="306">
        <v>23</v>
      </c>
      <c r="B23" s="307" t="s">
        <v>240</v>
      </c>
      <c r="C23" s="308"/>
      <c r="D23" s="113">
        <v>0.48739139648230556</v>
      </c>
      <c r="E23" s="115">
        <v>23</v>
      </c>
      <c r="F23" s="114">
        <v>12</v>
      </c>
      <c r="G23" s="114">
        <v>37</v>
      </c>
      <c r="H23" s="114">
        <v>20</v>
      </c>
      <c r="I23" s="140">
        <v>20</v>
      </c>
      <c r="J23" s="115">
        <v>3</v>
      </c>
      <c r="K23" s="116">
        <v>15</v>
      </c>
    </row>
    <row r="24" spans="1:11" ht="14.1" customHeight="1" x14ac:dyDescent="0.2">
      <c r="A24" s="306">
        <v>24</v>
      </c>
      <c r="B24" s="307" t="s">
        <v>241</v>
      </c>
      <c r="C24" s="308"/>
      <c r="D24" s="113">
        <v>2.0343293070565798</v>
      </c>
      <c r="E24" s="115">
        <v>96</v>
      </c>
      <c r="F24" s="114">
        <v>63</v>
      </c>
      <c r="G24" s="114">
        <v>228</v>
      </c>
      <c r="H24" s="114">
        <v>142</v>
      </c>
      <c r="I24" s="140">
        <v>155</v>
      </c>
      <c r="J24" s="115">
        <v>-59</v>
      </c>
      <c r="K24" s="116">
        <v>-38.064516129032256</v>
      </c>
    </row>
    <row r="25" spans="1:11" ht="14.1" customHeight="1" x14ac:dyDescent="0.2">
      <c r="A25" s="306">
        <v>25</v>
      </c>
      <c r="B25" s="307" t="s">
        <v>242</v>
      </c>
      <c r="C25" s="308"/>
      <c r="D25" s="113">
        <v>4.7891502436956985</v>
      </c>
      <c r="E25" s="115">
        <v>226</v>
      </c>
      <c r="F25" s="114">
        <v>124</v>
      </c>
      <c r="G25" s="114">
        <v>296</v>
      </c>
      <c r="H25" s="114">
        <v>190</v>
      </c>
      <c r="I25" s="140">
        <v>252</v>
      </c>
      <c r="J25" s="115">
        <v>-26</v>
      </c>
      <c r="K25" s="116">
        <v>-10.317460317460318</v>
      </c>
    </row>
    <row r="26" spans="1:11" ht="14.1" customHeight="1" x14ac:dyDescent="0.2">
      <c r="A26" s="306">
        <v>26</v>
      </c>
      <c r="B26" s="307" t="s">
        <v>243</v>
      </c>
      <c r="C26" s="308"/>
      <c r="D26" s="113">
        <v>2.436956982411528</v>
      </c>
      <c r="E26" s="115">
        <v>115</v>
      </c>
      <c r="F26" s="114">
        <v>49</v>
      </c>
      <c r="G26" s="114">
        <v>144</v>
      </c>
      <c r="H26" s="114">
        <v>73</v>
      </c>
      <c r="I26" s="140">
        <v>140</v>
      </c>
      <c r="J26" s="115">
        <v>-25</v>
      </c>
      <c r="K26" s="116">
        <v>-17.857142857142858</v>
      </c>
    </row>
    <row r="27" spans="1:11" ht="14.1" customHeight="1" x14ac:dyDescent="0.2">
      <c r="A27" s="306">
        <v>27</v>
      </c>
      <c r="B27" s="307" t="s">
        <v>244</v>
      </c>
      <c r="C27" s="308"/>
      <c r="D27" s="113">
        <v>1.2290739563466837</v>
      </c>
      <c r="E27" s="115">
        <v>58</v>
      </c>
      <c r="F27" s="114">
        <v>66</v>
      </c>
      <c r="G27" s="114">
        <v>65</v>
      </c>
      <c r="H27" s="114">
        <v>51</v>
      </c>
      <c r="I27" s="140">
        <v>74</v>
      </c>
      <c r="J27" s="115">
        <v>-16</v>
      </c>
      <c r="K27" s="116">
        <v>-21.621621621621621</v>
      </c>
    </row>
    <row r="28" spans="1:11" ht="14.1" customHeight="1" x14ac:dyDescent="0.2">
      <c r="A28" s="306">
        <v>28</v>
      </c>
      <c r="B28" s="307" t="s">
        <v>245</v>
      </c>
      <c r="C28" s="308"/>
      <c r="D28" s="113">
        <v>0.12714558169103624</v>
      </c>
      <c r="E28" s="115">
        <v>6</v>
      </c>
      <c r="F28" s="114">
        <v>6</v>
      </c>
      <c r="G28" s="114">
        <v>8</v>
      </c>
      <c r="H28" s="114">
        <v>0</v>
      </c>
      <c r="I28" s="140">
        <v>36</v>
      </c>
      <c r="J28" s="115">
        <v>-30</v>
      </c>
      <c r="K28" s="116">
        <v>-83.333333333333329</v>
      </c>
    </row>
    <row r="29" spans="1:11" ht="14.1" customHeight="1" x14ac:dyDescent="0.2">
      <c r="A29" s="306">
        <v>29</v>
      </c>
      <c r="B29" s="307" t="s">
        <v>246</v>
      </c>
      <c r="C29" s="308"/>
      <c r="D29" s="113">
        <v>3.9415130324221233</v>
      </c>
      <c r="E29" s="115">
        <v>186</v>
      </c>
      <c r="F29" s="114">
        <v>156</v>
      </c>
      <c r="G29" s="114">
        <v>200</v>
      </c>
      <c r="H29" s="114">
        <v>167</v>
      </c>
      <c r="I29" s="140">
        <v>113</v>
      </c>
      <c r="J29" s="115">
        <v>73</v>
      </c>
      <c r="K29" s="116">
        <v>64.601769911504419</v>
      </c>
    </row>
    <row r="30" spans="1:11" ht="14.1" customHeight="1" x14ac:dyDescent="0.2">
      <c r="A30" s="306" t="s">
        <v>247</v>
      </c>
      <c r="B30" s="307" t="s">
        <v>248</v>
      </c>
      <c r="C30" s="308"/>
      <c r="D30" s="113">
        <v>1.9495655859292222</v>
      </c>
      <c r="E30" s="115">
        <v>92</v>
      </c>
      <c r="F30" s="114">
        <v>84</v>
      </c>
      <c r="G30" s="114">
        <v>105</v>
      </c>
      <c r="H30" s="114">
        <v>57</v>
      </c>
      <c r="I30" s="140">
        <v>43</v>
      </c>
      <c r="J30" s="115">
        <v>49</v>
      </c>
      <c r="K30" s="116">
        <v>113.95348837209302</v>
      </c>
    </row>
    <row r="31" spans="1:11" ht="14.1" customHeight="1" x14ac:dyDescent="0.2">
      <c r="A31" s="306" t="s">
        <v>249</v>
      </c>
      <c r="B31" s="307" t="s">
        <v>250</v>
      </c>
      <c r="C31" s="308"/>
      <c r="D31" s="113">
        <v>1.9071837253655435</v>
      </c>
      <c r="E31" s="115">
        <v>90</v>
      </c>
      <c r="F31" s="114">
        <v>72</v>
      </c>
      <c r="G31" s="114">
        <v>92</v>
      </c>
      <c r="H31" s="114">
        <v>107</v>
      </c>
      <c r="I31" s="140">
        <v>70</v>
      </c>
      <c r="J31" s="115">
        <v>20</v>
      </c>
      <c r="K31" s="116">
        <v>28.571428571428573</v>
      </c>
    </row>
    <row r="32" spans="1:11" ht="14.1" customHeight="1" x14ac:dyDescent="0.2">
      <c r="A32" s="306">
        <v>31</v>
      </c>
      <c r="B32" s="307" t="s">
        <v>251</v>
      </c>
      <c r="C32" s="308"/>
      <c r="D32" s="113">
        <v>0.57215511760966309</v>
      </c>
      <c r="E32" s="115">
        <v>27</v>
      </c>
      <c r="F32" s="114">
        <v>15</v>
      </c>
      <c r="G32" s="114">
        <v>22</v>
      </c>
      <c r="H32" s="114">
        <v>42</v>
      </c>
      <c r="I32" s="140">
        <v>22</v>
      </c>
      <c r="J32" s="115">
        <v>5</v>
      </c>
      <c r="K32" s="116">
        <v>22.727272727272727</v>
      </c>
    </row>
    <row r="33" spans="1:11" ht="14.1" customHeight="1" x14ac:dyDescent="0.2">
      <c r="A33" s="306">
        <v>32</v>
      </c>
      <c r="B33" s="307" t="s">
        <v>252</v>
      </c>
      <c r="C33" s="308"/>
      <c r="D33" s="113">
        <v>4.1110404746768383</v>
      </c>
      <c r="E33" s="115">
        <v>194</v>
      </c>
      <c r="F33" s="114">
        <v>91</v>
      </c>
      <c r="G33" s="114">
        <v>239</v>
      </c>
      <c r="H33" s="114">
        <v>297</v>
      </c>
      <c r="I33" s="140">
        <v>178</v>
      </c>
      <c r="J33" s="115">
        <v>16</v>
      </c>
      <c r="K33" s="116">
        <v>8.9887640449438209</v>
      </c>
    </row>
    <row r="34" spans="1:11" ht="14.1" customHeight="1" x14ac:dyDescent="0.2">
      <c r="A34" s="306">
        <v>33</v>
      </c>
      <c r="B34" s="307" t="s">
        <v>253</v>
      </c>
      <c r="C34" s="308"/>
      <c r="D34" s="113">
        <v>1.9495655859292222</v>
      </c>
      <c r="E34" s="115">
        <v>92</v>
      </c>
      <c r="F34" s="114">
        <v>37</v>
      </c>
      <c r="G34" s="114">
        <v>92</v>
      </c>
      <c r="H34" s="114">
        <v>97</v>
      </c>
      <c r="I34" s="140">
        <v>117</v>
      </c>
      <c r="J34" s="115">
        <v>-25</v>
      </c>
      <c r="K34" s="116">
        <v>-21.367521367521366</v>
      </c>
    </row>
    <row r="35" spans="1:11" ht="14.1" customHeight="1" x14ac:dyDescent="0.2">
      <c r="A35" s="306">
        <v>34</v>
      </c>
      <c r="B35" s="307" t="s">
        <v>254</v>
      </c>
      <c r="C35" s="308"/>
      <c r="D35" s="113">
        <v>2.5217207035388856</v>
      </c>
      <c r="E35" s="115">
        <v>119</v>
      </c>
      <c r="F35" s="114">
        <v>83</v>
      </c>
      <c r="G35" s="114">
        <v>143</v>
      </c>
      <c r="H35" s="114">
        <v>109</v>
      </c>
      <c r="I35" s="140">
        <v>121</v>
      </c>
      <c r="J35" s="115">
        <v>-2</v>
      </c>
      <c r="K35" s="116">
        <v>-1.6528925619834711</v>
      </c>
    </row>
    <row r="36" spans="1:11" ht="14.1" customHeight="1" x14ac:dyDescent="0.2">
      <c r="A36" s="306">
        <v>41</v>
      </c>
      <c r="B36" s="307" t="s">
        <v>255</v>
      </c>
      <c r="C36" s="308"/>
      <c r="D36" s="113">
        <v>0.59334604789150247</v>
      </c>
      <c r="E36" s="115">
        <v>28</v>
      </c>
      <c r="F36" s="114">
        <v>4</v>
      </c>
      <c r="G36" s="114">
        <v>14</v>
      </c>
      <c r="H36" s="114">
        <v>15</v>
      </c>
      <c r="I36" s="140">
        <v>19</v>
      </c>
      <c r="J36" s="115">
        <v>9</v>
      </c>
      <c r="K36" s="116">
        <v>47.368421052631582</v>
      </c>
    </row>
    <row r="37" spans="1:11" ht="14.1" customHeight="1" x14ac:dyDescent="0.2">
      <c r="A37" s="306">
        <v>42</v>
      </c>
      <c r="B37" s="307" t="s">
        <v>256</v>
      </c>
      <c r="C37" s="308"/>
      <c r="D37" s="113" t="s">
        <v>513</v>
      </c>
      <c r="E37" s="115" t="s">
        <v>513</v>
      </c>
      <c r="F37" s="114">
        <v>8</v>
      </c>
      <c r="G37" s="114">
        <v>17</v>
      </c>
      <c r="H37" s="114">
        <v>6</v>
      </c>
      <c r="I37" s="140">
        <v>8</v>
      </c>
      <c r="J37" s="115" t="s">
        <v>513</v>
      </c>
      <c r="K37" s="116" t="s">
        <v>513</v>
      </c>
    </row>
    <row r="38" spans="1:11" ht="14.1" customHeight="1" x14ac:dyDescent="0.2">
      <c r="A38" s="306">
        <v>43</v>
      </c>
      <c r="B38" s="307" t="s">
        <v>257</v>
      </c>
      <c r="C38" s="308"/>
      <c r="D38" s="113">
        <v>0.55096418732782371</v>
      </c>
      <c r="E38" s="115">
        <v>26</v>
      </c>
      <c r="F38" s="114">
        <v>21</v>
      </c>
      <c r="G38" s="114">
        <v>34</v>
      </c>
      <c r="H38" s="114">
        <v>9</v>
      </c>
      <c r="I38" s="140">
        <v>13</v>
      </c>
      <c r="J38" s="115">
        <v>13</v>
      </c>
      <c r="K38" s="116">
        <v>100</v>
      </c>
    </row>
    <row r="39" spans="1:11" ht="14.1" customHeight="1" x14ac:dyDescent="0.2">
      <c r="A39" s="306">
        <v>51</v>
      </c>
      <c r="B39" s="307" t="s">
        <v>258</v>
      </c>
      <c r="C39" s="308"/>
      <c r="D39" s="113">
        <v>15.003178639542275</v>
      </c>
      <c r="E39" s="115">
        <v>708</v>
      </c>
      <c r="F39" s="114">
        <v>645</v>
      </c>
      <c r="G39" s="114">
        <v>886</v>
      </c>
      <c r="H39" s="114">
        <v>732</v>
      </c>
      <c r="I39" s="140">
        <v>651</v>
      </c>
      <c r="J39" s="115">
        <v>57</v>
      </c>
      <c r="K39" s="116">
        <v>8.7557603686635943</v>
      </c>
    </row>
    <row r="40" spans="1:11" ht="14.1" customHeight="1" x14ac:dyDescent="0.2">
      <c r="A40" s="306" t="s">
        <v>259</v>
      </c>
      <c r="B40" s="307" t="s">
        <v>260</v>
      </c>
      <c r="C40" s="308"/>
      <c r="D40" s="113">
        <v>13.011231193049374</v>
      </c>
      <c r="E40" s="115">
        <v>614</v>
      </c>
      <c r="F40" s="114">
        <v>509</v>
      </c>
      <c r="G40" s="114">
        <v>785</v>
      </c>
      <c r="H40" s="114">
        <v>583</v>
      </c>
      <c r="I40" s="140">
        <v>556</v>
      </c>
      <c r="J40" s="115">
        <v>58</v>
      </c>
      <c r="K40" s="116">
        <v>10.431654676258994</v>
      </c>
    </row>
    <row r="41" spans="1:11" ht="14.1" customHeight="1" x14ac:dyDescent="0.2">
      <c r="A41" s="306"/>
      <c r="B41" s="307" t="s">
        <v>261</v>
      </c>
      <c r="C41" s="308"/>
      <c r="D41" s="113">
        <v>5.8910786183513455</v>
      </c>
      <c r="E41" s="115">
        <v>278</v>
      </c>
      <c r="F41" s="114">
        <v>252</v>
      </c>
      <c r="G41" s="114">
        <v>416</v>
      </c>
      <c r="H41" s="114">
        <v>325</v>
      </c>
      <c r="I41" s="140">
        <v>275</v>
      </c>
      <c r="J41" s="115">
        <v>3</v>
      </c>
      <c r="K41" s="116">
        <v>1.0909090909090908</v>
      </c>
    </row>
    <row r="42" spans="1:11" ht="14.1" customHeight="1" x14ac:dyDescent="0.2">
      <c r="A42" s="306">
        <v>52</v>
      </c>
      <c r="B42" s="307" t="s">
        <v>262</v>
      </c>
      <c r="C42" s="308"/>
      <c r="D42" s="113">
        <v>7.6287349014621739</v>
      </c>
      <c r="E42" s="115">
        <v>360</v>
      </c>
      <c r="F42" s="114">
        <v>267</v>
      </c>
      <c r="G42" s="114">
        <v>370</v>
      </c>
      <c r="H42" s="114">
        <v>370</v>
      </c>
      <c r="I42" s="140">
        <v>382</v>
      </c>
      <c r="J42" s="115">
        <v>-22</v>
      </c>
      <c r="K42" s="116">
        <v>-5.7591623036649215</v>
      </c>
    </row>
    <row r="43" spans="1:11" ht="14.1" customHeight="1" x14ac:dyDescent="0.2">
      <c r="A43" s="306" t="s">
        <v>263</v>
      </c>
      <c r="B43" s="307" t="s">
        <v>264</v>
      </c>
      <c r="C43" s="308"/>
      <c r="D43" s="113">
        <v>6.1241788514515791</v>
      </c>
      <c r="E43" s="115">
        <v>289</v>
      </c>
      <c r="F43" s="114">
        <v>211</v>
      </c>
      <c r="G43" s="114">
        <v>279</v>
      </c>
      <c r="H43" s="114">
        <v>276</v>
      </c>
      <c r="I43" s="140">
        <v>317</v>
      </c>
      <c r="J43" s="115">
        <v>-28</v>
      </c>
      <c r="K43" s="116">
        <v>-8.8328075709779181</v>
      </c>
    </row>
    <row r="44" spans="1:11" ht="14.1" customHeight="1" x14ac:dyDescent="0.2">
      <c r="A44" s="306">
        <v>53</v>
      </c>
      <c r="B44" s="307" t="s">
        <v>265</v>
      </c>
      <c r="C44" s="308"/>
      <c r="D44" s="113">
        <v>0.91121000211909298</v>
      </c>
      <c r="E44" s="115">
        <v>43</v>
      </c>
      <c r="F44" s="114">
        <v>59</v>
      </c>
      <c r="G44" s="114">
        <v>43</v>
      </c>
      <c r="H44" s="114">
        <v>51</v>
      </c>
      <c r="I44" s="140">
        <v>67</v>
      </c>
      <c r="J44" s="115">
        <v>-24</v>
      </c>
      <c r="K44" s="116">
        <v>-35.820895522388057</v>
      </c>
    </row>
    <row r="45" spans="1:11" ht="14.1" customHeight="1" x14ac:dyDescent="0.2">
      <c r="A45" s="306" t="s">
        <v>266</v>
      </c>
      <c r="B45" s="307" t="s">
        <v>267</v>
      </c>
      <c r="C45" s="308"/>
      <c r="D45" s="113">
        <v>0.86882814155541432</v>
      </c>
      <c r="E45" s="115">
        <v>41</v>
      </c>
      <c r="F45" s="114">
        <v>55</v>
      </c>
      <c r="G45" s="114">
        <v>41</v>
      </c>
      <c r="H45" s="114">
        <v>46</v>
      </c>
      <c r="I45" s="140">
        <v>65</v>
      </c>
      <c r="J45" s="115">
        <v>-24</v>
      </c>
      <c r="K45" s="116">
        <v>-36.92307692307692</v>
      </c>
    </row>
    <row r="46" spans="1:11" ht="14.1" customHeight="1" x14ac:dyDescent="0.2">
      <c r="A46" s="306">
        <v>54</v>
      </c>
      <c r="B46" s="307" t="s">
        <v>268</v>
      </c>
      <c r="C46" s="308"/>
      <c r="D46" s="113">
        <v>2.2038567493112948</v>
      </c>
      <c r="E46" s="115">
        <v>104</v>
      </c>
      <c r="F46" s="114">
        <v>109</v>
      </c>
      <c r="G46" s="114">
        <v>106</v>
      </c>
      <c r="H46" s="114">
        <v>112</v>
      </c>
      <c r="I46" s="140">
        <v>106</v>
      </c>
      <c r="J46" s="115">
        <v>-2</v>
      </c>
      <c r="K46" s="116">
        <v>-1.8867924528301887</v>
      </c>
    </row>
    <row r="47" spans="1:11" ht="14.1" customHeight="1" x14ac:dyDescent="0.2">
      <c r="A47" s="306">
        <v>61</v>
      </c>
      <c r="B47" s="307" t="s">
        <v>269</v>
      </c>
      <c r="C47" s="308"/>
      <c r="D47" s="113">
        <v>2.0555202373384192</v>
      </c>
      <c r="E47" s="115">
        <v>97</v>
      </c>
      <c r="F47" s="114">
        <v>49</v>
      </c>
      <c r="G47" s="114">
        <v>94</v>
      </c>
      <c r="H47" s="114">
        <v>73</v>
      </c>
      <c r="I47" s="140">
        <v>80</v>
      </c>
      <c r="J47" s="115">
        <v>17</v>
      </c>
      <c r="K47" s="116">
        <v>21.25</v>
      </c>
    </row>
    <row r="48" spans="1:11" ht="14.1" customHeight="1" x14ac:dyDescent="0.2">
      <c r="A48" s="306">
        <v>62</v>
      </c>
      <c r="B48" s="307" t="s">
        <v>270</v>
      </c>
      <c r="C48" s="308"/>
      <c r="D48" s="113">
        <v>7.3320618775164226</v>
      </c>
      <c r="E48" s="115">
        <v>346</v>
      </c>
      <c r="F48" s="114">
        <v>279</v>
      </c>
      <c r="G48" s="114">
        <v>405</v>
      </c>
      <c r="H48" s="114">
        <v>223</v>
      </c>
      <c r="I48" s="140">
        <v>372</v>
      </c>
      <c r="J48" s="115">
        <v>-26</v>
      </c>
      <c r="K48" s="116">
        <v>-6.989247311827957</v>
      </c>
    </row>
    <row r="49" spans="1:11" ht="14.1" customHeight="1" x14ac:dyDescent="0.2">
      <c r="A49" s="306">
        <v>63</v>
      </c>
      <c r="B49" s="307" t="s">
        <v>271</v>
      </c>
      <c r="C49" s="308"/>
      <c r="D49" s="113">
        <v>3.3057851239669422</v>
      </c>
      <c r="E49" s="115">
        <v>156</v>
      </c>
      <c r="F49" s="114">
        <v>94</v>
      </c>
      <c r="G49" s="114">
        <v>159</v>
      </c>
      <c r="H49" s="114">
        <v>166</v>
      </c>
      <c r="I49" s="140">
        <v>142</v>
      </c>
      <c r="J49" s="115">
        <v>14</v>
      </c>
      <c r="K49" s="116">
        <v>9.8591549295774641</v>
      </c>
    </row>
    <row r="50" spans="1:11" ht="14.1" customHeight="1" x14ac:dyDescent="0.2">
      <c r="A50" s="306" t="s">
        <v>272</v>
      </c>
      <c r="B50" s="307" t="s">
        <v>273</v>
      </c>
      <c r="C50" s="308"/>
      <c r="D50" s="113">
        <v>0.63572790845518123</v>
      </c>
      <c r="E50" s="115">
        <v>30</v>
      </c>
      <c r="F50" s="114">
        <v>13</v>
      </c>
      <c r="G50" s="114">
        <v>25</v>
      </c>
      <c r="H50" s="114">
        <v>36</v>
      </c>
      <c r="I50" s="140">
        <v>23</v>
      </c>
      <c r="J50" s="115">
        <v>7</v>
      </c>
      <c r="K50" s="116">
        <v>30.434782608695652</v>
      </c>
    </row>
    <row r="51" spans="1:11" ht="14.1" customHeight="1" x14ac:dyDescent="0.2">
      <c r="A51" s="306" t="s">
        <v>274</v>
      </c>
      <c r="B51" s="307" t="s">
        <v>275</v>
      </c>
      <c r="C51" s="308"/>
      <c r="D51" s="113">
        <v>2.3945751218478493</v>
      </c>
      <c r="E51" s="115">
        <v>113</v>
      </c>
      <c r="F51" s="114">
        <v>74</v>
      </c>
      <c r="G51" s="114">
        <v>115</v>
      </c>
      <c r="H51" s="114">
        <v>110</v>
      </c>
      <c r="I51" s="140">
        <v>109</v>
      </c>
      <c r="J51" s="115">
        <v>4</v>
      </c>
      <c r="K51" s="116">
        <v>3.669724770642202</v>
      </c>
    </row>
    <row r="52" spans="1:11" ht="14.1" customHeight="1" x14ac:dyDescent="0.2">
      <c r="A52" s="306">
        <v>71</v>
      </c>
      <c r="B52" s="307" t="s">
        <v>276</v>
      </c>
      <c r="C52" s="308"/>
      <c r="D52" s="113">
        <v>7.2049162958253872</v>
      </c>
      <c r="E52" s="115">
        <v>340</v>
      </c>
      <c r="F52" s="114">
        <v>244</v>
      </c>
      <c r="G52" s="114">
        <v>383</v>
      </c>
      <c r="H52" s="114">
        <v>356</v>
      </c>
      <c r="I52" s="140">
        <v>386</v>
      </c>
      <c r="J52" s="115">
        <v>-46</v>
      </c>
      <c r="K52" s="116">
        <v>-11.917098445595855</v>
      </c>
    </row>
    <row r="53" spans="1:11" ht="14.1" customHeight="1" x14ac:dyDescent="0.2">
      <c r="A53" s="306" t="s">
        <v>277</v>
      </c>
      <c r="B53" s="307" t="s">
        <v>278</v>
      </c>
      <c r="C53" s="308"/>
      <c r="D53" s="113">
        <v>2.5852934943844033</v>
      </c>
      <c r="E53" s="115">
        <v>122</v>
      </c>
      <c r="F53" s="114">
        <v>91</v>
      </c>
      <c r="G53" s="114">
        <v>164</v>
      </c>
      <c r="H53" s="114">
        <v>142</v>
      </c>
      <c r="I53" s="140">
        <v>146</v>
      </c>
      <c r="J53" s="115">
        <v>-24</v>
      </c>
      <c r="K53" s="116">
        <v>-16.438356164383563</v>
      </c>
    </row>
    <row r="54" spans="1:11" ht="14.1" customHeight="1" x14ac:dyDescent="0.2">
      <c r="A54" s="306" t="s">
        <v>279</v>
      </c>
      <c r="B54" s="307" t="s">
        <v>280</v>
      </c>
      <c r="C54" s="308"/>
      <c r="D54" s="113">
        <v>3.6872218690400507</v>
      </c>
      <c r="E54" s="115">
        <v>174</v>
      </c>
      <c r="F54" s="114">
        <v>139</v>
      </c>
      <c r="G54" s="114">
        <v>183</v>
      </c>
      <c r="H54" s="114">
        <v>187</v>
      </c>
      <c r="I54" s="140">
        <v>207</v>
      </c>
      <c r="J54" s="115">
        <v>-33</v>
      </c>
      <c r="K54" s="116">
        <v>-15.942028985507246</v>
      </c>
    </row>
    <row r="55" spans="1:11" ht="14.1" customHeight="1" x14ac:dyDescent="0.2">
      <c r="A55" s="306">
        <v>72</v>
      </c>
      <c r="B55" s="307" t="s">
        <v>281</v>
      </c>
      <c r="C55" s="308"/>
      <c r="D55" s="113">
        <v>1.6952744225471499</v>
      </c>
      <c r="E55" s="115">
        <v>80</v>
      </c>
      <c r="F55" s="114">
        <v>46</v>
      </c>
      <c r="G55" s="114">
        <v>60</v>
      </c>
      <c r="H55" s="114">
        <v>44</v>
      </c>
      <c r="I55" s="140">
        <v>87</v>
      </c>
      <c r="J55" s="115">
        <v>-7</v>
      </c>
      <c r="K55" s="116">
        <v>-8.0459770114942533</v>
      </c>
    </row>
    <row r="56" spans="1:11" ht="14.1" customHeight="1" x14ac:dyDescent="0.2">
      <c r="A56" s="306" t="s">
        <v>282</v>
      </c>
      <c r="B56" s="307" t="s">
        <v>283</v>
      </c>
      <c r="C56" s="308"/>
      <c r="D56" s="113">
        <v>0.33905488450942994</v>
      </c>
      <c r="E56" s="115">
        <v>16</v>
      </c>
      <c r="F56" s="114">
        <v>8</v>
      </c>
      <c r="G56" s="114">
        <v>12</v>
      </c>
      <c r="H56" s="114">
        <v>8</v>
      </c>
      <c r="I56" s="140">
        <v>16</v>
      </c>
      <c r="J56" s="115">
        <v>0</v>
      </c>
      <c r="K56" s="116">
        <v>0</v>
      </c>
    </row>
    <row r="57" spans="1:11" ht="14.1" customHeight="1" x14ac:dyDescent="0.2">
      <c r="A57" s="306" t="s">
        <v>284</v>
      </c>
      <c r="B57" s="307" t="s">
        <v>285</v>
      </c>
      <c r="C57" s="308"/>
      <c r="D57" s="113">
        <v>1.1231193049374868</v>
      </c>
      <c r="E57" s="115">
        <v>53</v>
      </c>
      <c r="F57" s="114">
        <v>29</v>
      </c>
      <c r="G57" s="114">
        <v>37</v>
      </c>
      <c r="H57" s="114">
        <v>30</v>
      </c>
      <c r="I57" s="140">
        <v>54</v>
      </c>
      <c r="J57" s="115">
        <v>-1</v>
      </c>
      <c r="K57" s="116">
        <v>-1.8518518518518519</v>
      </c>
    </row>
    <row r="58" spans="1:11" ht="14.1" customHeight="1" x14ac:dyDescent="0.2">
      <c r="A58" s="306">
        <v>73</v>
      </c>
      <c r="B58" s="307" t="s">
        <v>286</v>
      </c>
      <c r="C58" s="308"/>
      <c r="D58" s="113">
        <v>1.758847213392668</v>
      </c>
      <c r="E58" s="115">
        <v>83</v>
      </c>
      <c r="F58" s="114">
        <v>38</v>
      </c>
      <c r="G58" s="114">
        <v>93</v>
      </c>
      <c r="H58" s="114">
        <v>47</v>
      </c>
      <c r="I58" s="140">
        <v>62</v>
      </c>
      <c r="J58" s="115">
        <v>21</v>
      </c>
      <c r="K58" s="116">
        <v>33.87096774193548</v>
      </c>
    </row>
    <row r="59" spans="1:11" ht="14.1" customHeight="1" x14ac:dyDescent="0.2">
      <c r="A59" s="306" t="s">
        <v>287</v>
      </c>
      <c r="B59" s="307" t="s">
        <v>288</v>
      </c>
      <c r="C59" s="308"/>
      <c r="D59" s="113">
        <v>1.0595465140919686</v>
      </c>
      <c r="E59" s="115">
        <v>50</v>
      </c>
      <c r="F59" s="114">
        <v>35</v>
      </c>
      <c r="G59" s="114">
        <v>72</v>
      </c>
      <c r="H59" s="114">
        <v>38</v>
      </c>
      <c r="I59" s="140">
        <v>47</v>
      </c>
      <c r="J59" s="115">
        <v>3</v>
      </c>
      <c r="K59" s="116">
        <v>6.3829787234042552</v>
      </c>
    </row>
    <row r="60" spans="1:11" ht="14.1" customHeight="1" x14ac:dyDescent="0.2">
      <c r="A60" s="306">
        <v>81</v>
      </c>
      <c r="B60" s="307" t="s">
        <v>289</v>
      </c>
      <c r="C60" s="308"/>
      <c r="D60" s="113">
        <v>6.3360881542699721</v>
      </c>
      <c r="E60" s="115">
        <v>299</v>
      </c>
      <c r="F60" s="114">
        <v>223</v>
      </c>
      <c r="G60" s="114">
        <v>425</v>
      </c>
      <c r="H60" s="114">
        <v>247</v>
      </c>
      <c r="I60" s="140">
        <v>342</v>
      </c>
      <c r="J60" s="115">
        <v>-43</v>
      </c>
      <c r="K60" s="116">
        <v>-12.573099415204679</v>
      </c>
    </row>
    <row r="61" spans="1:11" ht="14.1" customHeight="1" x14ac:dyDescent="0.2">
      <c r="A61" s="306" t="s">
        <v>290</v>
      </c>
      <c r="B61" s="307" t="s">
        <v>291</v>
      </c>
      <c r="C61" s="308"/>
      <c r="D61" s="113">
        <v>1.2926467471922016</v>
      </c>
      <c r="E61" s="115">
        <v>61</v>
      </c>
      <c r="F61" s="114">
        <v>24</v>
      </c>
      <c r="G61" s="114">
        <v>75</v>
      </c>
      <c r="H61" s="114">
        <v>67</v>
      </c>
      <c r="I61" s="140">
        <v>47</v>
      </c>
      <c r="J61" s="115">
        <v>14</v>
      </c>
      <c r="K61" s="116">
        <v>29.787234042553191</v>
      </c>
    </row>
    <row r="62" spans="1:11" ht="14.1" customHeight="1" x14ac:dyDescent="0.2">
      <c r="A62" s="306" t="s">
        <v>292</v>
      </c>
      <c r="B62" s="307" t="s">
        <v>293</v>
      </c>
      <c r="C62" s="308"/>
      <c r="D62" s="113">
        <v>2.5852934943844033</v>
      </c>
      <c r="E62" s="115">
        <v>122</v>
      </c>
      <c r="F62" s="114">
        <v>91</v>
      </c>
      <c r="G62" s="114">
        <v>247</v>
      </c>
      <c r="H62" s="114">
        <v>78</v>
      </c>
      <c r="I62" s="140">
        <v>150</v>
      </c>
      <c r="J62" s="115">
        <v>-28</v>
      </c>
      <c r="K62" s="116">
        <v>-18.666666666666668</v>
      </c>
    </row>
    <row r="63" spans="1:11" ht="14.1" customHeight="1" x14ac:dyDescent="0.2">
      <c r="A63" s="306"/>
      <c r="B63" s="307" t="s">
        <v>294</v>
      </c>
      <c r="C63" s="308"/>
      <c r="D63" s="113">
        <v>2.3098114007204917</v>
      </c>
      <c r="E63" s="115">
        <v>109</v>
      </c>
      <c r="F63" s="114">
        <v>83</v>
      </c>
      <c r="G63" s="114">
        <v>226</v>
      </c>
      <c r="H63" s="114">
        <v>69</v>
      </c>
      <c r="I63" s="140">
        <v>86</v>
      </c>
      <c r="J63" s="115">
        <v>23</v>
      </c>
      <c r="K63" s="116">
        <v>26.744186046511629</v>
      </c>
    </row>
    <row r="64" spans="1:11" ht="14.1" customHeight="1" x14ac:dyDescent="0.2">
      <c r="A64" s="306" t="s">
        <v>295</v>
      </c>
      <c r="B64" s="307" t="s">
        <v>296</v>
      </c>
      <c r="C64" s="308"/>
      <c r="D64" s="113">
        <v>1.1655011655011656</v>
      </c>
      <c r="E64" s="115">
        <v>55</v>
      </c>
      <c r="F64" s="114">
        <v>42</v>
      </c>
      <c r="G64" s="114">
        <v>36</v>
      </c>
      <c r="H64" s="114">
        <v>41</v>
      </c>
      <c r="I64" s="140">
        <v>68</v>
      </c>
      <c r="J64" s="115">
        <v>-13</v>
      </c>
      <c r="K64" s="116">
        <v>-19.117647058823529</v>
      </c>
    </row>
    <row r="65" spans="1:11" ht="14.1" customHeight="1" x14ac:dyDescent="0.2">
      <c r="A65" s="306" t="s">
        <v>297</v>
      </c>
      <c r="B65" s="307" t="s">
        <v>298</v>
      </c>
      <c r="C65" s="308"/>
      <c r="D65" s="113">
        <v>0.67810976901885989</v>
      </c>
      <c r="E65" s="115">
        <v>32</v>
      </c>
      <c r="F65" s="114">
        <v>34</v>
      </c>
      <c r="G65" s="114">
        <v>45</v>
      </c>
      <c r="H65" s="114">
        <v>27</v>
      </c>
      <c r="I65" s="140">
        <v>39</v>
      </c>
      <c r="J65" s="115">
        <v>-7</v>
      </c>
      <c r="K65" s="116">
        <v>-17.948717948717949</v>
      </c>
    </row>
    <row r="66" spans="1:11" ht="14.1" customHeight="1" x14ac:dyDescent="0.2">
      <c r="A66" s="306">
        <v>82</v>
      </c>
      <c r="B66" s="307" t="s">
        <v>299</v>
      </c>
      <c r="C66" s="308"/>
      <c r="D66" s="113">
        <v>3.7507946598855688</v>
      </c>
      <c r="E66" s="115">
        <v>177</v>
      </c>
      <c r="F66" s="114">
        <v>129</v>
      </c>
      <c r="G66" s="114">
        <v>269</v>
      </c>
      <c r="H66" s="114">
        <v>135</v>
      </c>
      <c r="I66" s="140">
        <v>115</v>
      </c>
      <c r="J66" s="115">
        <v>62</v>
      </c>
      <c r="K66" s="116">
        <v>53.913043478260867</v>
      </c>
    </row>
    <row r="67" spans="1:11" ht="14.1" customHeight="1" x14ac:dyDescent="0.2">
      <c r="A67" s="306" t="s">
        <v>300</v>
      </c>
      <c r="B67" s="307" t="s">
        <v>301</v>
      </c>
      <c r="C67" s="308"/>
      <c r="D67" s="113">
        <v>2.6700572155117608</v>
      </c>
      <c r="E67" s="115">
        <v>126</v>
      </c>
      <c r="F67" s="114">
        <v>104</v>
      </c>
      <c r="G67" s="114">
        <v>228</v>
      </c>
      <c r="H67" s="114">
        <v>111</v>
      </c>
      <c r="I67" s="140">
        <v>92</v>
      </c>
      <c r="J67" s="115">
        <v>34</v>
      </c>
      <c r="K67" s="116">
        <v>36.956521739130437</v>
      </c>
    </row>
    <row r="68" spans="1:11" ht="14.1" customHeight="1" x14ac:dyDescent="0.2">
      <c r="A68" s="306" t="s">
        <v>302</v>
      </c>
      <c r="B68" s="307" t="s">
        <v>303</v>
      </c>
      <c r="C68" s="308"/>
      <c r="D68" s="113">
        <v>0.61453697817334185</v>
      </c>
      <c r="E68" s="115">
        <v>29</v>
      </c>
      <c r="F68" s="114">
        <v>19</v>
      </c>
      <c r="G68" s="114">
        <v>25</v>
      </c>
      <c r="H68" s="114">
        <v>15</v>
      </c>
      <c r="I68" s="140">
        <v>17</v>
      </c>
      <c r="J68" s="115">
        <v>12</v>
      </c>
      <c r="K68" s="116">
        <v>70.588235294117652</v>
      </c>
    </row>
    <row r="69" spans="1:11" ht="14.1" customHeight="1" x14ac:dyDescent="0.2">
      <c r="A69" s="306">
        <v>83</v>
      </c>
      <c r="B69" s="307" t="s">
        <v>304</v>
      </c>
      <c r="C69" s="308"/>
      <c r="D69" s="113">
        <v>5.6579783852511127</v>
      </c>
      <c r="E69" s="115">
        <v>267</v>
      </c>
      <c r="F69" s="114">
        <v>233</v>
      </c>
      <c r="G69" s="114">
        <v>390</v>
      </c>
      <c r="H69" s="114">
        <v>179</v>
      </c>
      <c r="I69" s="140">
        <v>229</v>
      </c>
      <c r="J69" s="115">
        <v>38</v>
      </c>
      <c r="K69" s="116">
        <v>16.593886462882097</v>
      </c>
    </row>
    <row r="70" spans="1:11" ht="14.1" customHeight="1" x14ac:dyDescent="0.2">
      <c r="A70" s="306" t="s">
        <v>305</v>
      </c>
      <c r="B70" s="307" t="s">
        <v>306</v>
      </c>
      <c r="C70" s="308"/>
      <c r="D70" s="113">
        <v>4.7679593134138587</v>
      </c>
      <c r="E70" s="115">
        <v>225</v>
      </c>
      <c r="F70" s="114">
        <v>204</v>
      </c>
      <c r="G70" s="114">
        <v>343</v>
      </c>
      <c r="H70" s="114">
        <v>147</v>
      </c>
      <c r="I70" s="140">
        <v>200</v>
      </c>
      <c r="J70" s="115">
        <v>25</v>
      </c>
      <c r="K70" s="116">
        <v>12.5</v>
      </c>
    </row>
    <row r="71" spans="1:11" ht="14.1" customHeight="1" x14ac:dyDescent="0.2">
      <c r="A71" s="306"/>
      <c r="B71" s="307" t="s">
        <v>307</v>
      </c>
      <c r="C71" s="308"/>
      <c r="D71" s="113">
        <v>2.2462386098749736</v>
      </c>
      <c r="E71" s="115">
        <v>106</v>
      </c>
      <c r="F71" s="114">
        <v>129</v>
      </c>
      <c r="G71" s="114">
        <v>257</v>
      </c>
      <c r="H71" s="114">
        <v>86</v>
      </c>
      <c r="I71" s="140">
        <v>102</v>
      </c>
      <c r="J71" s="115">
        <v>4</v>
      </c>
      <c r="K71" s="116">
        <v>3.9215686274509802</v>
      </c>
    </row>
    <row r="72" spans="1:11" ht="14.1" customHeight="1" x14ac:dyDescent="0.2">
      <c r="A72" s="306">
        <v>84</v>
      </c>
      <c r="B72" s="307" t="s">
        <v>308</v>
      </c>
      <c r="C72" s="308"/>
      <c r="D72" s="113">
        <v>1.4409832591650773</v>
      </c>
      <c r="E72" s="115">
        <v>68</v>
      </c>
      <c r="F72" s="114">
        <v>52</v>
      </c>
      <c r="G72" s="114">
        <v>112</v>
      </c>
      <c r="H72" s="114">
        <v>48</v>
      </c>
      <c r="I72" s="140">
        <v>97</v>
      </c>
      <c r="J72" s="115">
        <v>-29</v>
      </c>
      <c r="K72" s="116">
        <v>-29.896907216494846</v>
      </c>
    </row>
    <row r="73" spans="1:11" ht="14.1" customHeight="1" x14ac:dyDescent="0.2">
      <c r="A73" s="306" t="s">
        <v>309</v>
      </c>
      <c r="B73" s="307" t="s">
        <v>310</v>
      </c>
      <c r="C73" s="308"/>
      <c r="D73" s="113">
        <v>0.63572790845518123</v>
      </c>
      <c r="E73" s="115">
        <v>30</v>
      </c>
      <c r="F73" s="114">
        <v>26</v>
      </c>
      <c r="G73" s="114">
        <v>63</v>
      </c>
      <c r="H73" s="114">
        <v>19</v>
      </c>
      <c r="I73" s="140">
        <v>60</v>
      </c>
      <c r="J73" s="115">
        <v>-30</v>
      </c>
      <c r="K73" s="116">
        <v>-50</v>
      </c>
    </row>
    <row r="74" spans="1:11" ht="14.1" customHeight="1" x14ac:dyDescent="0.2">
      <c r="A74" s="306" t="s">
        <v>311</v>
      </c>
      <c r="B74" s="307" t="s">
        <v>312</v>
      </c>
      <c r="C74" s="308"/>
      <c r="D74" s="113">
        <v>0.25429116338207247</v>
      </c>
      <c r="E74" s="115">
        <v>12</v>
      </c>
      <c r="F74" s="114">
        <v>15</v>
      </c>
      <c r="G74" s="114">
        <v>27</v>
      </c>
      <c r="H74" s="114">
        <v>9</v>
      </c>
      <c r="I74" s="140">
        <v>17</v>
      </c>
      <c r="J74" s="115">
        <v>-5</v>
      </c>
      <c r="K74" s="116">
        <v>-29.411764705882351</v>
      </c>
    </row>
    <row r="75" spans="1:11" ht="14.1" customHeight="1" x14ac:dyDescent="0.2">
      <c r="A75" s="306" t="s">
        <v>313</v>
      </c>
      <c r="B75" s="307" t="s">
        <v>314</v>
      </c>
      <c r="C75" s="308"/>
      <c r="D75" s="113" t="s">
        <v>513</v>
      </c>
      <c r="E75" s="115" t="s">
        <v>513</v>
      </c>
      <c r="F75" s="114" t="s">
        <v>513</v>
      </c>
      <c r="G75" s="114" t="s">
        <v>513</v>
      </c>
      <c r="H75" s="114" t="s">
        <v>513</v>
      </c>
      <c r="I75" s="140">
        <v>5</v>
      </c>
      <c r="J75" s="115" t="s">
        <v>513</v>
      </c>
      <c r="K75" s="116" t="s">
        <v>513</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0.57215511760966309</v>
      </c>
      <c r="E77" s="115">
        <v>27</v>
      </c>
      <c r="F77" s="114">
        <v>20</v>
      </c>
      <c r="G77" s="114">
        <v>20</v>
      </c>
      <c r="H77" s="114">
        <v>10</v>
      </c>
      <c r="I77" s="140">
        <v>17</v>
      </c>
      <c r="J77" s="115">
        <v>10</v>
      </c>
      <c r="K77" s="116">
        <v>58.823529411764703</v>
      </c>
    </row>
    <row r="78" spans="1:11" ht="14.1" customHeight="1" x14ac:dyDescent="0.2">
      <c r="A78" s="306">
        <v>93</v>
      </c>
      <c r="B78" s="307" t="s">
        <v>317</v>
      </c>
      <c r="C78" s="308"/>
      <c r="D78" s="113">
        <v>8.4763721127357486E-2</v>
      </c>
      <c r="E78" s="115">
        <v>4</v>
      </c>
      <c r="F78" s="114">
        <v>3</v>
      </c>
      <c r="G78" s="114">
        <v>7</v>
      </c>
      <c r="H78" s="114" t="s">
        <v>513</v>
      </c>
      <c r="I78" s="140" t="s">
        <v>513</v>
      </c>
      <c r="J78" s="115" t="s">
        <v>513</v>
      </c>
      <c r="K78" s="116" t="s">
        <v>513</v>
      </c>
    </row>
    <row r="79" spans="1:11" ht="14.1" customHeight="1" x14ac:dyDescent="0.2">
      <c r="A79" s="306">
        <v>94</v>
      </c>
      <c r="B79" s="307" t="s">
        <v>318</v>
      </c>
      <c r="C79" s="308"/>
      <c r="D79" s="113">
        <v>0.19071837253655435</v>
      </c>
      <c r="E79" s="115">
        <v>9</v>
      </c>
      <c r="F79" s="114">
        <v>12</v>
      </c>
      <c r="G79" s="114">
        <v>13</v>
      </c>
      <c r="H79" s="114">
        <v>27</v>
      </c>
      <c r="I79" s="140">
        <v>20</v>
      </c>
      <c r="J79" s="115">
        <v>-11</v>
      </c>
      <c r="K79" s="116">
        <v>-55</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0.33905488450942994</v>
      </c>
      <c r="E81" s="143">
        <v>16</v>
      </c>
      <c r="F81" s="144">
        <v>20</v>
      </c>
      <c r="G81" s="144">
        <v>97</v>
      </c>
      <c r="H81" s="144">
        <v>7</v>
      </c>
      <c r="I81" s="145">
        <v>15</v>
      </c>
      <c r="J81" s="143">
        <v>1</v>
      </c>
      <c r="K81" s="146">
        <v>6.666666666666667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5079</v>
      </c>
      <c r="E11" s="114">
        <v>4035</v>
      </c>
      <c r="F11" s="114">
        <v>4967</v>
      </c>
      <c r="G11" s="114">
        <v>3981</v>
      </c>
      <c r="H11" s="140">
        <v>5316</v>
      </c>
      <c r="I11" s="115">
        <v>-237</v>
      </c>
      <c r="J11" s="116">
        <v>-4.4582392776523703</v>
      </c>
    </row>
    <row r="12" spans="1:15" s="110" customFormat="1" ht="24.95" customHeight="1" x14ac:dyDescent="0.2">
      <c r="A12" s="193" t="s">
        <v>132</v>
      </c>
      <c r="B12" s="194" t="s">
        <v>133</v>
      </c>
      <c r="C12" s="113">
        <v>3.4258712344949793</v>
      </c>
      <c r="D12" s="115">
        <v>174</v>
      </c>
      <c r="E12" s="114">
        <v>194</v>
      </c>
      <c r="F12" s="114">
        <v>219</v>
      </c>
      <c r="G12" s="114">
        <v>159</v>
      </c>
      <c r="H12" s="140">
        <v>176</v>
      </c>
      <c r="I12" s="115">
        <v>-2</v>
      </c>
      <c r="J12" s="116">
        <v>-1.1363636363636365</v>
      </c>
    </row>
    <row r="13" spans="1:15" s="110" customFormat="1" ht="24.95" customHeight="1" x14ac:dyDescent="0.2">
      <c r="A13" s="193" t="s">
        <v>134</v>
      </c>
      <c r="B13" s="199" t="s">
        <v>214</v>
      </c>
      <c r="C13" s="113">
        <v>1.3388462295727506</v>
      </c>
      <c r="D13" s="115">
        <v>68</v>
      </c>
      <c r="E13" s="114">
        <v>49</v>
      </c>
      <c r="F13" s="114">
        <v>65</v>
      </c>
      <c r="G13" s="114">
        <v>45</v>
      </c>
      <c r="H13" s="140">
        <v>63</v>
      </c>
      <c r="I13" s="115">
        <v>5</v>
      </c>
      <c r="J13" s="116">
        <v>7.9365079365079367</v>
      </c>
    </row>
    <row r="14" spans="1:15" s="287" customFormat="1" ht="24.95" customHeight="1" x14ac:dyDescent="0.2">
      <c r="A14" s="193" t="s">
        <v>215</v>
      </c>
      <c r="B14" s="199" t="s">
        <v>137</v>
      </c>
      <c r="C14" s="113">
        <v>13.191573144319747</v>
      </c>
      <c r="D14" s="115">
        <v>670</v>
      </c>
      <c r="E14" s="114">
        <v>539</v>
      </c>
      <c r="F14" s="114">
        <v>611</v>
      </c>
      <c r="G14" s="114">
        <v>567</v>
      </c>
      <c r="H14" s="140">
        <v>670</v>
      </c>
      <c r="I14" s="115">
        <v>0</v>
      </c>
      <c r="J14" s="116">
        <v>0</v>
      </c>
      <c r="K14" s="110"/>
      <c r="L14" s="110"/>
      <c r="M14" s="110"/>
      <c r="N14" s="110"/>
      <c r="O14" s="110"/>
    </row>
    <row r="15" spans="1:15" s="110" customFormat="1" ht="24.95" customHeight="1" x14ac:dyDescent="0.2">
      <c r="A15" s="193" t="s">
        <v>216</v>
      </c>
      <c r="B15" s="199" t="s">
        <v>217</v>
      </c>
      <c r="C15" s="113">
        <v>3.2486709982279978</v>
      </c>
      <c r="D15" s="115">
        <v>165</v>
      </c>
      <c r="E15" s="114">
        <v>183</v>
      </c>
      <c r="F15" s="114">
        <v>172</v>
      </c>
      <c r="G15" s="114">
        <v>205</v>
      </c>
      <c r="H15" s="140">
        <v>195</v>
      </c>
      <c r="I15" s="115">
        <v>-30</v>
      </c>
      <c r="J15" s="116">
        <v>-15.384615384615385</v>
      </c>
    </row>
    <row r="16" spans="1:15" s="287" customFormat="1" ht="24.95" customHeight="1" x14ac:dyDescent="0.2">
      <c r="A16" s="193" t="s">
        <v>218</v>
      </c>
      <c r="B16" s="199" t="s">
        <v>141</v>
      </c>
      <c r="C16" s="113">
        <v>5.2766292577278993</v>
      </c>
      <c r="D16" s="115">
        <v>268</v>
      </c>
      <c r="E16" s="114">
        <v>183</v>
      </c>
      <c r="F16" s="114">
        <v>223</v>
      </c>
      <c r="G16" s="114">
        <v>175</v>
      </c>
      <c r="H16" s="140">
        <v>289</v>
      </c>
      <c r="I16" s="115">
        <v>-21</v>
      </c>
      <c r="J16" s="116">
        <v>-7.2664359861591699</v>
      </c>
      <c r="K16" s="110"/>
      <c r="L16" s="110"/>
      <c r="M16" s="110"/>
      <c r="N16" s="110"/>
      <c r="O16" s="110"/>
    </row>
    <row r="17" spans="1:15" s="110" customFormat="1" ht="24.95" customHeight="1" x14ac:dyDescent="0.2">
      <c r="A17" s="193" t="s">
        <v>142</v>
      </c>
      <c r="B17" s="199" t="s">
        <v>220</v>
      </c>
      <c r="C17" s="113">
        <v>4.6662728883638511</v>
      </c>
      <c r="D17" s="115">
        <v>237</v>
      </c>
      <c r="E17" s="114">
        <v>173</v>
      </c>
      <c r="F17" s="114">
        <v>216</v>
      </c>
      <c r="G17" s="114">
        <v>187</v>
      </c>
      <c r="H17" s="140">
        <v>186</v>
      </c>
      <c r="I17" s="115">
        <v>51</v>
      </c>
      <c r="J17" s="116">
        <v>27.419354838709676</v>
      </c>
    </row>
    <row r="18" spans="1:15" s="287" customFormat="1" ht="24.95" customHeight="1" x14ac:dyDescent="0.2">
      <c r="A18" s="201" t="s">
        <v>144</v>
      </c>
      <c r="B18" s="202" t="s">
        <v>145</v>
      </c>
      <c r="C18" s="113">
        <v>9.1159677101791683</v>
      </c>
      <c r="D18" s="115">
        <v>463</v>
      </c>
      <c r="E18" s="114">
        <v>419</v>
      </c>
      <c r="F18" s="114">
        <v>443</v>
      </c>
      <c r="G18" s="114">
        <v>485</v>
      </c>
      <c r="H18" s="140">
        <v>483</v>
      </c>
      <c r="I18" s="115">
        <v>-20</v>
      </c>
      <c r="J18" s="116">
        <v>-4.1407867494824018</v>
      </c>
      <c r="K18" s="110"/>
      <c r="L18" s="110"/>
      <c r="M18" s="110"/>
      <c r="N18" s="110"/>
      <c r="O18" s="110"/>
    </row>
    <row r="19" spans="1:15" s="110" customFormat="1" ht="24.95" customHeight="1" x14ac:dyDescent="0.2">
      <c r="A19" s="193" t="s">
        <v>146</v>
      </c>
      <c r="B19" s="199" t="s">
        <v>147</v>
      </c>
      <c r="C19" s="113">
        <v>16.400866312266196</v>
      </c>
      <c r="D19" s="115">
        <v>833</v>
      </c>
      <c r="E19" s="114">
        <v>509</v>
      </c>
      <c r="F19" s="114">
        <v>644</v>
      </c>
      <c r="G19" s="114">
        <v>475</v>
      </c>
      <c r="H19" s="140">
        <v>787</v>
      </c>
      <c r="I19" s="115">
        <v>46</v>
      </c>
      <c r="J19" s="116">
        <v>5.8449809402795427</v>
      </c>
    </row>
    <row r="20" spans="1:15" s="287" customFormat="1" ht="24.95" customHeight="1" x14ac:dyDescent="0.2">
      <c r="A20" s="193" t="s">
        <v>148</v>
      </c>
      <c r="B20" s="199" t="s">
        <v>149</v>
      </c>
      <c r="C20" s="113">
        <v>13.979129749950777</v>
      </c>
      <c r="D20" s="115">
        <v>710</v>
      </c>
      <c r="E20" s="114">
        <v>619</v>
      </c>
      <c r="F20" s="114">
        <v>687</v>
      </c>
      <c r="G20" s="114">
        <v>602</v>
      </c>
      <c r="H20" s="140">
        <v>702</v>
      </c>
      <c r="I20" s="115">
        <v>8</v>
      </c>
      <c r="J20" s="116">
        <v>1.1396011396011396</v>
      </c>
      <c r="K20" s="110"/>
      <c r="L20" s="110"/>
      <c r="M20" s="110"/>
      <c r="N20" s="110"/>
      <c r="O20" s="110"/>
    </row>
    <row r="21" spans="1:15" s="110" customFormat="1" ht="24.95" customHeight="1" x14ac:dyDescent="0.2">
      <c r="A21" s="201" t="s">
        <v>150</v>
      </c>
      <c r="B21" s="202" t="s">
        <v>151</v>
      </c>
      <c r="C21" s="113">
        <v>5.5325851545579843</v>
      </c>
      <c r="D21" s="115">
        <v>281</v>
      </c>
      <c r="E21" s="114">
        <v>191</v>
      </c>
      <c r="F21" s="114">
        <v>258</v>
      </c>
      <c r="G21" s="114">
        <v>190</v>
      </c>
      <c r="H21" s="140">
        <v>221</v>
      </c>
      <c r="I21" s="115">
        <v>60</v>
      </c>
      <c r="J21" s="116">
        <v>27.149321266968325</v>
      </c>
    </row>
    <row r="22" spans="1:15" s="110" customFormat="1" ht="24.95" customHeight="1" x14ac:dyDescent="0.2">
      <c r="A22" s="201" t="s">
        <v>152</v>
      </c>
      <c r="B22" s="199" t="s">
        <v>153</v>
      </c>
      <c r="C22" s="113">
        <v>0.84662335105335695</v>
      </c>
      <c r="D22" s="115">
        <v>43</v>
      </c>
      <c r="E22" s="114">
        <v>49</v>
      </c>
      <c r="F22" s="114">
        <v>40</v>
      </c>
      <c r="G22" s="114">
        <v>44</v>
      </c>
      <c r="H22" s="140">
        <v>34</v>
      </c>
      <c r="I22" s="115">
        <v>9</v>
      </c>
      <c r="J22" s="116">
        <v>26.470588235294116</v>
      </c>
    </row>
    <row r="23" spans="1:15" s="110" customFormat="1" ht="24.95" customHeight="1" x14ac:dyDescent="0.2">
      <c r="A23" s="193" t="s">
        <v>154</v>
      </c>
      <c r="B23" s="199" t="s">
        <v>155</v>
      </c>
      <c r="C23" s="113">
        <v>0.49222287851939356</v>
      </c>
      <c r="D23" s="115">
        <v>25</v>
      </c>
      <c r="E23" s="114">
        <v>21</v>
      </c>
      <c r="F23" s="114">
        <v>23</v>
      </c>
      <c r="G23" s="114">
        <v>23</v>
      </c>
      <c r="H23" s="140">
        <v>37</v>
      </c>
      <c r="I23" s="115">
        <v>-12</v>
      </c>
      <c r="J23" s="116">
        <v>-32.432432432432435</v>
      </c>
    </row>
    <row r="24" spans="1:15" s="110" customFormat="1" ht="24.95" customHeight="1" x14ac:dyDescent="0.2">
      <c r="A24" s="193" t="s">
        <v>156</v>
      </c>
      <c r="B24" s="199" t="s">
        <v>221</v>
      </c>
      <c r="C24" s="113">
        <v>3.9377830281551485</v>
      </c>
      <c r="D24" s="115">
        <v>200</v>
      </c>
      <c r="E24" s="114">
        <v>165</v>
      </c>
      <c r="F24" s="114">
        <v>194</v>
      </c>
      <c r="G24" s="114">
        <v>145</v>
      </c>
      <c r="H24" s="140">
        <v>197</v>
      </c>
      <c r="I24" s="115">
        <v>3</v>
      </c>
      <c r="J24" s="116">
        <v>1.5228426395939085</v>
      </c>
    </row>
    <row r="25" spans="1:15" s="110" customFormat="1" ht="24.95" customHeight="1" x14ac:dyDescent="0.2">
      <c r="A25" s="193" t="s">
        <v>222</v>
      </c>
      <c r="B25" s="204" t="s">
        <v>159</v>
      </c>
      <c r="C25" s="113">
        <v>3.7408938767473914</v>
      </c>
      <c r="D25" s="115">
        <v>190</v>
      </c>
      <c r="E25" s="114">
        <v>233</v>
      </c>
      <c r="F25" s="114">
        <v>202</v>
      </c>
      <c r="G25" s="114">
        <v>156</v>
      </c>
      <c r="H25" s="140">
        <v>226</v>
      </c>
      <c r="I25" s="115">
        <v>-36</v>
      </c>
      <c r="J25" s="116">
        <v>-15.929203539823009</v>
      </c>
    </row>
    <row r="26" spans="1:15" s="110" customFormat="1" ht="24.95" customHeight="1" x14ac:dyDescent="0.2">
      <c r="A26" s="201">
        <v>782.78300000000002</v>
      </c>
      <c r="B26" s="203" t="s">
        <v>160</v>
      </c>
      <c r="C26" s="113">
        <v>5.0206733608978142</v>
      </c>
      <c r="D26" s="115">
        <v>255</v>
      </c>
      <c r="E26" s="114">
        <v>226</v>
      </c>
      <c r="F26" s="114">
        <v>264</v>
      </c>
      <c r="G26" s="114">
        <v>231</v>
      </c>
      <c r="H26" s="140">
        <v>210</v>
      </c>
      <c r="I26" s="115">
        <v>45</v>
      </c>
      <c r="J26" s="116">
        <v>21.428571428571427</v>
      </c>
    </row>
    <row r="27" spans="1:15" s="110" customFormat="1" ht="24.95" customHeight="1" x14ac:dyDescent="0.2">
      <c r="A27" s="193" t="s">
        <v>161</v>
      </c>
      <c r="B27" s="199" t="s">
        <v>162</v>
      </c>
      <c r="C27" s="113">
        <v>3.2880488285095493</v>
      </c>
      <c r="D27" s="115">
        <v>167</v>
      </c>
      <c r="E27" s="114">
        <v>99</v>
      </c>
      <c r="F27" s="114">
        <v>189</v>
      </c>
      <c r="G27" s="114">
        <v>122</v>
      </c>
      <c r="H27" s="140">
        <v>198</v>
      </c>
      <c r="I27" s="115">
        <v>-31</v>
      </c>
      <c r="J27" s="116">
        <v>-15.656565656565656</v>
      </c>
    </row>
    <row r="28" spans="1:15" s="110" customFormat="1" ht="24.95" customHeight="1" x14ac:dyDescent="0.2">
      <c r="A28" s="193" t="s">
        <v>163</v>
      </c>
      <c r="B28" s="199" t="s">
        <v>164</v>
      </c>
      <c r="C28" s="113">
        <v>2.6776924591455011</v>
      </c>
      <c r="D28" s="115">
        <v>136</v>
      </c>
      <c r="E28" s="114">
        <v>80</v>
      </c>
      <c r="F28" s="114">
        <v>256</v>
      </c>
      <c r="G28" s="114">
        <v>131</v>
      </c>
      <c r="H28" s="140">
        <v>356</v>
      </c>
      <c r="I28" s="115">
        <v>-220</v>
      </c>
      <c r="J28" s="116">
        <v>-61.797752808988761</v>
      </c>
    </row>
    <row r="29" spans="1:15" s="110" customFormat="1" ht="24.95" customHeight="1" x14ac:dyDescent="0.2">
      <c r="A29" s="193">
        <v>86</v>
      </c>
      <c r="B29" s="199" t="s">
        <v>165</v>
      </c>
      <c r="C29" s="113">
        <v>5.9263634573734985</v>
      </c>
      <c r="D29" s="115">
        <v>301</v>
      </c>
      <c r="E29" s="114">
        <v>217</v>
      </c>
      <c r="F29" s="114">
        <v>316</v>
      </c>
      <c r="G29" s="114">
        <v>260</v>
      </c>
      <c r="H29" s="140">
        <v>310</v>
      </c>
      <c r="I29" s="115">
        <v>-9</v>
      </c>
      <c r="J29" s="116">
        <v>-2.903225806451613</v>
      </c>
    </row>
    <row r="30" spans="1:15" s="110" customFormat="1" ht="24.95" customHeight="1" x14ac:dyDescent="0.2">
      <c r="A30" s="193">
        <v>87.88</v>
      </c>
      <c r="B30" s="204" t="s">
        <v>166</v>
      </c>
      <c r="C30" s="113">
        <v>8.072455207718054</v>
      </c>
      <c r="D30" s="115">
        <v>410</v>
      </c>
      <c r="E30" s="114">
        <v>295</v>
      </c>
      <c r="F30" s="114">
        <v>449</v>
      </c>
      <c r="G30" s="114">
        <v>256</v>
      </c>
      <c r="H30" s="140">
        <v>530</v>
      </c>
      <c r="I30" s="115">
        <v>-120</v>
      </c>
      <c r="J30" s="116">
        <v>-22.641509433962263</v>
      </c>
    </row>
    <row r="31" spans="1:15" s="110" customFormat="1" ht="24.95" customHeight="1" x14ac:dyDescent="0.2">
      <c r="A31" s="193" t="s">
        <v>167</v>
      </c>
      <c r="B31" s="199" t="s">
        <v>168</v>
      </c>
      <c r="C31" s="113">
        <v>3.0124040165386887</v>
      </c>
      <c r="D31" s="115">
        <v>153</v>
      </c>
      <c r="E31" s="114">
        <v>130</v>
      </c>
      <c r="F31" s="114">
        <v>107</v>
      </c>
      <c r="G31" s="114">
        <v>90</v>
      </c>
      <c r="H31" s="140">
        <v>116</v>
      </c>
      <c r="I31" s="115">
        <v>37</v>
      </c>
      <c r="J31" s="116">
        <v>31.896551724137932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3.4258712344949793</v>
      </c>
      <c r="D34" s="115">
        <v>174</v>
      </c>
      <c r="E34" s="114">
        <v>194</v>
      </c>
      <c r="F34" s="114">
        <v>219</v>
      </c>
      <c r="G34" s="114">
        <v>159</v>
      </c>
      <c r="H34" s="140">
        <v>176</v>
      </c>
      <c r="I34" s="115">
        <v>-2</v>
      </c>
      <c r="J34" s="116">
        <v>-1.1363636363636365</v>
      </c>
    </row>
    <row r="35" spans="1:10" s="110" customFormat="1" ht="24.95" customHeight="1" x14ac:dyDescent="0.2">
      <c r="A35" s="292" t="s">
        <v>171</v>
      </c>
      <c r="B35" s="293" t="s">
        <v>172</v>
      </c>
      <c r="C35" s="113">
        <v>23.646387084071666</v>
      </c>
      <c r="D35" s="115">
        <v>1201</v>
      </c>
      <c r="E35" s="114">
        <v>1007</v>
      </c>
      <c r="F35" s="114">
        <v>1119</v>
      </c>
      <c r="G35" s="114">
        <v>1097</v>
      </c>
      <c r="H35" s="140">
        <v>1216</v>
      </c>
      <c r="I35" s="115">
        <v>-15</v>
      </c>
      <c r="J35" s="116">
        <v>-1.2335526315789473</v>
      </c>
    </row>
    <row r="36" spans="1:10" s="110" customFormat="1" ht="24.95" customHeight="1" x14ac:dyDescent="0.2">
      <c r="A36" s="294" t="s">
        <v>173</v>
      </c>
      <c r="B36" s="295" t="s">
        <v>174</v>
      </c>
      <c r="C36" s="125">
        <v>72.927741681433346</v>
      </c>
      <c r="D36" s="143">
        <v>3704</v>
      </c>
      <c r="E36" s="144">
        <v>2834</v>
      </c>
      <c r="F36" s="144">
        <v>3629</v>
      </c>
      <c r="G36" s="144">
        <v>2725</v>
      </c>
      <c r="H36" s="145">
        <v>3924</v>
      </c>
      <c r="I36" s="143">
        <v>-220</v>
      </c>
      <c r="J36" s="146">
        <v>-5.6065239551478081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5079</v>
      </c>
      <c r="F11" s="264">
        <v>4035</v>
      </c>
      <c r="G11" s="264">
        <v>4967</v>
      </c>
      <c r="H11" s="264">
        <v>3981</v>
      </c>
      <c r="I11" s="265">
        <v>5316</v>
      </c>
      <c r="J11" s="263">
        <v>-237</v>
      </c>
      <c r="K11" s="266">
        <v>-4.4582392776523703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19.117936601693248</v>
      </c>
      <c r="E13" s="115">
        <v>971</v>
      </c>
      <c r="F13" s="114">
        <v>996</v>
      </c>
      <c r="G13" s="114">
        <v>1222</v>
      </c>
      <c r="H13" s="114">
        <v>884</v>
      </c>
      <c r="I13" s="140">
        <v>1005</v>
      </c>
      <c r="J13" s="115">
        <v>-34</v>
      </c>
      <c r="K13" s="116">
        <v>-3.383084577114428</v>
      </c>
    </row>
    <row r="14" spans="1:17" ht="15.95" customHeight="1" x14ac:dyDescent="0.2">
      <c r="A14" s="306" t="s">
        <v>230</v>
      </c>
      <c r="B14" s="307"/>
      <c r="C14" s="308"/>
      <c r="D14" s="113">
        <v>65.741287655050201</v>
      </c>
      <c r="E14" s="115">
        <v>3339</v>
      </c>
      <c r="F14" s="114">
        <v>2487</v>
      </c>
      <c r="G14" s="114">
        <v>2927</v>
      </c>
      <c r="H14" s="114">
        <v>2455</v>
      </c>
      <c r="I14" s="140">
        <v>3314</v>
      </c>
      <c r="J14" s="115">
        <v>25</v>
      </c>
      <c r="K14" s="116">
        <v>0.75437537718768854</v>
      </c>
    </row>
    <row r="15" spans="1:17" ht="15.95" customHeight="1" x14ac:dyDescent="0.2">
      <c r="A15" s="306" t="s">
        <v>231</v>
      </c>
      <c r="B15" s="307"/>
      <c r="C15" s="308"/>
      <c r="D15" s="113">
        <v>7.3439653475093518</v>
      </c>
      <c r="E15" s="115">
        <v>373</v>
      </c>
      <c r="F15" s="114">
        <v>285</v>
      </c>
      <c r="G15" s="114">
        <v>361</v>
      </c>
      <c r="H15" s="114">
        <v>295</v>
      </c>
      <c r="I15" s="140">
        <v>392</v>
      </c>
      <c r="J15" s="115">
        <v>-19</v>
      </c>
      <c r="K15" s="116">
        <v>-4.8469387755102042</v>
      </c>
    </row>
    <row r="16" spans="1:17" ht="15.95" customHeight="1" x14ac:dyDescent="0.2">
      <c r="A16" s="306" t="s">
        <v>232</v>
      </c>
      <c r="B16" s="307"/>
      <c r="C16" s="308"/>
      <c r="D16" s="113">
        <v>7.2061429415239218</v>
      </c>
      <c r="E16" s="115">
        <v>366</v>
      </c>
      <c r="F16" s="114">
        <v>241</v>
      </c>
      <c r="G16" s="114">
        <v>393</v>
      </c>
      <c r="H16" s="114">
        <v>324</v>
      </c>
      <c r="I16" s="140">
        <v>568</v>
      </c>
      <c r="J16" s="115">
        <v>-202</v>
      </c>
      <c r="K16" s="116">
        <v>-35.563380281690144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2.2051584957668831</v>
      </c>
      <c r="E18" s="115">
        <v>112</v>
      </c>
      <c r="F18" s="114">
        <v>169</v>
      </c>
      <c r="G18" s="114">
        <v>196</v>
      </c>
      <c r="H18" s="114">
        <v>125</v>
      </c>
      <c r="I18" s="140">
        <v>168</v>
      </c>
      <c r="J18" s="115">
        <v>-56</v>
      </c>
      <c r="K18" s="116">
        <v>-33.333333333333336</v>
      </c>
    </row>
    <row r="19" spans="1:11" ht="14.1" customHeight="1" x14ac:dyDescent="0.2">
      <c r="A19" s="306" t="s">
        <v>235</v>
      </c>
      <c r="B19" s="307" t="s">
        <v>236</v>
      </c>
      <c r="C19" s="308"/>
      <c r="D19" s="113">
        <v>1.220712738728096</v>
      </c>
      <c r="E19" s="115">
        <v>62</v>
      </c>
      <c r="F19" s="114">
        <v>119</v>
      </c>
      <c r="G19" s="114">
        <v>128</v>
      </c>
      <c r="H19" s="114">
        <v>57</v>
      </c>
      <c r="I19" s="140">
        <v>69</v>
      </c>
      <c r="J19" s="115">
        <v>-7</v>
      </c>
      <c r="K19" s="116">
        <v>-10.144927536231885</v>
      </c>
    </row>
    <row r="20" spans="1:11" ht="14.1" customHeight="1" x14ac:dyDescent="0.2">
      <c r="A20" s="306">
        <v>12</v>
      </c>
      <c r="B20" s="307" t="s">
        <v>237</v>
      </c>
      <c r="C20" s="308"/>
      <c r="D20" s="113">
        <v>1.3979129749950778</v>
      </c>
      <c r="E20" s="115">
        <v>71</v>
      </c>
      <c r="F20" s="114">
        <v>87</v>
      </c>
      <c r="G20" s="114">
        <v>86</v>
      </c>
      <c r="H20" s="114">
        <v>56</v>
      </c>
      <c r="I20" s="140">
        <v>75</v>
      </c>
      <c r="J20" s="115">
        <v>-4</v>
      </c>
      <c r="K20" s="116">
        <v>-5.333333333333333</v>
      </c>
    </row>
    <row r="21" spans="1:11" ht="14.1" customHeight="1" x14ac:dyDescent="0.2">
      <c r="A21" s="306">
        <v>21</v>
      </c>
      <c r="B21" s="307" t="s">
        <v>238</v>
      </c>
      <c r="C21" s="308"/>
      <c r="D21" s="113">
        <v>1.2404016538688718</v>
      </c>
      <c r="E21" s="115">
        <v>63</v>
      </c>
      <c r="F21" s="114">
        <v>33</v>
      </c>
      <c r="G21" s="114">
        <v>39</v>
      </c>
      <c r="H21" s="114">
        <v>41</v>
      </c>
      <c r="I21" s="140">
        <v>47</v>
      </c>
      <c r="J21" s="115">
        <v>16</v>
      </c>
      <c r="K21" s="116">
        <v>34.042553191489361</v>
      </c>
    </row>
    <row r="22" spans="1:11" ht="14.1" customHeight="1" x14ac:dyDescent="0.2">
      <c r="A22" s="306">
        <v>22</v>
      </c>
      <c r="B22" s="307" t="s">
        <v>239</v>
      </c>
      <c r="C22" s="308"/>
      <c r="D22" s="113">
        <v>1.2994683992911991</v>
      </c>
      <c r="E22" s="115">
        <v>66</v>
      </c>
      <c r="F22" s="114">
        <v>62</v>
      </c>
      <c r="G22" s="114">
        <v>52</v>
      </c>
      <c r="H22" s="114">
        <v>54</v>
      </c>
      <c r="I22" s="140">
        <v>66</v>
      </c>
      <c r="J22" s="115">
        <v>0</v>
      </c>
      <c r="K22" s="116">
        <v>0</v>
      </c>
    </row>
    <row r="23" spans="1:11" ht="14.1" customHeight="1" x14ac:dyDescent="0.2">
      <c r="A23" s="306">
        <v>23</v>
      </c>
      <c r="B23" s="307" t="s">
        <v>240</v>
      </c>
      <c r="C23" s="308"/>
      <c r="D23" s="113">
        <v>0.64973419964559953</v>
      </c>
      <c r="E23" s="115">
        <v>33</v>
      </c>
      <c r="F23" s="114">
        <v>18</v>
      </c>
      <c r="G23" s="114">
        <v>32</v>
      </c>
      <c r="H23" s="114">
        <v>32</v>
      </c>
      <c r="I23" s="140">
        <v>39</v>
      </c>
      <c r="J23" s="115">
        <v>-6</v>
      </c>
      <c r="K23" s="116">
        <v>-15.384615384615385</v>
      </c>
    </row>
    <row r="24" spans="1:11" ht="14.1" customHeight="1" x14ac:dyDescent="0.2">
      <c r="A24" s="306">
        <v>24</v>
      </c>
      <c r="B24" s="307" t="s">
        <v>241</v>
      </c>
      <c r="C24" s="308"/>
      <c r="D24" s="113">
        <v>2.8155148651309312</v>
      </c>
      <c r="E24" s="115">
        <v>143</v>
      </c>
      <c r="F24" s="114">
        <v>143</v>
      </c>
      <c r="G24" s="114">
        <v>203</v>
      </c>
      <c r="H24" s="114">
        <v>157</v>
      </c>
      <c r="I24" s="140">
        <v>211</v>
      </c>
      <c r="J24" s="115">
        <v>-68</v>
      </c>
      <c r="K24" s="116">
        <v>-32.227488151658768</v>
      </c>
    </row>
    <row r="25" spans="1:11" ht="14.1" customHeight="1" x14ac:dyDescent="0.2">
      <c r="A25" s="306">
        <v>25</v>
      </c>
      <c r="B25" s="307" t="s">
        <v>242</v>
      </c>
      <c r="C25" s="308"/>
      <c r="D25" s="113">
        <v>4.9419177003347112</v>
      </c>
      <c r="E25" s="115">
        <v>251</v>
      </c>
      <c r="F25" s="114">
        <v>139</v>
      </c>
      <c r="G25" s="114">
        <v>168</v>
      </c>
      <c r="H25" s="114">
        <v>143</v>
      </c>
      <c r="I25" s="140">
        <v>237</v>
      </c>
      <c r="J25" s="115">
        <v>14</v>
      </c>
      <c r="K25" s="116">
        <v>5.9071729957805905</v>
      </c>
    </row>
    <row r="26" spans="1:11" ht="14.1" customHeight="1" x14ac:dyDescent="0.2">
      <c r="A26" s="306">
        <v>26</v>
      </c>
      <c r="B26" s="307" t="s">
        <v>243</v>
      </c>
      <c r="C26" s="308"/>
      <c r="D26" s="113">
        <v>2.3823587320338651</v>
      </c>
      <c r="E26" s="115">
        <v>121</v>
      </c>
      <c r="F26" s="114">
        <v>62</v>
      </c>
      <c r="G26" s="114">
        <v>99</v>
      </c>
      <c r="H26" s="114">
        <v>90</v>
      </c>
      <c r="I26" s="140">
        <v>131</v>
      </c>
      <c r="J26" s="115">
        <v>-10</v>
      </c>
      <c r="K26" s="116">
        <v>-7.6335877862595423</v>
      </c>
    </row>
    <row r="27" spans="1:11" ht="14.1" customHeight="1" x14ac:dyDescent="0.2">
      <c r="A27" s="306">
        <v>27</v>
      </c>
      <c r="B27" s="307" t="s">
        <v>244</v>
      </c>
      <c r="C27" s="308"/>
      <c r="D27" s="113">
        <v>1.2600905690096476</v>
      </c>
      <c r="E27" s="115">
        <v>64</v>
      </c>
      <c r="F27" s="114">
        <v>56</v>
      </c>
      <c r="G27" s="114">
        <v>47</v>
      </c>
      <c r="H27" s="114">
        <v>44</v>
      </c>
      <c r="I27" s="140">
        <v>51</v>
      </c>
      <c r="J27" s="115">
        <v>13</v>
      </c>
      <c r="K27" s="116">
        <v>25.490196078431371</v>
      </c>
    </row>
    <row r="28" spans="1:11" ht="14.1" customHeight="1" x14ac:dyDescent="0.2">
      <c r="A28" s="306">
        <v>28</v>
      </c>
      <c r="B28" s="307" t="s">
        <v>245</v>
      </c>
      <c r="C28" s="308"/>
      <c r="D28" s="113">
        <v>0.66942311478637528</v>
      </c>
      <c r="E28" s="115">
        <v>34</v>
      </c>
      <c r="F28" s="114">
        <v>23</v>
      </c>
      <c r="G28" s="114">
        <v>26</v>
      </c>
      <c r="H28" s="114">
        <v>32</v>
      </c>
      <c r="I28" s="140">
        <v>26</v>
      </c>
      <c r="J28" s="115">
        <v>8</v>
      </c>
      <c r="K28" s="116">
        <v>30.76923076923077</v>
      </c>
    </row>
    <row r="29" spans="1:11" ht="14.1" customHeight="1" x14ac:dyDescent="0.2">
      <c r="A29" s="306">
        <v>29</v>
      </c>
      <c r="B29" s="307" t="s">
        <v>246</v>
      </c>
      <c r="C29" s="308"/>
      <c r="D29" s="113">
        <v>3.8590273675920459</v>
      </c>
      <c r="E29" s="115">
        <v>196</v>
      </c>
      <c r="F29" s="114">
        <v>154</v>
      </c>
      <c r="G29" s="114">
        <v>172</v>
      </c>
      <c r="H29" s="114">
        <v>159</v>
      </c>
      <c r="I29" s="140">
        <v>177</v>
      </c>
      <c r="J29" s="115">
        <v>19</v>
      </c>
      <c r="K29" s="116">
        <v>10.734463276836157</v>
      </c>
    </row>
    <row r="30" spans="1:11" ht="14.1" customHeight="1" x14ac:dyDescent="0.2">
      <c r="A30" s="306" t="s">
        <v>247</v>
      </c>
      <c r="B30" s="307" t="s">
        <v>248</v>
      </c>
      <c r="C30" s="308"/>
      <c r="D30" s="113">
        <v>1.3979129749950778</v>
      </c>
      <c r="E30" s="115">
        <v>71</v>
      </c>
      <c r="F30" s="114">
        <v>84</v>
      </c>
      <c r="G30" s="114" t="s">
        <v>513</v>
      </c>
      <c r="H30" s="114">
        <v>85</v>
      </c>
      <c r="I30" s="140">
        <v>94</v>
      </c>
      <c r="J30" s="115">
        <v>-23</v>
      </c>
      <c r="K30" s="116">
        <v>-24.468085106382979</v>
      </c>
    </row>
    <row r="31" spans="1:11" ht="14.1" customHeight="1" x14ac:dyDescent="0.2">
      <c r="A31" s="306" t="s">
        <v>249</v>
      </c>
      <c r="B31" s="307" t="s">
        <v>250</v>
      </c>
      <c r="C31" s="308"/>
      <c r="D31" s="113">
        <v>2.4611143925969681</v>
      </c>
      <c r="E31" s="115">
        <v>125</v>
      </c>
      <c r="F31" s="114" t="s">
        <v>513</v>
      </c>
      <c r="G31" s="114">
        <v>93</v>
      </c>
      <c r="H31" s="114">
        <v>74</v>
      </c>
      <c r="I31" s="140" t="s">
        <v>513</v>
      </c>
      <c r="J31" s="115" t="s">
        <v>513</v>
      </c>
      <c r="K31" s="116" t="s">
        <v>513</v>
      </c>
    </row>
    <row r="32" spans="1:11" ht="14.1" customHeight="1" x14ac:dyDescent="0.2">
      <c r="A32" s="306">
        <v>31</v>
      </c>
      <c r="B32" s="307" t="s">
        <v>251</v>
      </c>
      <c r="C32" s="308"/>
      <c r="D32" s="113">
        <v>0.43315613309706635</v>
      </c>
      <c r="E32" s="115">
        <v>22</v>
      </c>
      <c r="F32" s="114">
        <v>31</v>
      </c>
      <c r="G32" s="114">
        <v>23</v>
      </c>
      <c r="H32" s="114">
        <v>21</v>
      </c>
      <c r="I32" s="140">
        <v>19</v>
      </c>
      <c r="J32" s="115">
        <v>3</v>
      </c>
      <c r="K32" s="116">
        <v>15.789473684210526</v>
      </c>
    </row>
    <row r="33" spans="1:11" ht="14.1" customHeight="1" x14ac:dyDescent="0.2">
      <c r="A33" s="306">
        <v>32</v>
      </c>
      <c r="B33" s="307" t="s">
        <v>252</v>
      </c>
      <c r="C33" s="308"/>
      <c r="D33" s="113">
        <v>3.0714707619610158</v>
      </c>
      <c r="E33" s="115">
        <v>156</v>
      </c>
      <c r="F33" s="114">
        <v>187</v>
      </c>
      <c r="G33" s="114">
        <v>196</v>
      </c>
      <c r="H33" s="114">
        <v>210</v>
      </c>
      <c r="I33" s="140">
        <v>164</v>
      </c>
      <c r="J33" s="115">
        <v>-8</v>
      </c>
      <c r="K33" s="116">
        <v>-4.8780487804878048</v>
      </c>
    </row>
    <row r="34" spans="1:11" ht="14.1" customHeight="1" x14ac:dyDescent="0.2">
      <c r="A34" s="306">
        <v>33</v>
      </c>
      <c r="B34" s="307" t="s">
        <v>253</v>
      </c>
      <c r="C34" s="308"/>
      <c r="D34" s="113">
        <v>2.0279582594999015</v>
      </c>
      <c r="E34" s="115">
        <v>103</v>
      </c>
      <c r="F34" s="114">
        <v>83</v>
      </c>
      <c r="G34" s="114">
        <v>79</v>
      </c>
      <c r="H34" s="114">
        <v>68</v>
      </c>
      <c r="I34" s="140">
        <v>89</v>
      </c>
      <c r="J34" s="115">
        <v>14</v>
      </c>
      <c r="K34" s="116">
        <v>15.730337078651685</v>
      </c>
    </row>
    <row r="35" spans="1:11" ht="14.1" customHeight="1" x14ac:dyDescent="0.2">
      <c r="A35" s="306">
        <v>34</v>
      </c>
      <c r="B35" s="307" t="s">
        <v>254</v>
      </c>
      <c r="C35" s="308"/>
      <c r="D35" s="113">
        <v>3.0517818468202402</v>
      </c>
      <c r="E35" s="115">
        <v>155</v>
      </c>
      <c r="F35" s="114">
        <v>100</v>
      </c>
      <c r="G35" s="114">
        <v>122</v>
      </c>
      <c r="H35" s="114">
        <v>83</v>
      </c>
      <c r="I35" s="140">
        <v>139</v>
      </c>
      <c r="J35" s="115">
        <v>16</v>
      </c>
      <c r="K35" s="116">
        <v>11.510791366906474</v>
      </c>
    </row>
    <row r="36" spans="1:11" ht="14.1" customHeight="1" x14ac:dyDescent="0.2">
      <c r="A36" s="306">
        <v>41</v>
      </c>
      <c r="B36" s="307" t="s">
        <v>255</v>
      </c>
      <c r="C36" s="308"/>
      <c r="D36" s="113">
        <v>0.23626698168930893</v>
      </c>
      <c r="E36" s="115">
        <v>12</v>
      </c>
      <c r="F36" s="114">
        <v>11</v>
      </c>
      <c r="G36" s="114">
        <v>23</v>
      </c>
      <c r="H36" s="114">
        <v>16</v>
      </c>
      <c r="I36" s="140">
        <v>15</v>
      </c>
      <c r="J36" s="115">
        <v>-3</v>
      </c>
      <c r="K36" s="116">
        <v>-20</v>
      </c>
    </row>
    <row r="37" spans="1:11" ht="14.1" customHeight="1" x14ac:dyDescent="0.2">
      <c r="A37" s="306">
        <v>42</v>
      </c>
      <c r="B37" s="307" t="s">
        <v>256</v>
      </c>
      <c r="C37" s="308"/>
      <c r="D37" s="113">
        <v>0.1772002362669817</v>
      </c>
      <c r="E37" s="115">
        <v>9</v>
      </c>
      <c r="F37" s="114">
        <v>6</v>
      </c>
      <c r="G37" s="114">
        <v>10</v>
      </c>
      <c r="H37" s="114" t="s">
        <v>513</v>
      </c>
      <c r="I37" s="140">
        <v>7</v>
      </c>
      <c r="J37" s="115">
        <v>2</v>
      </c>
      <c r="K37" s="116">
        <v>28.571428571428573</v>
      </c>
    </row>
    <row r="38" spans="1:11" ht="14.1" customHeight="1" x14ac:dyDescent="0.2">
      <c r="A38" s="306">
        <v>43</v>
      </c>
      <c r="B38" s="307" t="s">
        <v>257</v>
      </c>
      <c r="C38" s="308"/>
      <c r="D38" s="113">
        <v>0.49222287851939356</v>
      </c>
      <c r="E38" s="115">
        <v>25</v>
      </c>
      <c r="F38" s="114">
        <v>19</v>
      </c>
      <c r="G38" s="114">
        <v>14</v>
      </c>
      <c r="H38" s="114">
        <v>10</v>
      </c>
      <c r="I38" s="140">
        <v>18</v>
      </c>
      <c r="J38" s="115">
        <v>7</v>
      </c>
      <c r="K38" s="116">
        <v>38.888888888888886</v>
      </c>
    </row>
    <row r="39" spans="1:11" ht="14.1" customHeight="1" x14ac:dyDescent="0.2">
      <c r="A39" s="306">
        <v>51</v>
      </c>
      <c r="B39" s="307" t="s">
        <v>258</v>
      </c>
      <c r="C39" s="308"/>
      <c r="D39" s="113">
        <v>13.132506398897421</v>
      </c>
      <c r="E39" s="115">
        <v>667</v>
      </c>
      <c r="F39" s="114">
        <v>681</v>
      </c>
      <c r="G39" s="114">
        <v>701</v>
      </c>
      <c r="H39" s="114">
        <v>584</v>
      </c>
      <c r="I39" s="140">
        <v>626</v>
      </c>
      <c r="J39" s="115">
        <v>41</v>
      </c>
      <c r="K39" s="116">
        <v>6.5495207667731625</v>
      </c>
    </row>
    <row r="40" spans="1:11" ht="14.1" customHeight="1" x14ac:dyDescent="0.2">
      <c r="A40" s="306" t="s">
        <v>259</v>
      </c>
      <c r="B40" s="307" t="s">
        <v>260</v>
      </c>
      <c r="C40" s="308"/>
      <c r="D40" s="113">
        <v>11.380192951368379</v>
      </c>
      <c r="E40" s="115">
        <v>578</v>
      </c>
      <c r="F40" s="114">
        <v>544</v>
      </c>
      <c r="G40" s="114">
        <v>617</v>
      </c>
      <c r="H40" s="114">
        <v>502</v>
      </c>
      <c r="I40" s="140">
        <v>525</v>
      </c>
      <c r="J40" s="115">
        <v>53</v>
      </c>
      <c r="K40" s="116">
        <v>10.095238095238095</v>
      </c>
    </row>
    <row r="41" spans="1:11" ht="14.1" customHeight="1" x14ac:dyDescent="0.2">
      <c r="A41" s="306"/>
      <c r="B41" s="307" t="s">
        <v>261</v>
      </c>
      <c r="C41" s="308"/>
      <c r="D41" s="113">
        <v>6.2216971844851345</v>
      </c>
      <c r="E41" s="115">
        <v>316</v>
      </c>
      <c r="F41" s="114">
        <v>316</v>
      </c>
      <c r="G41" s="114">
        <v>320</v>
      </c>
      <c r="H41" s="114">
        <v>270</v>
      </c>
      <c r="I41" s="140">
        <v>273</v>
      </c>
      <c r="J41" s="115">
        <v>43</v>
      </c>
      <c r="K41" s="116">
        <v>15.750915750915752</v>
      </c>
    </row>
    <row r="42" spans="1:11" ht="14.1" customHeight="1" x14ac:dyDescent="0.2">
      <c r="A42" s="306">
        <v>52</v>
      </c>
      <c r="B42" s="307" t="s">
        <v>262</v>
      </c>
      <c r="C42" s="308"/>
      <c r="D42" s="113">
        <v>7.7574325654656429</v>
      </c>
      <c r="E42" s="115">
        <v>394</v>
      </c>
      <c r="F42" s="114">
        <v>292</v>
      </c>
      <c r="G42" s="114">
        <v>315</v>
      </c>
      <c r="H42" s="114">
        <v>306</v>
      </c>
      <c r="I42" s="140">
        <v>372</v>
      </c>
      <c r="J42" s="115">
        <v>22</v>
      </c>
      <c r="K42" s="116">
        <v>5.913978494623656</v>
      </c>
    </row>
    <row r="43" spans="1:11" ht="14.1" customHeight="1" x14ac:dyDescent="0.2">
      <c r="A43" s="306" t="s">
        <v>263</v>
      </c>
      <c r="B43" s="307" t="s">
        <v>264</v>
      </c>
      <c r="C43" s="308"/>
      <c r="D43" s="113">
        <v>6.7336089781453046</v>
      </c>
      <c r="E43" s="115">
        <v>342</v>
      </c>
      <c r="F43" s="114">
        <v>251</v>
      </c>
      <c r="G43" s="114">
        <v>266</v>
      </c>
      <c r="H43" s="114">
        <v>240</v>
      </c>
      <c r="I43" s="140">
        <v>324</v>
      </c>
      <c r="J43" s="115">
        <v>18</v>
      </c>
      <c r="K43" s="116">
        <v>5.5555555555555554</v>
      </c>
    </row>
    <row r="44" spans="1:11" ht="14.1" customHeight="1" x14ac:dyDescent="0.2">
      <c r="A44" s="306">
        <v>53</v>
      </c>
      <c r="B44" s="307" t="s">
        <v>265</v>
      </c>
      <c r="C44" s="308"/>
      <c r="D44" s="113">
        <v>0.7481787753494783</v>
      </c>
      <c r="E44" s="115">
        <v>38</v>
      </c>
      <c r="F44" s="114">
        <v>46</v>
      </c>
      <c r="G44" s="114">
        <v>45</v>
      </c>
      <c r="H44" s="114">
        <v>43</v>
      </c>
      <c r="I44" s="140">
        <v>49</v>
      </c>
      <c r="J44" s="115">
        <v>-11</v>
      </c>
      <c r="K44" s="116">
        <v>-22.448979591836736</v>
      </c>
    </row>
    <row r="45" spans="1:11" ht="14.1" customHeight="1" x14ac:dyDescent="0.2">
      <c r="A45" s="306" t="s">
        <v>266</v>
      </c>
      <c r="B45" s="307" t="s">
        <v>267</v>
      </c>
      <c r="C45" s="308"/>
      <c r="D45" s="113">
        <v>0.70880094506792679</v>
      </c>
      <c r="E45" s="115">
        <v>36</v>
      </c>
      <c r="F45" s="114">
        <v>43</v>
      </c>
      <c r="G45" s="114">
        <v>44</v>
      </c>
      <c r="H45" s="114">
        <v>38</v>
      </c>
      <c r="I45" s="140">
        <v>44</v>
      </c>
      <c r="J45" s="115">
        <v>-8</v>
      </c>
      <c r="K45" s="116">
        <v>-18.181818181818183</v>
      </c>
    </row>
    <row r="46" spans="1:11" ht="14.1" customHeight="1" x14ac:dyDescent="0.2">
      <c r="A46" s="306">
        <v>54</v>
      </c>
      <c r="B46" s="307" t="s">
        <v>268</v>
      </c>
      <c r="C46" s="308"/>
      <c r="D46" s="113">
        <v>1.7523134475290412</v>
      </c>
      <c r="E46" s="115">
        <v>89</v>
      </c>
      <c r="F46" s="114">
        <v>106</v>
      </c>
      <c r="G46" s="114">
        <v>84</v>
      </c>
      <c r="H46" s="114">
        <v>93</v>
      </c>
      <c r="I46" s="140">
        <v>112</v>
      </c>
      <c r="J46" s="115">
        <v>-23</v>
      </c>
      <c r="K46" s="116">
        <v>-20.535714285714285</v>
      </c>
    </row>
    <row r="47" spans="1:11" ht="14.1" customHeight="1" x14ac:dyDescent="0.2">
      <c r="A47" s="306">
        <v>61</v>
      </c>
      <c r="B47" s="307" t="s">
        <v>269</v>
      </c>
      <c r="C47" s="308"/>
      <c r="D47" s="113">
        <v>2.1264028352037805</v>
      </c>
      <c r="E47" s="115">
        <v>108</v>
      </c>
      <c r="F47" s="114">
        <v>63</v>
      </c>
      <c r="G47" s="114">
        <v>96</v>
      </c>
      <c r="H47" s="114">
        <v>81</v>
      </c>
      <c r="I47" s="140">
        <v>109</v>
      </c>
      <c r="J47" s="115">
        <v>-1</v>
      </c>
      <c r="K47" s="116">
        <v>-0.91743119266055051</v>
      </c>
    </row>
    <row r="48" spans="1:11" ht="14.1" customHeight="1" x14ac:dyDescent="0.2">
      <c r="A48" s="306">
        <v>62</v>
      </c>
      <c r="B48" s="307" t="s">
        <v>270</v>
      </c>
      <c r="C48" s="308"/>
      <c r="D48" s="113">
        <v>8.1905886985627099</v>
      </c>
      <c r="E48" s="115">
        <v>416</v>
      </c>
      <c r="F48" s="114">
        <v>296</v>
      </c>
      <c r="G48" s="114">
        <v>347</v>
      </c>
      <c r="H48" s="114">
        <v>246</v>
      </c>
      <c r="I48" s="140">
        <v>412</v>
      </c>
      <c r="J48" s="115">
        <v>4</v>
      </c>
      <c r="K48" s="116">
        <v>0.970873786407767</v>
      </c>
    </row>
    <row r="49" spans="1:11" ht="14.1" customHeight="1" x14ac:dyDescent="0.2">
      <c r="A49" s="306">
        <v>63</v>
      </c>
      <c r="B49" s="307" t="s">
        <v>271</v>
      </c>
      <c r="C49" s="308"/>
      <c r="D49" s="113">
        <v>3.6621382161842884</v>
      </c>
      <c r="E49" s="115">
        <v>186</v>
      </c>
      <c r="F49" s="114">
        <v>138</v>
      </c>
      <c r="G49" s="114">
        <v>193</v>
      </c>
      <c r="H49" s="114">
        <v>133</v>
      </c>
      <c r="I49" s="140">
        <v>161</v>
      </c>
      <c r="J49" s="115">
        <v>25</v>
      </c>
      <c r="K49" s="116">
        <v>15.527950310559007</v>
      </c>
    </row>
    <row r="50" spans="1:11" ht="14.1" customHeight="1" x14ac:dyDescent="0.2">
      <c r="A50" s="306" t="s">
        <v>272</v>
      </c>
      <c r="B50" s="307" t="s">
        <v>273</v>
      </c>
      <c r="C50" s="308"/>
      <c r="D50" s="113">
        <v>0.72848986020870254</v>
      </c>
      <c r="E50" s="115">
        <v>37</v>
      </c>
      <c r="F50" s="114">
        <v>22</v>
      </c>
      <c r="G50" s="114">
        <v>32</v>
      </c>
      <c r="H50" s="114">
        <v>25</v>
      </c>
      <c r="I50" s="140">
        <v>23</v>
      </c>
      <c r="J50" s="115">
        <v>14</v>
      </c>
      <c r="K50" s="116">
        <v>60.869565217391305</v>
      </c>
    </row>
    <row r="51" spans="1:11" ht="14.1" customHeight="1" x14ac:dyDescent="0.2">
      <c r="A51" s="306" t="s">
        <v>274</v>
      </c>
      <c r="B51" s="307" t="s">
        <v>275</v>
      </c>
      <c r="C51" s="308"/>
      <c r="D51" s="113">
        <v>2.5595589683008466</v>
      </c>
      <c r="E51" s="115">
        <v>130</v>
      </c>
      <c r="F51" s="114">
        <v>100</v>
      </c>
      <c r="G51" s="114">
        <v>146</v>
      </c>
      <c r="H51" s="114">
        <v>97</v>
      </c>
      <c r="I51" s="140">
        <v>128</v>
      </c>
      <c r="J51" s="115">
        <v>2</v>
      </c>
      <c r="K51" s="116">
        <v>1.5625</v>
      </c>
    </row>
    <row r="52" spans="1:11" ht="14.1" customHeight="1" x14ac:dyDescent="0.2">
      <c r="A52" s="306">
        <v>71</v>
      </c>
      <c r="B52" s="307" t="s">
        <v>276</v>
      </c>
      <c r="C52" s="308"/>
      <c r="D52" s="113">
        <v>8.3284111045481399</v>
      </c>
      <c r="E52" s="115">
        <v>423</v>
      </c>
      <c r="F52" s="114">
        <v>271</v>
      </c>
      <c r="G52" s="114">
        <v>370</v>
      </c>
      <c r="H52" s="114">
        <v>354</v>
      </c>
      <c r="I52" s="140">
        <v>416</v>
      </c>
      <c r="J52" s="115">
        <v>7</v>
      </c>
      <c r="K52" s="116">
        <v>1.6826923076923077</v>
      </c>
    </row>
    <row r="53" spans="1:11" ht="14.1" customHeight="1" x14ac:dyDescent="0.2">
      <c r="A53" s="306" t="s">
        <v>277</v>
      </c>
      <c r="B53" s="307" t="s">
        <v>278</v>
      </c>
      <c r="C53" s="308"/>
      <c r="D53" s="113">
        <v>3.2092931679464463</v>
      </c>
      <c r="E53" s="115">
        <v>163</v>
      </c>
      <c r="F53" s="114">
        <v>126</v>
      </c>
      <c r="G53" s="114">
        <v>155</v>
      </c>
      <c r="H53" s="114">
        <v>153</v>
      </c>
      <c r="I53" s="140">
        <v>165</v>
      </c>
      <c r="J53" s="115">
        <v>-2</v>
      </c>
      <c r="K53" s="116">
        <v>-1.2121212121212122</v>
      </c>
    </row>
    <row r="54" spans="1:11" ht="14.1" customHeight="1" x14ac:dyDescent="0.2">
      <c r="A54" s="306" t="s">
        <v>279</v>
      </c>
      <c r="B54" s="307" t="s">
        <v>280</v>
      </c>
      <c r="C54" s="308"/>
      <c r="D54" s="113">
        <v>4.213427840126009</v>
      </c>
      <c r="E54" s="115">
        <v>214</v>
      </c>
      <c r="F54" s="114">
        <v>127</v>
      </c>
      <c r="G54" s="114">
        <v>184</v>
      </c>
      <c r="H54" s="114">
        <v>170</v>
      </c>
      <c r="I54" s="140">
        <v>194</v>
      </c>
      <c r="J54" s="115">
        <v>20</v>
      </c>
      <c r="K54" s="116">
        <v>10.309278350515465</v>
      </c>
    </row>
    <row r="55" spans="1:11" ht="14.1" customHeight="1" x14ac:dyDescent="0.2">
      <c r="A55" s="306">
        <v>72</v>
      </c>
      <c r="B55" s="307" t="s">
        <v>281</v>
      </c>
      <c r="C55" s="308"/>
      <c r="D55" s="113">
        <v>1.5751132112620594</v>
      </c>
      <c r="E55" s="115">
        <v>80</v>
      </c>
      <c r="F55" s="114">
        <v>51</v>
      </c>
      <c r="G55" s="114">
        <v>56</v>
      </c>
      <c r="H55" s="114">
        <v>54</v>
      </c>
      <c r="I55" s="140">
        <v>87</v>
      </c>
      <c r="J55" s="115">
        <v>-7</v>
      </c>
      <c r="K55" s="116">
        <v>-8.0459770114942533</v>
      </c>
    </row>
    <row r="56" spans="1:11" ht="14.1" customHeight="1" x14ac:dyDescent="0.2">
      <c r="A56" s="306" t="s">
        <v>282</v>
      </c>
      <c r="B56" s="307" t="s">
        <v>283</v>
      </c>
      <c r="C56" s="308"/>
      <c r="D56" s="113">
        <v>0.31502264225241189</v>
      </c>
      <c r="E56" s="115">
        <v>16</v>
      </c>
      <c r="F56" s="114">
        <v>10</v>
      </c>
      <c r="G56" s="114">
        <v>14</v>
      </c>
      <c r="H56" s="114">
        <v>12</v>
      </c>
      <c r="I56" s="140">
        <v>22</v>
      </c>
      <c r="J56" s="115">
        <v>-6</v>
      </c>
      <c r="K56" s="116">
        <v>-27.272727272727273</v>
      </c>
    </row>
    <row r="57" spans="1:11" ht="14.1" customHeight="1" x14ac:dyDescent="0.2">
      <c r="A57" s="306" t="s">
        <v>284</v>
      </c>
      <c r="B57" s="307" t="s">
        <v>285</v>
      </c>
      <c r="C57" s="308"/>
      <c r="D57" s="113">
        <v>0.96475684189801147</v>
      </c>
      <c r="E57" s="115">
        <v>49</v>
      </c>
      <c r="F57" s="114">
        <v>34</v>
      </c>
      <c r="G57" s="114">
        <v>28</v>
      </c>
      <c r="H57" s="114">
        <v>35</v>
      </c>
      <c r="I57" s="140">
        <v>49</v>
      </c>
      <c r="J57" s="115">
        <v>0</v>
      </c>
      <c r="K57" s="116">
        <v>0</v>
      </c>
    </row>
    <row r="58" spans="1:11" ht="14.1" customHeight="1" x14ac:dyDescent="0.2">
      <c r="A58" s="306">
        <v>73</v>
      </c>
      <c r="B58" s="307" t="s">
        <v>286</v>
      </c>
      <c r="C58" s="308"/>
      <c r="D58" s="113">
        <v>1.6144910415436109</v>
      </c>
      <c r="E58" s="115">
        <v>82</v>
      </c>
      <c r="F58" s="114">
        <v>37</v>
      </c>
      <c r="G58" s="114">
        <v>74</v>
      </c>
      <c r="H58" s="114">
        <v>45</v>
      </c>
      <c r="I58" s="140">
        <v>61</v>
      </c>
      <c r="J58" s="115">
        <v>21</v>
      </c>
      <c r="K58" s="116">
        <v>34.42622950819672</v>
      </c>
    </row>
    <row r="59" spans="1:11" ht="14.1" customHeight="1" x14ac:dyDescent="0.2">
      <c r="A59" s="306" t="s">
        <v>287</v>
      </c>
      <c r="B59" s="307" t="s">
        <v>288</v>
      </c>
      <c r="C59" s="308"/>
      <c r="D59" s="113">
        <v>1.004134672179563</v>
      </c>
      <c r="E59" s="115">
        <v>51</v>
      </c>
      <c r="F59" s="114">
        <v>27</v>
      </c>
      <c r="G59" s="114">
        <v>56</v>
      </c>
      <c r="H59" s="114">
        <v>37</v>
      </c>
      <c r="I59" s="140">
        <v>46</v>
      </c>
      <c r="J59" s="115">
        <v>5</v>
      </c>
      <c r="K59" s="116">
        <v>10.869565217391305</v>
      </c>
    </row>
    <row r="60" spans="1:11" ht="14.1" customHeight="1" x14ac:dyDescent="0.2">
      <c r="A60" s="306">
        <v>81</v>
      </c>
      <c r="B60" s="307" t="s">
        <v>289</v>
      </c>
      <c r="C60" s="308"/>
      <c r="D60" s="113">
        <v>6.1823193542035835</v>
      </c>
      <c r="E60" s="115">
        <v>314</v>
      </c>
      <c r="F60" s="114">
        <v>252</v>
      </c>
      <c r="G60" s="114">
        <v>322</v>
      </c>
      <c r="H60" s="114">
        <v>272</v>
      </c>
      <c r="I60" s="140">
        <v>411</v>
      </c>
      <c r="J60" s="115">
        <v>-97</v>
      </c>
      <c r="K60" s="116">
        <v>-23.600973236009732</v>
      </c>
    </row>
    <row r="61" spans="1:11" ht="14.1" customHeight="1" x14ac:dyDescent="0.2">
      <c r="A61" s="306" t="s">
        <v>290</v>
      </c>
      <c r="B61" s="307" t="s">
        <v>291</v>
      </c>
      <c r="C61" s="308"/>
      <c r="D61" s="113">
        <v>1.2010238235873203</v>
      </c>
      <c r="E61" s="115">
        <v>61</v>
      </c>
      <c r="F61" s="114">
        <v>30</v>
      </c>
      <c r="G61" s="114">
        <v>71</v>
      </c>
      <c r="H61" s="114">
        <v>70</v>
      </c>
      <c r="I61" s="140">
        <v>57</v>
      </c>
      <c r="J61" s="115">
        <v>4</v>
      </c>
      <c r="K61" s="116">
        <v>7.0175438596491224</v>
      </c>
    </row>
    <row r="62" spans="1:11" ht="14.1" customHeight="1" x14ac:dyDescent="0.2">
      <c r="A62" s="306" t="s">
        <v>292</v>
      </c>
      <c r="B62" s="307" t="s">
        <v>293</v>
      </c>
      <c r="C62" s="308"/>
      <c r="D62" s="113">
        <v>2.6973813742862767</v>
      </c>
      <c r="E62" s="115">
        <v>137</v>
      </c>
      <c r="F62" s="114">
        <v>128</v>
      </c>
      <c r="G62" s="114">
        <v>148</v>
      </c>
      <c r="H62" s="114">
        <v>100</v>
      </c>
      <c r="I62" s="140">
        <v>232</v>
      </c>
      <c r="J62" s="115">
        <v>-95</v>
      </c>
      <c r="K62" s="116">
        <v>-40.948275862068968</v>
      </c>
    </row>
    <row r="63" spans="1:11" ht="14.1" customHeight="1" x14ac:dyDescent="0.2">
      <c r="A63" s="306"/>
      <c r="B63" s="307" t="s">
        <v>294</v>
      </c>
      <c r="C63" s="308"/>
      <c r="D63" s="113">
        <v>2.4808033077377436</v>
      </c>
      <c r="E63" s="115">
        <v>126</v>
      </c>
      <c r="F63" s="114">
        <v>120</v>
      </c>
      <c r="G63" s="114">
        <v>130</v>
      </c>
      <c r="H63" s="114">
        <v>92</v>
      </c>
      <c r="I63" s="140">
        <v>127</v>
      </c>
      <c r="J63" s="115">
        <v>-1</v>
      </c>
      <c r="K63" s="116">
        <v>-0.78740157480314965</v>
      </c>
    </row>
    <row r="64" spans="1:11" ht="14.1" customHeight="1" x14ac:dyDescent="0.2">
      <c r="A64" s="306" t="s">
        <v>295</v>
      </c>
      <c r="B64" s="307" t="s">
        <v>296</v>
      </c>
      <c r="C64" s="308"/>
      <c r="D64" s="113">
        <v>1.1025792478834415</v>
      </c>
      <c r="E64" s="115">
        <v>56</v>
      </c>
      <c r="F64" s="114">
        <v>29</v>
      </c>
      <c r="G64" s="114">
        <v>31</v>
      </c>
      <c r="H64" s="114">
        <v>44</v>
      </c>
      <c r="I64" s="140">
        <v>46</v>
      </c>
      <c r="J64" s="115">
        <v>10</v>
      </c>
      <c r="K64" s="116">
        <v>21.739130434782609</v>
      </c>
    </row>
    <row r="65" spans="1:11" ht="14.1" customHeight="1" x14ac:dyDescent="0.2">
      <c r="A65" s="306" t="s">
        <v>297</v>
      </c>
      <c r="B65" s="307" t="s">
        <v>298</v>
      </c>
      <c r="C65" s="308"/>
      <c r="D65" s="113">
        <v>0.66942311478637528</v>
      </c>
      <c r="E65" s="115">
        <v>34</v>
      </c>
      <c r="F65" s="114">
        <v>31</v>
      </c>
      <c r="G65" s="114">
        <v>45</v>
      </c>
      <c r="H65" s="114">
        <v>36</v>
      </c>
      <c r="I65" s="140">
        <v>39</v>
      </c>
      <c r="J65" s="115">
        <v>-5</v>
      </c>
      <c r="K65" s="116">
        <v>-12.820512820512821</v>
      </c>
    </row>
    <row r="66" spans="1:11" ht="14.1" customHeight="1" x14ac:dyDescent="0.2">
      <c r="A66" s="306">
        <v>82</v>
      </c>
      <c r="B66" s="307" t="s">
        <v>299</v>
      </c>
      <c r="C66" s="308"/>
      <c r="D66" s="113">
        <v>3.9377830281551485</v>
      </c>
      <c r="E66" s="115">
        <v>200</v>
      </c>
      <c r="F66" s="114">
        <v>139</v>
      </c>
      <c r="G66" s="114">
        <v>195</v>
      </c>
      <c r="H66" s="114">
        <v>138</v>
      </c>
      <c r="I66" s="140">
        <v>139</v>
      </c>
      <c r="J66" s="115">
        <v>61</v>
      </c>
      <c r="K66" s="116">
        <v>43.884892086330936</v>
      </c>
    </row>
    <row r="67" spans="1:11" ht="14.1" customHeight="1" x14ac:dyDescent="0.2">
      <c r="A67" s="306" t="s">
        <v>300</v>
      </c>
      <c r="B67" s="307" t="s">
        <v>301</v>
      </c>
      <c r="C67" s="308"/>
      <c r="D67" s="113">
        <v>2.7958259499901557</v>
      </c>
      <c r="E67" s="115">
        <v>142</v>
      </c>
      <c r="F67" s="114">
        <v>111</v>
      </c>
      <c r="G67" s="114">
        <v>152</v>
      </c>
      <c r="H67" s="114">
        <v>108</v>
      </c>
      <c r="I67" s="140">
        <v>111</v>
      </c>
      <c r="J67" s="115">
        <v>31</v>
      </c>
      <c r="K67" s="116">
        <v>27.927927927927929</v>
      </c>
    </row>
    <row r="68" spans="1:11" ht="14.1" customHeight="1" x14ac:dyDescent="0.2">
      <c r="A68" s="306" t="s">
        <v>302</v>
      </c>
      <c r="B68" s="307" t="s">
        <v>303</v>
      </c>
      <c r="C68" s="308"/>
      <c r="D68" s="113">
        <v>0.8269344359125812</v>
      </c>
      <c r="E68" s="115">
        <v>42</v>
      </c>
      <c r="F68" s="114">
        <v>21</v>
      </c>
      <c r="G68" s="114">
        <v>31</v>
      </c>
      <c r="H68" s="114">
        <v>17</v>
      </c>
      <c r="I68" s="140">
        <v>18</v>
      </c>
      <c r="J68" s="115">
        <v>24</v>
      </c>
      <c r="K68" s="116">
        <v>133.33333333333334</v>
      </c>
    </row>
    <row r="69" spans="1:11" ht="14.1" customHeight="1" x14ac:dyDescent="0.2">
      <c r="A69" s="306">
        <v>83</v>
      </c>
      <c r="B69" s="307" t="s">
        <v>304</v>
      </c>
      <c r="C69" s="308"/>
      <c r="D69" s="113">
        <v>4.9616066154754872</v>
      </c>
      <c r="E69" s="115">
        <v>252</v>
      </c>
      <c r="F69" s="114">
        <v>152</v>
      </c>
      <c r="G69" s="114">
        <v>312</v>
      </c>
      <c r="H69" s="114">
        <v>129</v>
      </c>
      <c r="I69" s="140">
        <v>315</v>
      </c>
      <c r="J69" s="115">
        <v>-63</v>
      </c>
      <c r="K69" s="116">
        <v>-20</v>
      </c>
    </row>
    <row r="70" spans="1:11" ht="14.1" customHeight="1" x14ac:dyDescent="0.2">
      <c r="A70" s="306" t="s">
        <v>305</v>
      </c>
      <c r="B70" s="307" t="s">
        <v>306</v>
      </c>
      <c r="C70" s="308"/>
      <c r="D70" s="113">
        <v>4.370939161252215</v>
      </c>
      <c r="E70" s="115">
        <v>222</v>
      </c>
      <c r="F70" s="114">
        <v>132</v>
      </c>
      <c r="G70" s="114">
        <v>278</v>
      </c>
      <c r="H70" s="114">
        <v>109</v>
      </c>
      <c r="I70" s="140">
        <v>286</v>
      </c>
      <c r="J70" s="115">
        <v>-64</v>
      </c>
      <c r="K70" s="116">
        <v>-22.377622377622377</v>
      </c>
    </row>
    <row r="71" spans="1:11" ht="14.1" customHeight="1" x14ac:dyDescent="0.2">
      <c r="A71" s="306"/>
      <c r="B71" s="307" t="s">
        <v>307</v>
      </c>
      <c r="C71" s="308"/>
      <c r="D71" s="113">
        <v>2.1854695806261075</v>
      </c>
      <c r="E71" s="115">
        <v>111</v>
      </c>
      <c r="F71" s="114">
        <v>79</v>
      </c>
      <c r="G71" s="114">
        <v>186</v>
      </c>
      <c r="H71" s="114">
        <v>72</v>
      </c>
      <c r="I71" s="140">
        <v>102</v>
      </c>
      <c r="J71" s="115">
        <v>9</v>
      </c>
      <c r="K71" s="116">
        <v>8.8235294117647065</v>
      </c>
    </row>
    <row r="72" spans="1:11" ht="14.1" customHeight="1" x14ac:dyDescent="0.2">
      <c r="A72" s="306">
        <v>84</v>
      </c>
      <c r="B72" s="307" t="s">
        <v>308</v>
      </c>
      <c r="C72" s="308"/>
      <c r="D72" s="113">
        <v>2.303603071470762</v>
      </c>
      <c r="E72" s="115">
        <v>117</v>
      </c>
      <c r="F72" s="114">
        <v>47</v>
      </c>
      <c r="G72" s="114">
        <v>174</v>
      </c>
      <c r="H72" s="114">
        <v>101</v>
      </c>
      <c r="I72" s="140">
        <v>284</v>
      </c>
      <c r="J72" s="115">
        <v>-167</v>
      </c>
      <c r="K72" s="116">
        <v>-58.802816901408448</v>
      </c>
    </row>
    <row r="73" spans="1:11" ht="14.1" customHeight="1" x14ac:dyDescent="0.2">
      <c r="A73" s="306" t="s">
        <v>309</v>
      </c>
      <c r="B73" s="307" t="s">
        <v>310</v>
      </c>
      <c r="C73" s="308"/>
      <c r="D73" s="113">
        <v>1.2797794841504233</v>
      </c>
      <c r="E73" s="115">
        <v>65</v>
      </c>
      <c r="F73" s="114">
        <v>21</v>
      </c>
      <c r="G73" s="114">
        <v>125</v>
      </c>
      <c r="H73" s="114">
        <v>78</v>
      </c>
      <c r="I73" s="140">
        <v>223</v>
      </c>
      <c r="J73" s="115">
        <v>-158</v>
      </c>
      <c r="K73" s="116">
        <v>-70.852017937219728</v>
      </c>
    </row>
    <row r="74" spans="1:11" ht="14.1" customHeight="1" x14ac:dyDescent="0.2">
      <c r="A74" s="306" t="s">
        <v>311</v>
      </c>
      <c r="B74" s="307" t="s">
        <v>312</v>
      </c>
      <c r="C74" s="308"/>
      <c r="D74" s="113">
        <v>0.3544004725339634</v>
      </c>
      <c r="E74" s="115">
        <v>18</v>
      </c>
      <c r="F74" s="114">
        <v>14</v>
      </c>
      <c r="G74" s="114">
        <v>26</v>
      </c>
      <c r="H74" s="114">
        <v>14</v>
      </c>
      <c r="I74" s="140">
        <v>39</v>
      </c>
      <c r="J74" s="115">
        <v>-21</v>
      </c>
      <c r="K74" s="116">
        <v>-53.846153846153847</v>
      </c>
    </row>
    <row r="75" spans="1:11" ht="14.1" customHeight="1" x14ac:dyDescent="0.2">
      <c r="A75" s="306" t="s">
        <v>313</v>
      </c>
      <c r="B75" s="307" t="s">
        <v>314</v>
      </c>
      <c r="C75" s="308"/>
      <c r="D75" s="113" t="s">
        <v>513</v>
      </c>
      <c r="E75" s="115" t="s">
        <v>513</v>
      </c>
      <c r="F75" s="114" t="s">
        <v>513</v>
      </c>
      <c r="G75" s="114">
        <v>3</v>
      </c>
      <c r="H75" s="114">
        <v>3</v>
      </c>
      <c r="I75" s="140" t="s">
        <v>513</v>
      </c>
      <c r="J75" s="115" t="s">
        <v>513</v>
      </c>
      <c r="K75" s="116" t="s">
        <v>513</v>
      </c>
    </row>
    <row r="76" spans="1:11" ht="14.1" customHeight="1" x14ac:dyDescent="0.2">
      <c r="A76" s="306">
        <v>91</v>
      </c>
      <c r="B76" s="307" t="s">
        <v>315</v>
      </c>
      <c r="C76" s="308"/>
      <c r="D76" s="113">
        <v>9.8444575703878712E-2</v>
      </c>
      <c r="E76" s="115">
        <v>5</v>
      </c>
      <c r="F76" s="114">
        <v>7</v>
      </c>
      <c r="G76" s="114" t="s">
        <v>513</v>
      </c>
      <c r="H76" s="114">
        <v>4</v>
      </c>
      <c r="I76" s="140">
        <v>8</v>
      </c>
      <c r="J76" s="115">
        <v>-3</v>
      </c>
      <c r="K76" s="116">
        <v>-37.5</v>
      </c>
    </row>
    <row r="77" spans="1:11" ht="14.1" customHeight="1" x14ac:dyDescent="0.2">
      <c r="A77" s="306">
        <v>92</v>
      </c>
      <c r="B77" s="307" t="s">
        <v>316</v>
      </c>
      <c r="C77" s="308"/>
      <c r="D77" s="113">
        <v>0.49222287851939356</v>
      </c>
      <c r="E77" s="115">
        <v>25</v>
      </c>
      <c r="F77" s="114">
        <v>16</v>
      </c>
      <c r="G77" s="114">
        <v>9</v>
      </c>
      <c r="H77" s="114">
        <v>15</v>
      </c>
      <c r="I77" s="140">
        <v>17</v>
      </c>
      <c r="J77" s="115">
        <v>8</v>
      </c>
      <c r="K77" s="116">
        <v>47.058823529411768</v>
      </c>
    </row>
    <row r="78" spans="1:11" ht="14.1" customHeight="1" x14ac:dyDescent="0.2">
      <c r="A78" s="306">
        <v>93</v>
      </c>
      <c r="B78" s="307" t="s">
        <v>317</v>
      </c>
      <c r="C78" s="308"/>
      <c r="D78" s="113">
        <v>9.8444575703878712E-2</v>
      </c>
      <c r="E78" s="115">
        <v>5</v>
      </c>
      <c r="F78" s="114">
        <v>5</v>
      </c>
      <c r="G78" s="114" t="s">
        <v>513</v>
      </c>
      <c r="H78" s="114" t="s">
        <v>513</v>
      </c>
      <c r="I78" s="140">
        <v>3</v>
      </c>
      <c r="J78" s="115">
        <v>2</v>
      </c>
      <c r="K78" s="116">
        <v>66.666666666666671</v>
      </c>
    </row>
    <row r="79" spans="1:11" ht="14.1" customHeight="1" x14ac:dyDescent="0.2">
      <c r="A79" s="306">
        <v>94</v>
      </c>
      <c r="B79" s="307" t="s">
        <v>318</v>
      </c>
      <c r="C79" s="308"/>
      <c r="D79" s="113">
        <v>0.23626698168930893</v>
      </c>
      <c r="E79" s="115">
        <v>12</v>
      </c>
      <c r="F79" s="114">
        <v>27</v>
      </c>
      <c r="G79" s="114">
        <v>13</v>
      </c>
      <c r="H79" s="114">
        <v>14</v>
      </c>
      <c r="I79" s="140">
        <v>18</v>
      </c>
      <c r="J79" s="115">
        <v>-6</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0.59066745422327227</v>
      </c>
      <c r="E81" s="143">
        <v>30</v>
      </c>
      <c r="F81" s="144">
        <v>26</v>
      </c>
      <c r="G81" s="144">
        <v>64</v>
      </c>
      <c r="H81" s="144">
        <v>23</v>
      </c>
      <c r="I81" s="145">
        <v>37</v>
      </c>
      <c r="J81" s="143">
        <v>-7</v>
      </c>
      <c r="K81" s="146">
        <v>-18.918918918918919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64064</v>
      </c>
      <c r="C10" s="114">
        <v>33761</v>
      </c>
      <c r="D10" s="114">
        <v>30303</v>
      </c>
      <c r="E10" s="114">
        <v>48930</v>
      </c>
      <c r="F10" s="114">
        <v>14026</v>
      </c>
      <c r="G10" s="114">
        <v>6903</v>
      </c>
      <c r="H10" s="114">
        <v>19149</v>
      </c>
      <c r="I10" s="115">
        <v>10867</v>
      </c>
      <c r="J10" s="114">
        <v>8795</v>
      </c>
      <c r="K10" s="114">
        <v>2072</v>
      </c>
      <c r="L10" s="423">
        <v>4560</v>
      </c>
      <c r="M10" s="424">
        <v>5302</v>
      </c>
    </row>
    <row r="11" spans="1:13" ht="11.1" customHeight="1" x14ac:dyDescent="0.2">
      <c r="A11" s="422" t="s">
        <v>387</v>
      </c>
      <c r="B11" s="115">
        <v>65437</v>
      </c>
      <c r="C11" s="114">
        <v>34902</v>
      </c>
      <c r="D11" s="114">
        <v>30535</v>
      </c>
      <c r="E11" s="114">
        <v>50048</v>
      </c>
      <c r="F11" s="114">
        <v>14284</v>
      </c>
      <c r="G11" s="114">
        <v>6866</v>
      </c>
      <c r="H11" s="114">
        <v>19797</v>
      </c>
      <c r="I11" s="115">
        <v>10999</v>
      </c>
      <c r="J11" s="114">
        <v>8830</v>
      </c>
      <c r="K11" s="114">
        <v>2169</v>
      </c>
      <c r="L11" s="423">
        <v>4943</v>
      </c>
      <c r="M11" s="424">
        <v>3357</v>
      </c>
    </row>
    <row r="12" spans="1:13" ht="11.1" customHeight="1" x14ac:dyDescent="0.2">
      <c r="A12" s="422" t="s">
        <v>388</v>
      </c>
      <c r="B12" s="115">
        <v>66844</v>
      </c>
      <c r="C12" s="114">
        <v>35790</v>
      </c>
      <c r="D12" s="114">
        <v>31054</v>
      </c>
      <c r="E12" s="114">
        <v>51290</v>
      </c>
      <c r="F12" s="114">
        <v>14359</v>
      </c>
      <c r="G12" s="114">
        <v>7502</v>
      </c>
      <c r="H12" s="114">
        <v>20213</v>
      </c>
      <c r="I12" s="115">
        <v>11374</v>
      </c>
      <c r="J12" s="114">
        <v>9031</v>
      </c>
      <c r="K12" s="114">
        <v>2343</v>
      </c>
      <c r="L12" s="423">
        <v>6127</v>
      </c>
      <c r="M12" s="424">
        <v>4885</v>
      </c>
    </row>
    <row r="13" spans="1:13" s="110" customFormat="1" ht="11.1" customHeight="1" x14ac:dyDescent="0.2">
      <c r="A13" s="422" t="s">
        <v>389</v>
      </c>
      <c r="B13" s="115">
        <v>65756</v>
      </c>
      <c r="C13" s="114">
        <v>35036</v>
      </c>
      <c r="D13" s="114">
        <v>30720</v>
      </c>
      <c r="E13" s="114">
        <v>50132</v>
      </c>
      <c r="F13" s="114">
        <v>14426</v>
      </c>
      <c r="G13" s="114">
        <v>7033</v>
      </c>
      <c r="H13" s="114">
        <v>20214</v>
      </c>
      <c r="I13" s="115">
        <v>11177</v>
      </c>
      <c r="J13" s="114">
        <v>8885</v>
      </c>
      <c r="K13" s="114">
        <v>2292</v>
      </c>
      <c r="L13" s="423">
        <v>3388</v>
      </c>
      <c r="M13" s="424">
        <v>4653</v>
      </c>
    </row>
    <row r="14" spans="1:13" ht="15" customHeight="1" x14ac:dyDescent="0.2">
      <c r="A14" s="422" t="s">
        <v>390</v>
      </c>
      <c r="B14" s="115">
        <v>65689</v>
      </c>
      <c r="C14" s="114">
        <v>35126</v>
      </c>
      <c r="D14" s="114">
        <v>30563</v>
      </c>
      <c r="E14" s="114">
        <v>49022</v>
      </c>
      <c r="F14" s="114">
        <v>15599</v>
      </c>
      <c r="G14" s="114">
        <v>6721</v>
      </c>
      <c r="H14" s="114">
        <v>20383</v>
      </c>
      <c r="I14" s="115">
        <v>11179</v>
      </c>
      <c r="J14" s="114">
        <v>8963</v>
      </c>
      <c r="K14" s="114">
        <v>2216</v>
      </c>
      <c r="L14" s="423">
        <v>4841</v>
      </c>
      <c r="M14" s="424">
        <v>5046</v>
      </c>
    </row>
    <row r="15" spans="1:13" ht="11.1" customHeight="1" x14ac:dyDescent="0.2">
      <c r="A15" s="422" t="s">
        <v>387</v>
      </c>
      <c r="B15" s="115">
        <v>66843</v>
      </c>
      <c r="C15" s="114">
        <v>36164</v>
      </c>
      <c r="D15" s="114">
        <v>30679</v>
      </c>
      <c r="E15" s="114">
        <v>49756</v>
      </c>
      <c r="F15" s="114">
        <v>16039</v>
      </c>
      <c r="G15" s="114">
        <v>6592</v>
      </c>
      <c r="H15" s="114">
        <v>21008</v>
      </c>
      <c r="I15" s="115">
        <v>11149</v>
      </c>
      <c r="J15" s="114">
        <v>8867</v>
      </c>
      <c r="K15" s="114">
        <v>2282</v>
      </c>
      <c r="L15" s="423">
        <v>4556</v>
      </c>
      <c r="M15" s="424">
        <v>3486</v>
      </c>
    </row>
    <row r="16" spans="1:13" ht="11.1" customHeight="1" x14ac:dyDescent="0.2">
      <c r="A16" s="422" t="s">
        <v>388</v>
      </c>
      <c r="B16" s="115">
        <v>68158</v>
      </c>
      <c r="C16" s="114">
        <v>37079</v>
      </c>
      <c r="D16" s="114">
        <v>31079</v>
      </c>
      <c r="E16" s="114">
        <v>51297</v>
      </c>
      <c r="F16" s="114">
        <v>16517</v>
      </c>
      <c r="G16" s="114">
        <v>7186</v>
      </c>
      <c r="H16" s="114">
        <v>21465</v>
      </c>
      <c r="I16" s="115">
        <v>11038</v>
      </c>
      <c r="J16" s="114">
        <v>8698</v>
      </c>
      <c r="K16" s="114">
        <v>2340</v>
      </c>
      <c r="L16" s="423">
        <v>5675</v>
      </c>
      <c r="M16" s="424">
        <v>4571</v>
      </c>
    </row>
    <row r="17" spans="1:13" s="110" customFormat="1" ht="11.1" customHeight="1" x14ac:dyDescent="0.2">
      <c r="A17" s="422" t="s">
        <v>389</v>
      </c>
      <c r="B17" s="115">
        <v>67746</v>
      </c>
      <c r="C17" s="114">
        <v>36601</v>
      </c>
      <c r="D17" s="114">
        <v>31145</v>
      </c>
      <c r="E17" s="114">
        <v>50963</v>
      </c>
      <c r="F17" s="114">
        <v>16718</v>
      </c>
      <c r="G17" s="114">
        <v>6848</v>
      </c>
      <c r="H17" s="114">
        <v>21600</v>
      </c>
      <c r="I17" s="115">
        <v>11018</v>
      </c>
      <c r="J17" s="114">
        <v>8670</v>
      </c>
      <c r="K17" s="114">
        <v>2348</v>
      </c>
      <c r="L17" s="423">
        <v>3519</v>
      </c>
      <c r="M17" s="424">
        <v>4083</v>
      </c>
    </row>
    <row r="18" spans="1:13" ht="15" customHeight="1" x14ac:dyDescent="0.2">
      <c r="A18" s="422" t="s">
        <v>391</v>
      </c>
      <c r="B18" s="115">
        <v>67555</v>
      </c>
      <c r="C18" s="114">
        <v>36422</v>
      </c>
      <c r="D18" s="114">
        <v>31133</v>
      </c>
      <c r="E18" s="114">
        <v>50251</v>
      </c>
      <c r="F18" s="114">
        <v>17083</v>
      </c>
      <c r="G18" s="114">
        <v>6435</v>
      </c>
      <c r="H18" s="114">
        <v>21909</v>
      </c>
      <c r="I18" s="115">
        <v>10863</v>
      </c>
      <c r="J18" s="114">
        <v>8581</v>
      </c>
      <c r="K18" s="114">
        <v>2282</v>
      </c>
      <c r="L18" s="423">
        <v>4551</v>
      </c>
      <c r="M18" s="424">
        <v>4989</v>
      </c>
    </row>
    <row r="19" spans="1:13" ht="11.1" customHeight="1" x14ac:dyDescent="0.2">
      <c r="A19" s="422" t="s">
        <v>387</v>
      </c>
      <c r="B19" s="115">
        <v>68492</v>
      </c>
      <c r="C19" s="114">
        <v>37174</v>
      </c>
      <c r="D19" s="114">
        <v>31318</v>
      </c>
      <c r="E19" s="114">
        <v>50814</v>
      </c>
      <c r="F19" s="114">
        <v>17472</v>
      </c>
      <c r="G19" s="114">
        <v>6202</v>
      </c>
      <c r="H19" s="114">
        <v>22549</v>
      </c>
      <c r="I19" s="115">
        <v>10954</v>
      </c>
      <c r="J19" s="114">
        <v>8577</v>
      </c>
      <c r="K19" s="114">
        <v>2377</v>
      </c>
      <c r="L19" s="423">
        <v>4056</v>
      </c>
      <c r="M19" s="424">
        <v>3197</v>
      </c>
    </row>
    <row r="20" spans="1:13" ht="11.1" customHeight="1" x14ac:dyDescent="0.2">
      <c r="A20" s="422" t="s">
        <v>388</v>
      </c>
      <c r="B20" s="115">
        <v>69469</v>
      </c>
      <c r="C20" s="114">
        <v>37739</v>
      </c>
      <c r="D20" s="114">
        <v>31730</v>
      </c>
      <c r="E20" s="114">
        <v>51624</v>
      </c>
      <c r="F20" s="114">
        <v>17798</v>
      </c>
      <c r="G20" s="114">
        <v>6557</v>
      </c>
      <c r="H20" s="114">
        <v>22901</v>
      </c>
      <c r="I20" s="115">
        <v>10882</v>
      </c>
      <c r="J20" s="114">
        <v>8482</v>
      </c>
      <c r="K20" s="114">
        <v>2400</v>
      </c>
      <c r="L20" s="423">
        <v>5490</v>
      </c>
      <c r="M20" s="424">
        <v>4737</v>
      </c>
    </row>
    <row r="21" spans="1:13" s="110" customFormat="1" ht="11.1" customHeight="1" x14ac:dyDescent="0.2">
      <c r="A21" s="422" t="s">
        <v>389</v>
      </c>
      <c r="B21" s="115">
        <v>68571</v>
      </c>
      <c r="C21" s="114">
        <v>36967</v>
      </c>
      <c r="D21" s="114">
        <v>31604</v>
      </c>
      <c r="E21" s="114">
        <v>50833</v>
      </c>
      <c r="F21" s="114">
        <v>17706</v>
      </c>
      <c r="G21" s="114">
        <v>6184</v>
      </c>
      <c r="H21" s="114">
        <v>22928</v>
      </c>
      <c r="I21" s="115">
        <v>11024</v>
      </c>
      <c r="J21" s="114">
        <v>8525</v>
      </c>
      <c r="K21" s="114">
        <v>2499</v>
      </c>
      <c r="L21" s="423">
        <v>2982</v>
      </c>
      <c r="M21" s="424">
        <v>4084</v>
      </c>
    </row>
    <row r="22" spans="1:13" ht="15" customHeight="1" x14ac:dyDescent="0.2">
      <c r="A22" s="422" t="s">
        <v>392</v>
      </c>
      <c r="B22" s="115">
        <v>67726</v>
      </c>
      <c r="C22" s="114">
        <v>36404</v>
      </c>
      <c r="D22" s="114">
        <v>31322</v>
      </c>
      <c r="E22" s="114">
        <v>50116</v>
      </c>
      <c r="F22" s="114">
        <v>17447</v>
      </c>
      <c r="G22" s="114">
        <v>5699</v>
      </c>
      <c r="H22" s="114">
        <v>22956</v>
      </c>
      <c r="I22" s="115">
        <v>10989</v>
      </c>
      <c r="J22" s="114">
        <v>8547</v>
      </c>
      <c r="K22" s="114">
        <v>2442</v>
      </c>
      <c r="L22" s="423">
        <v>4078</v>
      </c>
      <c r="M22" s="424">
        <v>4934</v>
      </c>
    </row>
    <row r="23" spans="1:13" ht="11.1" customHeight="1" x14ac:dyDescent="0.2">
      <c r="A23" s="422" t="s">
        <v>387</v>
      </c>
      <c r="B23" s="115">
        <v>68851</v>
      </c>
      <c r="C23" s="114">
        <v>37278</v>
      </c>
      <c r="D23" s="114">
        <v>31573</v>
      </c>
      <c r="E23" s="114">
        <v>50871</v>
      </c>
      <c r="F23" s="114">
        <v>17776</v>
      </c>
      <c r="G23" s="114">
        <v>5477</v>
      </c>
      <c r="H23" s="114">
        <v>23756</v>
      </c>
      <c r="I23" s="115">
        <v>11116</v>
      </c>
      <c r="J23" s="114">
        <v>8611</v>
      </c>
      <c r="K23" s="114">
        <v>2505</v>
      </c>
      <c r="L23" s="423">
        <v>4470</v>
      </c>
      <c r="M23" s="424">
        <v>3460</v>
      </c>
    </row>
    <row r="24" spans="1:13" ht="11.1" customHeight="1" x14ac:dyDescent="0.2">
      <c r="A24" s="422" t="s">
        <v>388</v>
      </c>
      <c r="B24" s="115">
        <v>69817</v>
      </c>
      <c r="C24" s="114">
        <v>37834</v>
      </c>
      <c r="D24" s="114">
        <v>31983</v>
      </c>
      <c r="E24" s="114">
        <v>50710</v>
      </c>
      <c r="F24" s="114">
        <v>17923</v>
      </c>
      <c r="G24" s="114">
        <v>5931</v>
      </c>
      <c r="H24" s="114">
        <v>24087</v>
      </c>
      <c r="I24" s="115">
        <v>10844</v>
      </c>
      <c r="J24" s="114">
        <v>8291</v>
      </c>
      <c r="K24" s="114">
        <v>2553</v>
      </c>
      <c r="L24" s="423">
        <v>5440</v>
      </c>
      <c r="M24" s="424">
        <v>4630</v>
      </c>
    </row>
    <row r="25" spans="1:13" s="110" customFormat="1" ht="11.1" customHeight="1" x14ac:dyDescent="0.2">
      <c r="A25" s="422" t="s">
        <v>389</v>
      </c>
      <c r="B25" s="115">
        <v>68586</v>
      </c>
      <c r="C25" s="114">
        <v>36899</v>
      </c>
      <c r="D25" s="114">
        <v>31687</v>
      </c>
      <c r="E25" s="114">
        <v>49500</v>
      </c>
      <c r="F25" s="114">
        <v>17902</v>
      </c>
      <c r="G25" s="114">
        <v>5504</v>
      </c>
      <c r="H25" s="114">
        <v>24043</v>
      </c>
      <c r="I25" s="115">
        <v>10598</v>
      </c>
      <c r="J25" s="114">
        <v>8094</v>
      </c>
      <c r="K25" s="114">
        <v>2504</v>
      </c>
      <c r="L25" s="423">
        <v>2983</v>
      </c>
      <c r="M25" s="424">
        <v>4177</v>
      </c>
    </row>
    <row r="26" spans="1:13" ht="15" customHeight="1" x14ac:dyDescent="0.2">
      <c r="A26" s="422" t="s">
        <v>393</v>
      </c>
      <c r="B26" s="115">
        <v>68431</v>
      </c>
      <c r="C26" s="114">
        <v>36749</v>
      </c>
      <c r="D26" s="114">
        <v>31682</v>
      </c>
      <c r="E26" s="114">
        <v>49315</v>
      </c>
      <c r="F26" s="114">
        <v>17941</v>
      </c>
      <c r="G26" s="114">
        <v>5116</v>
      </c>
      <c r="H26" s="114">
        <v>24313</v>
      </c>
      <c r="I26" s="115">
        <v>10585</v>
      </c>
      <c r="J26" s="114">
        <v>8128</v>
      </c>
      <c r="K26" s="114">
        <v>2457</v>
      </c>
      <c r="L26" s="423">
        <v>4372</v>
      </c>
      <c r="M26" s="424">
        <v>4500</v>
      </c>
    </row>
    <row r="27" spans="1:13" ht="11.1" customHeight="1" x14ac:dyDescent="0.2">
      <c r="A27" s="422" t="s">
        <v>387</v>
      </c>
      <c r="B27" s="115">
        <v>69229</v>
      </c>
      <c r="C27" s="114">
        <v>37338</v>
      </c>
      <c r="D27" s="114">
        <v>31891</v>
      </c>
      <c r="E27" s="114">
        <v>49775</v>
      </c>
      <c r="F27" s="114">
        <v>18279</v>
      </c>
      <c r="G27" s="114">
        <v>4917</v>
      </c>
      <c r="H27" s="114">
        <v>24919</v>
      </c>
      <c r="I27" s="115">
        <v>10620</v>
      </c>
      <c r="J27" s="114">
        <v>8087</v>
      </c>
      <c r="K27" s="114">
        <v>2533</v>
      </c>
      <c r="L27" s="423">
        <v>4239</v>
      </c>
      <c r="M27" s="424">
        <v>3398</v>
      </c>
    </row>
    <row r="28" spans="1:13" ht="11.1" customHeight="1" x14ac:dyDescent="0.2">
      <c r="A28" s="422" t="s">
        <v>388</v>
      </c>
      <c r="B28" s="115">
        <v>70110</v>
      </c>
      <c r="C28" s="114">
        <v>37891</v>
      </c>
      <c r="D28" s="114">
        <v>32219</v>
      </c>
      <c r="E28" s="114">
        <v>51331</v>
      </c>
      <c r="F28" s="114">
        <v>18524</v>
      </c>
      <c r="G28" s="114">
        <v>5364</v>
      </c>
      <c r="H28" s="114">
        <v>25036</v>
      </c>
      <c r="I28" s="115">
        <v>10626</v>
      </c>
      <c r="J28" s="114">
        <v>8058</v>
      </c>
      <c r="K28" s="114">
        <v>2568</v>
      </c>
      <c r="L28" s="423">
        <v>5646</v>
      </c>
      <c r="M28" s="424">
        <v>4860</v>
      </c>
    </row>
    <row r="29" spans="1:13" s="110" customFormat="1" ht="11.1" customHeight="1" x14ac:dyDescent="0.2">
      <c r="A29" s="422" t="s">
        <v>389</v>
      </c>
      <c r="B29" s="115">
        <v>69304</v>
      </c>
      <c r="C29" s="114">
        <v>37204</v>
      </c>
      <c r="D29" s="114">
        <v>32100</v>
      </c>
      <c r="E29" s="114">
        <v>50574</v>
      </c>
      <c r="F29" s="114">
        <v>18647</v>
      </c>
      <c r="G29" s="114">
        <v>5101</v>
      </c>
      <c r="H29" s="114">
        <v>24976</v>
      </c>
      <c r="I29" s="115">
        <v>10542</v>
      </c>
      <c r="J29" s="114">
        <v>7999</v>
      </c>
      <c r="K29" s="114">
        <v>2543</v>
      </c>
      <c r="L29" s="423">
        <v>3075</v>
      </c>
      <c r="M29" s="424">
        <v>3911</v>
      </c>
    </row>
    <row r="30" spans="1:13" ht="15" customHeight="1" x14ac:dyDescent="0.2">
      <c r="A30" s="422" t="s">
        <v>394</v>
      </c>
      <c r="B30" s="115">
        <v>69731</v>
      </c>
      <c r="C30" s="114">
        <v>37427</v>
      </c>
      <c r="D30" s="114">
        <v>32304</v>
      </c>
      <c r="E30" s="114">
        <v>50510</v>
      </c>
      <c r="F30" s="114">
        <v>19149</v>
      </c>
      <c r="G30" s="114">
        <v>4866</v>
      </c>
      <c r="H30" s="114">
        <v>25197</v>
      </c>
      <c r="I30" s="115">
        <v>10151</v>
      </c>
      <c r="J30" s="114">
        <v>7646</v>
      </c>
      <c r="K30" s="114">
        <v>2505</v>
      </c>
      <c r="L30" s="423">
        <v>4951</v>
      </c>
      <c r="M30" s="424">
        <v>4709</v>
      </c>
    </row>
    <row r="31" spans="1:13" ht="11.1" customHeight="1" x14ac:dyDescent="0.2">
      <c r="A31" s="422" t="s">
        <v>387</v>
      </c>
      <c r="B31" s="115">
        <v>70478</v>
      </c>
      <c r="C31" s="114">
        <v>38099</v>
      </c>
      <c r="D31" s="114">
        <v>32379</v>
      </c>
      <c r="E31" s="114">
        <v>50889</v>
      </c>
      <c r="F31" s="114">
        <v>19527</v>
      </c>
      <c r="G31" s="114">
        <v>4629</v>
      </c>
      <c r="H31" s="114">
        <v>25662</v>
      </c>
      <c r="I31" s="115">
        <v>9969</v>
      </c>
      <c r="J31" s="114">
        <v>7458</v>
      </c>
      <c r="K31" s="114">
        <v>2511</v>
      </c>
      <c r="L31" s="423">
        <v>4145</v>
      </c>
      <c r="M31" s="424">
        <v>3423</v>
      </c>
    </row>
    <row r="32" spans="1:13" ht="11.1" customHeight="1" x14ac:dyDescent="0.2">
      <c r="A32" s="422" t="s">
        <v>388</v>
      </c>
      <c r="B32" s="115">
        <v>71289</v>
      </c>
      <c r="C32" s="114">
        <v>38571</v>
      </c>
      <c r="D32" s="114">
        <v>32718</v>
      </c>
      <c r="E32" s="114">
        <v>51370</v>
      </c>
      <c r="F32" s="114">
        <v>19903</v>
      </c>
      <c r="G32" s="114">
        <v>5037</v>
      </c>
      <c r="H32" s="114">
        <v>25800</v>
      </c>
      <c r="I32" s="115">
        <v>9083</v>
      </c>
      <c r="J32" s="114">
        <v>6653</v>
      </c>
      <c r="K32" s="114">
        <v>2430</v>
      </c>
      <c r="L32" s="423">
        <v>5373</v>
      </c>
      <c r="M32" s="424">
        <v>4584</v>
      </c>
    </row>
    <row r="33" spans="1:13" s="110" customFormat="1" ht="11.1" customHeight="1" x14ac:dyDescent="0.2">
      <c r="A33" s="422" t="s">
        <v>389</v>
      </c>
      <c r="B33" s="115">
        <v>70539</v>
      </c>
      <c r="C33" s="114">
        <v>38049</v>
      </c>
      <c r="D33" s="114">
        <v>32490</v>
      </c>
      <c r="E33" s="114">
        <v>50464</v>
      </c>
      <c r="F33" s="114">
        <v>20060</v>
      </c>
      <c r="G33" s="114">
        <v>4749</v>
      </c>
      <c r="H33" s="114">
        <v>25707</v>
      </c>
      <c r="I33" s="115">
        <v>8991</v>
      </c>
      <c r="J33" s="114">
        <v>6605</v>
      </c>
      <c r="K33" s="114">
        <v>2386</v>
      </c>
      <c r="L33" s="423">
        <v>3291</v>
      </c>
      <c r="M33" s="424">
        <v>3868</v>
      </c>
    </row>
    <row r="34" spans="1:13" ht="15" customHeight="1" x14ac:dyDescent="0.2">
      <c r="A34" s="422" t="s">
        <v>395</v>
      </c>
      <c r="B34" s="115">
        <v>70771</v>
      </c>
      <c r="C34" s="114">
        <v>38275</v>
      </c>
      <c r="D34" s="114">
        <v>32496</v>
      </c>
      <c r="E34" s="114">
        <v>50509</v>
      </c>
      <c r="F34" s="114">
        <v>20254</v>
      </c>
      <c r="G34" s="114">
        <v>4556</v>
      </c>
      <c r="H34" s="114">
        <v>25908</v>
      </c>
      <c r="I34" s="115">
        <v>9032</v>
      </c>
      <c r="J34" s="114">
        <v>6644</v>
      </c>
      <c r="K34" s="114">
        <v>2388</v>
      </c>
      <c r="L34" s="423">
        <v>4460</v>
      </c>
      <c r="M34" s="424">
        <v>4306</v>
      </c>
    </row>
    <row r="35" spans="1:13" ht="11.1" customHeight="1" x14ac:dyDescent="0.2">
      <c r="A35" s="422" t="s">
        <v>387</v>
      </c>
      <c r="B35" s="115">
        <v>71301</v>
      </c>
      <c r="C35" s="114">
        <v>38620</v>
      </c>
      <c r="D35" s="114">
        <v>32681</v>
      </c>
      <c r="E35" s="114">
        <v>50665</v>
      </c>
      <c r="F35" s="114">
        <v>20633</v>
      </c>
      <c r="G35" s="114">
        <v>4377</v>
      </c>
      <c r="H35" s="114">
        <v>26337</v>
      </c>
      <c r="I35" s="115">
        <v>9092</v>
      </c>
      <c r="J35" s="114">
        <v>6617</v>
      </c>
      <c r="K35" s="114">
        <v>2475</v>
      </c>
      <c r="L35" s="423">
        <v>4218</v>
      </c>
      <c r="M35" s="424">
        <v>3903</v>
      </c>
    </row>
    <row r="36" spans="1:13" ht="11.1" customHeight="1" x14ac:dyDescent="0.2">
      <c r="A36" s="422" t="s">
        <v>388</v>
      </c>
      <c r="B36" s="115">
        <v>72347</v>
      </c>
      <c r="C36" s="114">
        <v>39211</v>
      </c>
      <c r="D36" s="114">
        <v>33136</v>
      </c>
      <c r="E36" s="114">
        <v>51347</v>
      </c>
      <c r="F36" s="114">
        <v>20998</v>
      </c>
      <c r="G36" s="114">
        <v>5036</v>
      </c>
      <c r="H36" s="114">
        <v>26431</v>
      </c>
      <c r="I36" s="115">
        <v>8953</v>
      </c>
      <c r="J36" s="114">
        <v>6461</v>
      </c>
      <c r="K36" s="114">
        <v>2492</v>
      </c>
      <c r="L36" s="423">
        <v>5620</v>
      </c>
      <c r="M36" s="424">
        <v>4675</v>
      </c>
    </row>
    <row r="37" spans="1:13" s="110" customFormat="1" ht="11.1" customHeight="1" x14ac:dyDescent="0.2">
      <c r="A37" s="422" t="s">
        <v>389</v>
      </c>
      <c r="B37" s="115">
        <v>71635</v>
      </c>
      <c r="C37" s="114">
        <v>38672</v>
      </c>
      <c r="D37" s="114">
        <v>32963</v>
      </c>
      <c r="E37" s="114">
        <v>50649</v>
      </c>
      <c r="F37" s="114">
        <v>20986</v>
      </c>
      <c r="G37" s="114">
        <v>4798</v>
      </c>
      <c r="H37" s="114">
        <v>26425</v>
      </c>
      <c r="I37" s="115">
        <v>8809</v>
      </c>
      <c r="J37" s="114">
        <v>6337</v>
      </c>
      <c r="K37" s="114">
        <v>2472</v>
      </c>
      <c r="L37" s="423">
        <v>3079</v>
      </c>
      <c r="M37" s="424">
        <v>3896</v>
      </c>
    </row>
    <row r="38" spans="1:13" ht="15" customHeight="1" x14ac:dyDescent="0.2">
      <c r="A38" s="425" t="s">
        <v>396</v>
      </c>
      <c r="B38" s="115">
        <v>71753</v>
      </c>
      <c r="C38" s="114">
        <v>38786</v>
      </c>
      <c r="D38" s="114">
        <v>32967</v>
      </c>
      <c r="E38" s="114">
        <v>50631</v>
      </c>
      <c r="F38" s="114">
        <v>21122</v>
      </c>
      <c r="G38" s="114">
        <v>4679</v>
      </c>
      <c r="H38" s="114">
        <v>26628</v>
      </c>
      <c r="I38" s="115">
        <v>8999</v>
      </c>
      <c r="J38" s="114">
        <v>6455</v>
      </c>
      <c r="K38" s="114">
        <v>2544</v>
      </c>
      <c r="L38" s="423">
        <v>5212</v>
      </c>
      <c r="M38" s="424">
        <v>5177</v>
      </c>
    </row>
    <row r="39" spans="1:13" ht="11.1" customHeight="1" x14ac:dyDescent="0.2">
      <c r="A39" s="422" t="s">
        <v>387</v>
      </c>
      <c r="B39" s="115">
        <v>72078</v>
      </c>
      <c r="C39" s="114">
        <v>39145</v>
      </c>
      <c r="D39" s="114">
        <v>32933</v>
      </c>
      <c r="E39" s="114">
        <v>50680</v>
      </c>
      <c r="F39" s="114">
        <v>21398</v>
      </c>
      <c r="G39" s="114">
        <v>4464</v>
      </c>
      <c r="H39" s="114">
        <v>27056</v>
      </c>
      <c r="I39" s="115">
        <v>9206</v>
      </c>
      <c r="J39" s="114">
        <v>6562</v>
      </c>
      <c r="K39" s="114">
        <v>2644</v>
      </c>
      <c r="L39" s="423">
        <v>4116</v>
      </c>
      <c r="M39" s="424">
        <v>3730</v>
      </c>
    </row>
    <row r="40" spans="1:13" ht="11.1" customHeight="1" x14ac:dyDescent="0.2">
      <c r="A40" s="425" t="s">
        <v>388</v>
      </c>
      <c r="B40" s="115">
        <v>73280</v>
      </c>
      <c r="C40" s="114">
        <v>39816</v>
      </c>
      <c r="D40" s="114">
        <v>33464</v>
      </c>
      <c r="E40" s="114">
        <v>51665</v>
      </c>
      <c r="F40" s="114">
        <v>21615</v>
      </c>
      <c r="G40" s="114">
        <v>5164</v>
      </c>
      <c r="H40" s="114">
        <v>27307</v>
      </c>
      <c r="I40" s="115">
        <v>9195</v>
      </c>
      <c r="J40" s="114">
        <v>6472</v>
      </c>
      <c r="K40" s="114">
        <v>2723</v>
      </c>
      <c r="L40" s="423">
        <v>5720</v>
      </c>
      <c r="M40" s="424">
        <v>4842</v>
      </c>
    </row>
    <row r="41" spans="1:13" s="110" customFormat="1" ht="11.1" customHeight="1" x14ac:dyDescent="0.2">
      <c r="A41" s="422" t="s">
        <v>389</v>
      </c>
      <c r="B41" s="115">
        <v>73127</v>
      </c>
      <c r="C41" s="114">
        <v>39648</v>
      </c>
      <c r="D41" s="114">
        <v>33479</v>
      </c>
      <c r="E41" s="114">
        <v>51204</v>
      </c>
      <c r="F41" s="114">
        <v>21923</v>
      </c>
      <c r="G41" s="114">
        <v>5075</v>
      </c>
      <c r="H41" s="114">
        <v>27304</v>
      </c>
      <c r="I41" s="115">
        <v>9084</v>
      </c>
      <c r="J41" s="114">
        <v>6398</v>
      </c>
      <c r="K41" s="114">
        <v>2686</v>
      </c>
      <c r="L41" s="423">
        <v>3988</v>
      </c>
      <c r="M41" s="424">
        <v>4163</v>
      </c>
    </row>
    <row r="42" spans="1:13" ht="15" customHeight="1" x14ac:dyDescent="0.2">
      <c r="A42" s="422" t="s">
        <v>397</v>
      </c>
      <c r="B42" s="115">
        <v>73115</v>
      </c>
      <c r="C42" s="114">
        <v>39769</v>
      </c>
      <c r="D42" s="114">
        <v>33346</v>
      </c>
      <c r="E42" s="114">
        <v>51161</v>
      </c>
      <c r="F42" s="114">
        <v>21954</v>
      </c>
      <c r="G42" s="114">
        <v>4949</v>
      </c>
      <c r="H42" s="114">
        <v>27334</v>
      </c>
      <c r="I42" s="115">
        <v>8945</v>
      </c>
      <c r="J42" s="114">
        <v>6267</v>
      </c>
      <c r="K42" s="114">
        <v>2678</v>
      </c>
      <c r="L42" s="423">
        <v>4776</v>
      </c>
      <c r="M42" s="424">
        <v>4818</v>
      </c>
    </row>
    <row r="43" spans="1:13" ht="11.1" customHeight="1" x14ac:dyDescent="0.2">
      <c r="A43" s="422" t="s">
        <v>387</v>
      </c>
      <c r="B43" s="115">
        <v>73788</v>
      </c>
      <c r="C43" s="114">
        <v>40273</v>
      </c>
      <c r="D43" s="114">
        <v>33515</v>
      </c>
      <c r="E43" s="114">
        <v>51436</v>
      </c>
      <c r="F43" s="114">
        <v>22352</v>
      </c>
      <c r="G43" s="114">
        <v>4883</v>
      </c>
      <c r="H43" s="114">
        <v>27727</v>
      </c>
      <c r="I43" s="115">
        <v>9181</v>
      </c>
      <c r="J43" s="114">
        <v>6358</v>
      </c>
      <c r="K43" s="114">
        <v>2823</v>
      </c>
      <c r="L43" s="423">
        <v>4616</v>
      </c>
      <c r="M43" s="424">
        <v>3970</v>
      </c>
    </row>
    <row r="44" spans="1:13" ht="11.1" customHeight="1" x14ac:dyDescent="0.2">
      <c r="A44" s="422" t="s">
        <v>388</v>
      </c>
      <c r="B44" s="115">
        <v>74787</v>
      </c>
      <c r="C44" s="114">
        <v>40927</v>
      </c>
      <c r="D44" s="114">
        <v>33860</v>
      </c>
      <c r="E44" s="114">
        <v>52046</v>
      </c>
      <c r="F44" s="114">
        <v>22741</v>
      </c>
      <c r="G44" s="114">
        <v>5589</v>
      </c>
      <c r="H44" s="114">
        <v>27787</v>
      </c>
      <c r="I44" s="115">
        <v>9069</v>
      </c>
      <c r="J44" s="114">
        <v>6169</v>
      </c>
      <c r="K44" s="114">
        <v>2900</v>
      </c>
      <c r="L44" s="423">
        <v>5842</v>
      </c>
      <c r="M44" s="424">
        <v>4913</v>
      </c>
    </row>
    <row r="45" spans="1:13" s="110" customFormat="1" ht="11.1" customHeight="1" x14ac:dyDescent="0.2">
      <c r="A45" s="422" t="s">
        <v>389</v>
      </c>
      <c r="B45" s="115">
        <v>74412</v>
      </c>
      <c r="C45" s="114">
        <v>40670</v>
      </c>
      <c r="D45" s="114">
        <v>33742</v>
      </c>
      <c r="E45" s="114">
        <v>51632</v>
      </c>
      <c r="F45" s="114">
        <v>22780</v>
      </c>
      <c r="G45" s="114">
        <v>5462</v>
      </c>
      <c r="H45" s="114">
        <v>27744</v>
      </c>
      <c r="I45" s="115">
        <v>9068</v>
      </c>
      <c r="J45" s="114">
        <v>6175</v>
      </c>
      <c r="K45" s="114">
        <v>2893</v>
      </c>
      <c r="L45" s="423">
        <v>3508</v>
      </c>
      <c r="M45" s="424">
        <v>3954</v>
      </c>
    </row>
    <row r="46" spans="1:13" ht="15" customHeight="1" x14ac:dyDescent="0.2">
      <c r="A46" s="422" t="s">
        <v>398</v>
      </c>
      <c r="B46" s="115">
        <v>73921</v>
      </c>
      <c r="C46" s="114">
        <v>40509</v>
      </c>
      <c r="D46" s="114">
        <v>33412</v>
      </c>
      <c r="E46" s="114">
        <v>51098</v>
      </c>
      <c r="F46" s="114">
        <v>22823</v>
      </c>
      <c r="G46" s="114">
        <v>5286</v>
      </c>
      <c r="H46" s="114">
        <v>27698</v>
      </c>
      <c r="I46" s="115">
        <v>9040</v>
      </c>
      <c r="J46" s="114">
        <v>6169</v>
      </c>
      <c r="K46" s="114">
        <v>2871</v>
      </c>
      <c r="L46" s="423">
        <v>4833</v>
      </c>
      <c r="M46" s="424">
        <v>5316</v>
      </c>
    </row>
    <row r="47" spans="1:13" ht="11.1" customHeight="1" x14ac:dyDescent="0.2">
      <c r="A47" s="422" t="s">
        <v>387</v>
      </c>
      <c r="B47" s="115">
        <v>74385</v>
      </c>
      <c r="C47" s="114">
        <v>40904</v>
      </c>
      <c r="D47" s="114">
        <v>33481</v>
      </c>
      <c r="E47" s="114">
        <v>51274</v>
      </c>
      <c r="F47" s="114">
        <v>23111</v>
      </c>
      <c r="G47" s="114">
        <v>5177</v>
      </c>
      <c r="H47" s="114">
        <v>28001</v>
      </c>
      <c r="I47" s="115">
        <v>9189</v>
      </c>
      <c r="J47" s="114">
        <v>6225</v>
      </c>
      <c r="K47" s="114">
        <v>2964</v>
      </c>
      <c r="L47" s="423">
        <v>4439</v>
      </c>
      <c r="M47" s="424">
        <v>3981</v>
      </c>
    </row>
    <row r="48" spans="1:13" ht="11.1" customHeight="1" x14ac:dyDescent="0.2">
      <c r="A48" s="422" t="s">
        <v>388</v>
      </c>
      <c r="B48" s="115">
        <v>75548</v>
      </c>
      <c r="C48" s="114">
        <v>41737</v>
      </c>
      <c r="D48" s="114">
        <v>33811</v>
      </c>
      <c r="E48" s="114">
        <v>52308</v>
      </c>
      <c r="F48" s="114">
        <v>23240</v>
      </c>
      <c r="G48" s="114">
        <v>5962</v>
      </c>
      <c r="H48" s="114">
        <v>28157</v>
      </c>
      <c r="I48" s="115">
        <v>9031</v>
      </c>
      <c r="J48" s="114">
        <v>6019</v>
      </c>
      <c r="K48" s="114">
        <v>3012</v>
      </c>
      <c r="L48" s="423">
        <v>5939</v>
      </c>
      <c r="M48" s="424">
        <v>4967</v>
      </c>
    </row>
    <row r="49" spans="1:17" s="110" customFormat="1" ht="11.1" customHeight="1" x14ac:dyDescent="0.2">
      <c r="A49" s="422" t="s">
        <v>389</v>
      </c>
      <c r="B49" s="115">
        <v>75039</v>
      </c>
      <c r="C49" s="114">
        <v>41347</v>
      </c>
      <c r="D49" s="114">
        <v>33692</v>
      </c>
      <c r="E49" s="114">
        <v>51795</v>
      </c>
      <c r="F49" s="114">
        <v>23244</v>
      </c>
      <c r="G49" s="114">
        <v>5783</v>
      </c>
      <c r="H49" s="114">
        <v>28166</v>
      </c>
      <c r="I49" s="115">
        <v>8950</v>
      </c>
      <c r="J49" s="114">
        <v>5922</v>
      </c>
      <c r="K49" s="114">
        <v>3028</v>
      </c>
      <c r="L49" s="423">
        <v>3456</v>
      </c>
      <c r="M49" s="424">
        <v>4035</v>
      </c>
    </row>
    <row r="50" spans="1:17" ht="15" customHeight="1" x14ac:dyDescent="0.2">
      <c r="A50" s="422" t="s">
        <v>399</v>
      </c>
      <c r="B50" s="143">
        <v>74648</v>
      </c>
      <c r="C50" s="144">
        <v>41152</v>
      </c>
      <c r="D50" s="144">
        <v>33496</v>
      </c>
      <c r="E50" s="144">
        <v>51455</v>
      </c>
      <c r="F50" s="144">
        <v>23193</v>
      </c>
      <c r="G50" s="144">
        <v>5701</v>
      </c>
      <c r="H50" s="144">
        <v>28063</v>
      </c>
      <c r="I50" s="143">
        <v>8626</v>
      </c>
      <c r="J50" s="144">
        <v>5705</v>
      </c>
      <c r="K50" s="144">
        <v>2921</v>
      </c>
      <c r="L50" s="426">
        <v>4719</v>
      </c>
      <c r="M50" s="427">
        <v>5079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0.98348236630997954</v>
      </c>
      <c r="C6" s="480">
        <f>'Tabelle 3.3'!J11</f>
        <v>-4.5796460176991154</v>
      </c>
      <c r="D6" s="481">
        <f t="shared" ref="D6:E9" si="0">IF(OR(AND(B6&gt;=-50,B6&lt;=50),ISNUMBER(B6)=FALSE),B6,"")</f>
        <v>0.98348236630997954</v>
      </c>
      <c r="E6" s="481">
        <f t="shared" si="0"/>
        <v>-4.5796460176991154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0.98348236630997954</v>
      </c>
      <c r="C14" s="480">
        <f>'Tabelle 3.3'!J11</f>
        <v>-4.5796460176991154</v>
      </c>
      <c r="D14" s="481">
        <f>IF(OR(AND(B14&gt;=-50,B14&lt;=50),ISNUMBER(B14)=FALSE),B14,"")</f>
        <v>0.98348236630997954</v>
      </c>
      <c r="E14" s="481">
        <f>IF(OR(AND(C14&gt;=-50,C14&lt;=50),ISNUMBER(C14)=FALSE),C14,"")</f>
        <v>-4.5796460176991154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-0.971772327626099</v>
      </c>
      <c r="C15" s="480">
        <f>'Tabelle 3.3'!J12</f>
        <v>8.5626911314984717</v>
      </c>
      <c r="D15" s="481">
        <f t="shared" ref="D15:E45" si="3">IF(OR(AND(B15&gt;=-50,B15&lt;=50),ISNUMBER(B15)=FALSE),B15,"")</f>
        <v>-0.971772327626099</v>
      </c>
      <c r="E15" s="481">
        <f t="shared" si="3"/>
        <v>8.5626911314984717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0.1124859392575928</v>
      </c>
      <c r="C16" s="480">
        <f>'Tabelle 3.3'!J13</f>
        <v>-3.9682539682539684</v>
      </c>
      <c r="D16" s="481">
        <f t="shared" si="3"/>
        <v>0.1124859392575928</v>
      </c>
      <c r="E16" s="481">
        <f t="shared" si="3"/>
        <v>-3.9682539682539684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0.54134630472305034</v>
      </c>
      <c r="C17" s="480">
        <f>'Tabelle 3.3'!J14</f>
        <v>-5.333333333333333</v>
      </c>
      <c r="D17" s="481">
        <f t="shared" si="3"/>
        <v>0.54134630472305034</v>
      </c>
      <c r="E17" s="481">
        <f t="shared" si="3"/>
        <v>-5.333333333333333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-2.3619427811044575</v>
      </c>
      <c r="C18" s="480">
        <f>'Tabelle 3.3'!J15</f>
        <v>-10.043668122270743</v>
      </c>
      <c r="D18" s="481">
        <f t="shared" si="3"/>
        <v>-2.3619427811044575</v>
      </c>
      <c r="E18" s="481">
        <f t="shared" si="3"/>
        <v>-10.043668122270743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2.22899599923795</v>
      </c>
      <c r="C19" s="480">
        <f>'Tabelle 3.3'!J16</f>
        <v>-4.7808764940239046</v>
      </c>
      <c r="D19" s="481">
        <f t="shared" si="3"/>
        <v>2.22899599923795</v>
      </c>
      <c r="E19" s="481">
        <f t="shared" si="3"/>
        <v>-4.7808764940239046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0.51213538187486085</v>
      </c>
      <c r="C20" s="480">
        <f>'Tabelle 3.3'!J17</f>
        <v>2.5</v>
      </c>
      <c r="D20" s="481">
        <f t="shared" si="3"/>
        <v>0.51213538187486085</v>
      </c>
      <c r="E20" s="481">
        <f t="shared" si="3"/>
        <v>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1.0581243658501231</v>
      </c>
      <c r="C21" s="480">
        <f>'Tabelle 3.3'!J18</f>
        <v>0.26385224274406333</v>
      </c>
      <c r="D21" s="481">
        <f t="shared" si="3"/>
        <v>1.0581243658501231</v>
      </c>
      <c r="E21" s="481">
        <f t="shared" si="3"/>
        <v>0.26385224274406333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0.56551429790866414</v>
      </c>
      <c r="C22" s="480">
        <f>'Tabelle 3.3'!J19</f>
        <v>-2.7155465037338766</v>
      </c>
      <c r="D22" s="481">
        <f t="shared" si="3"/>
        <v>0.56551429790866414</v>
      </c>
      <c r="E22" s="481">
        <f t="shared" si="3"/>
        <v>-2.7155465037338766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2.7668952007835457</v>
      </c>
      <c r="C23" s="480">
        <f>'Tabelle 3.3'!J20</f>
        <v>-10.661764705882353</v>
      </c>
      <c r="D23" s="481">
        <f t="shared" si="3"/>
        <v>2.7668952007835457</v>
      </c>
      <c r="E23" s="481">
        <f t="shared" si="3"/>
        <v>-10.661764705882353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-4.643962848297214</v>
      </c>
      <c r="C24" s="480">
        <f>'Tabelle 3.3'!J21</f>
        <v>-10.480349344978166</v>
      </c>
      <c r="D24" s="481">
        <f t="shared" si="3"/>
        <v>-4.643962848297214</v>
      </c>
      <c r="E24" s="481">
        <f t="shared" si="3"/>
        <v>-10.480349344978166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-3.0993618960802189</v>
      </c>
      <c r="C25" s="480">
        <f>'Tabelle 3.3'!J22</f>
        <v>21.05263157894737</v>
      </c>
      <c r="D25" s="481">
        <f t="shared" si="3"/>
        <v>-3.0993618960802189</v>
      </c>
      <c r="E25" s="481">
        <f t="shared" si="3"/>
        <v>21.05263157894737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0.69808027923211169</v>
      </c>
      <c r="C26" s="480">
        <f>'Tabelle 3.3'!J23</f>
        <v>4.4444444444444446</v>
      </c>
      <c r="D26" s="481">
        <f t="shared" si="3"/>
        <v>0.69808027923211169</v>
      </c>
      <c r="E26" s="481">
        <f t="shared" si="3"/>
        <v>4.4444444444444446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5.0151975683890582</v>
      </c>
      <c r="C27" s="480">
        <f>'Tabelle 3.3'!J24</f>
        <v>-1.5604681404421326</v>
      </c>
      <c r="D27" s="481">
        <f t="shared" si="3"/>
        <v>5.0151975683890582</v>
      </c>
      <c r="E27" s="481">
        <f t="shared" si="3"/>
        <v>-1.5604681404421326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2.4566473988439306</v>
      </c>
      <c r="C28" s="480">
        <f>'Tabelle 3.3'!J25</f>
        <v>-6.5789473684210522</v>
      </c>
      <c r="D28" s="481">
        <f t="shared" si="3"/>
        <v>2.4566473988439306</v>
      </c>
      <c r="E28" s="481">
        <f t="shared" si="3"/>
        <v>-6.5789473684210522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-3.5851472471190782</v>
      </c>
      <c r="C29" s="480">
        <f>'Tabelle 3.3'!J26</f>
        <v>0</v>
      </c>
      <c r="D29" s="481">
        <f t="shared" si="3"/>
        <v>-3.5851472471190782</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1.1451273662070578</v>
      </c>
      <c r="C30" s="480">
        <f>'Tabelle 3.3'!J27</f>
        <v>-8.6206896551724146</v>
      </c>
      <c r="D30" s="481">
        <f t="shared" si="3"/>
        <v>1.1451273662070578</v>
      </c>
      <c r="E30" s="481">
        <f t="shared" si="3"/>
        <v>-8.6206896551724146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0.95846645367412142</v>
      </c>
      <c r="C31" s="480">
        <f>'Tabelle 3.3'!J28</f>
        <v>3.9603960396039604</v>
      </c>
      <c r="D31" s="481">
        <f t="shared" si="3"/>
        <v>0.95846645367412142</v>
      </c>
      <c r="E31" s="481">
        <f t="shared" si="3"/>
        <v>3.9603960396039604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0.10683760683760683</v>
      </c>
      <c r="C32" s="480">
        <f>'Tabelle 3.3'!J29</f>
        <v>-1.8604651162790697</v>
      </c>
      <c r="D32" s="481">
        <f t="shared" si="3"/>
        <v>0.10683760683760683</v>
      </c>
      <c r="E32" s="481">
        <f t="shared" si="3"/>
        <v>-1.8604651162790697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1.5263417035942886</v>
      </c>
      <c r="C33" s="480">
        <f>'Tabelle 3.3'!J30</f>
        <v>-5.333333333333333</v>
      </c>
      <c r="D33" s="481">
        <f t="shared" si="3"/>
        <v>1.5263417035942886</v>
      </c>
      <c r="E33" s="481">
        <f t="shared" si="3"/>
        <v>-5.333333333333333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-0.69108500345542501</v>
      </c>
      <c r="C34" s="480">
        <f>'Tabelle 3.3'!J31</f>
        <v>-8.3106267029972756</v>
      </c>
      <c r="D34" s="481">
        <f t="shared" si="3"/>
        <v>-0.69108500345542501</v>
      </c>
      <c r="E34" s="481">
        <f t="shared" si="3"/>
        <v>-8.3106267029972756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-0.971772327626099</v>
      </c>
      <c r="C37" s="480">
        <f>'Tabelle 3.3'!J34</f>
        <v>8.5626911314984717</v>
      </c>
      <c r="D37" s="481">
        <f t="shared" si="3"/>
        <v>-0.971772327626099</v>
      </c>
      <c r="E37" s="481">
        <f t="shared" si="3"/>
        <v>8.5626911314984717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0.67217476543901411</v>
      </c>
      <c r="C38" s="480">
        <f>'Tabelle 3.3'!J35</f>
        <v>-2.358490566037736</v>
      </c>
      <c r="D38" s="481">
        <f t="shared" si="3"/>
        <v>0.67217476543901411</v>
      </c>
      <c r="E38" s="481">
        <f t="shared" si="3"/>
        <v>-2.358490566037736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1.1999125891491349</v>
      </c>
      <c r="C39" s="480">
        <f>'Tabelle 3.3'!J36</f>
        <v>-5.6301009821552084</v>
      </c>
      <c r="D39" s="481">
        <f t="shared" si="3"/>
        <v>1.1999125891491349</v>
      </c>
      <c r="E39" s="481">
        <f t="shared" si="3"/>
        <v>-5.6301009821552084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1.1999125891491349</v>
      </c>
      <c r="C45" s="480">
        <f>'Tabelle 3.3'!J36</f>
        <v>-5.6301009821552084</v>
      </c>
      <c r="D45" s="481">
        <f t="shared" si="3"/>
        <v>1.1999125891491349</v>
      </c>
      <c r="E45" s="481">
        <f t="shared" si="3"/>
        <v>-5.6301009821552084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68431</v>
      </c>
      <c r="C51" s="487">
        <v>8128</v>
      </c>
      <c r="D51" s="487">
        <v>2457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69229</v>
      </c>
      <c r="C52" s="487">
        <v>8087</v>
      </c>
      <c r="D52" s="487">
        <v>2533</v>
      </c>
      <c r="E52" s="488">
        <f t="shared" ref="E52:G70" si="11">IF($A$51=37802,IF(COUNTBLANK(B$51:B$70)&gt;0,#N/A,B52/B$51*100),IF(COUNTBLANK(B$51:B$75)&gt;0,#N/A,B52/B$51*100))</f>
        <v>101.16613815376073</v>
      </c>
      <c r="F52" s="488">
        <f t="shared" si="11"/>
        <v>99.495570866141733</v>
      </c>
      <c r="G52" s="488">
        <f t="shared" si="11"/>
        <v>103.09320309320309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70110</v>
      </c>
      <c r="C53" s="487">
        <v>8058</v>
      </c>
      <c r="D53" s="487">
        <v>2568</v>
      </c>
      <c r="E53" s="488">
        <f t="shared" si="11"/>
        <v>102.45356636612061</v>
      </c>
      <c r="F53" s="488">
        <f t="shared" si="11"/>
        <v>99.138779527559052</v>
      </c>
      <c r="G53" s="488">
        <f t="shared" si="11"/>
        <v>104.51770451770453</v>
      </c>
      <c r="H53" s="489">
        <f>IF(ISERROR(L53)=TRUE,IF(MONTH(A53)=MONTH(MAX(A$51:A$75)),A53,""),"")</f>
        <v>41883</v>
      </c>
      <c r="I53" s="488">
        <f t="shared" si="12"/>
        <v>102.45356636612061</v>
      </c>
      <c r="J53" s="488">
        <f t="shared" si="10"/>
        <v>99.138779527559052</v>
      </c>
      <c r="K53" s="488">
        <f t="shared" si="10"/>
        <v>104.51770451770453</v>
      </c>
      <c r="L53" s="488" t="e">
        <f t="shared" si="13"/>
        <v>#N/A</v>
      </c>
    </row>
    <row r="54" spans="1:14" ht="15" customHeight="1" x14ac:dyDescent="0.2">
      <c r="A54" s="490" t="s">
        <v>462</v>
      </c>
      <c r="B54" s="487">
        <v>69304</v>
      </c>
      <c r="C54" s="487">
        <v>7999</v>
      </c>
      <c r="D54" s="487">
        <v>2543</v>
      </c>
      <c r="E54" s="488">
        <f t="shared" si="11"/>
        <v>101.27573760430215</v>
      </c>
      <c r="F54" s="488">
        <f t="shared" si="11"/>
        <v>98.412893700787393</v>
      </c>
      <c r="G54" s="488">
        <f t="shared" si="11"/>
        <v>103.5002035002035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69731</v>
      </c>
      <c r="C55" s="487">
        <v>7646</v>
      </c>
      <c r="D55" s="487">
        <v>2505</v>
      </c>
      <c r="E55" s="488">
        <f t="shared" si="11"/>
        <v>101.89972380938464</v>
      </c>
      <c r="F55" s="488">
        <f t="shared" si="11"/>
        <v>94.069881889763778</v>
      </c>
      <c r="G55" s="488">
        <f t="shared" si="11"/>
        <v>101.95360195360195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70478</v>
      </c>
      <c r="C56" s="487">
        <v>7458</v>
      </c>
      <c r="D56" s="487">
        <v>2511</v>
      </c>
      <c r="E56" s="488">
        <f t="shared" si="11"/>
        <v>102.99133433677719</v>
      </c>
      <c r="F56" s="488">
        <f t="shared" si="11"/>
        <v>91.756889763779526</v>
      </c>
      <c r="G56" s="488">
        <f t="shared" si="11"/>
        <v>102.19780219780219</v>
      </c>
      <c r="H56" s="489" t="str">
        <f t="shared" si="14"/>
        <v/>
      </c>
      <c r="I56" s="488" t="str">
        <f t="shared" si="12"/>
        <v/>
      </c>
      <c r="J56" s="488" t="str">
        <f t="shared" si="10"/>
        <v/>
      </c>
      <c r="K56" s="488" t="str">
        <f t="shared" si="10"/>
        <v/>
      </c>
      <c r="L56" s="488" t="e">
        <f t="shared" si="13"/>
        <v>#N/A</v>
      </c>
    </row>
    <row r="57" spans="1:14" ht="15" customHeight="1" x14ac:dyDescent="0.2">
      <c r="A57" s="490">
        <v>42248</v>
      </c>
      <c r="B57" s="487">
        <v>71289</v>
      </c>
      <c r="C57" s="487">
        <v>6653</v>
      </c>
      <c r="D57" s="487">
        <v>2430</v>
      </c>
      <c r="E57" s="488">
        <f t="shared" si="11"/>
        <v>104.17646972863177</v>
      </c>
      <c r="F57" s="488">
        <f t="shared" si="11"/>
        <v>81.852854330708652</v>
      </c>
      <c r="G57" s="488">
        <f t="shared" si="11"/>
        <v>98.901098901098905</v>
      </c>
      <c r="H57" s="489">
        <f t="shared" si="14"/>
        <v>42248</v>
      </c>
      <c r="I57" s="488">
        <f t="shared" si="12"/>
        <v>104.17646972863177</v>
      </c>
      <c r="J57" s="488">
        <f t="shared" si="10"/>
        <v>81.852854330708652</v>
      </c>
      <c r="K57" s="488">
        <f t="shared" si="10"/>
        <v>98.901098901098905</v>
      </c>
      <c r="L57" s="488" t="e">
        <f t="shared" si="13"/>
        <v>#N/A</v>
      </c>
    </row>
    <row r="58" spans="1:14" ht="15" customHeight="1" x14ac:dyDescent="0.2">
      <c r="A58" s="490" t="s">
        <v>465</v>
      </c>
      <c r="B58" s="487">
        <v>70539</v>
      </c>
      <c r="C58" s="487">
        <v>6605</v>
      </c>
      <c r="D58" s="487">
        <v>2386</v>
      </c>
      <c r="E58" s="488">
        <f t="shared" si="11"/>
        <v>103.08047522321755</v>
      </c>
      <c r="F58" s="488">
        <f t="shared" si="11"/>
        <v>81.262303149606296</v>
      </c>
      <c r="G58" s="488">
        <f t="shared" si="11"/>
        <v>97.110297110297111</v>
      </c>
      <c r="H58" s="489" t="str">
        <f t="shared" si="14"/>
        <v/>
      </c>
      <c r="I58" s="488" t="str">
        <f t="shared" si="12"/>
        <v/>
      </c>
      <c r="J58" s="488" t="str">
        <f t="shared" si="10"/>
        <v/>
      </c>
      <c r="K58" s="488" t="str">
        <f t="shared" si="10"/>
        <v/>
      </c>
      <c r="L58" s="488" t="e">
        <f t="shared" si="13"/>
        <v>#N/A</v>
      </c>
    </row>
    <row r="59" spans="1:14" ht="15" customHeight="1" x14ac:dyDescent="0.2">
      <c r="A59" s="490" t="s">
        <v>466</v>
      </c>
      <c r="B59" s="487">
        <v>70771</v>
      </c>
      <c r="C59" s="487">
        <v>6644</v>
      </c>
      <c r="D59" s="487">
        <v>2388</v>
      </c>
      <c r="E59" s="488">
        <f t="shared" si="11"/>
        <v>103.41950285689234</v>
      </c>
      <c r="F59" s="488">
        <f t="shared" si="11"/>
        <v>81.74212598425197</v>
      </c>
      <c r="G59" s="488">
        <f t="shared" si="11"/>
        <v>97.191697191697187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71301</v>
      </c>
      <c r="C60" s="487">
        <v>6617</v>
      </c>
      <c r="D60" s="487">
        <v>2475</v>
      </c>
      <c r="E60" s="488">
        <f t="shared" si="11"/>
        <v>104.19400564071839</v>
      </c>
      <c r="F60" s="488">
        <f t="shared" si="11"/>
        <v>81.409940944881882</v>
      </c>
      <c r="G60" s="488">
        <f t="shared" si="11"/>
        <v>100.73260073260073</v>
      </c>
      <c r="H60" s="489" t="str">
        <f t="shared" si="14"/>
        <v/>
      </c>
      <c r="I60" s="488" t="str">
        <f t="shared" si="12"/>
        <v/>
      </c>
      <c r="J60" s="488" t="str">
        <f t="shared" si="10"/>
        <v/>
      </c>
      <c r="K60" s="488" t="str">
        <f t="shared" si="10"/>
        <v/>
      </c>
      <c r="L60" s="488" t="e">
        <f t="shared" si="13"/>
        <v>#N/A</v>
      </c>
    </row>
    <row r="61" spans="1:14" ht="15" customHeight="1" x14ac:dyDescent="0.2">
      <c r="A61" s="490">
        <v>42614</v>
      </c>
      <c r="B61" s="487">
        <v>72347</v>
      </c>
      <c r="C61" s="487">
        <v>6461</v>
      </c>
      <c r="D61" s="487">
        <v>2492</v>
      </c>
      <c r="E61" s="488">
        <f t="shared" si="11"/>
        <v>105.72255264426941</v>
      </c>
      <c r="F61" s="488">
        <f t="shared" si="11"/>
        <v>79.490649606299215</v>
      </c>
      <c r="G61" s="488">
        <f t="shared" si="11"/>
        <v>101.42450142450143</v>
      </c>
      <c r="H61" s="489">
        <f t="shared" si="14"/>
        <v>42614</v>
      </c>
      <c r="I61" s="488">
        <f t="shared" si="12"/>
        <v>105.72255264426941</v>
      </c>
      <c r="J61" s="488">
        <f t="shared" si="10"/>
        <v>79.490649606299215</v>
      </c>
      <c r="K61" s="488">
        <f t="shared" si="10"/>
        <v>101.42450142450143</v>
      </c>
      <c r="L61" s="488" t="e">
        <f t="shared" si="13"/>
        <v>#N/A</v>
      </c>
    </row>
    <row r="62" spans="1:14" ht="15" customHeight="1" x14ac:dyDescent="0.2">
      <c r="A62" s="490" t="s">
        <v>468</v>
      </c>
      <c r="B62" s="487">
        <v>71635</v>
      </c>
      <c r="C62" s="487">
        <v>6337</v>
      </c>
      <c r="D62" s="487">
        <v>2472</v>
      </c>
      <c r="E62" s="488">
        <f t="shared" si="11"/>
        <v>104.68208852712952</v>
      </c>
      <c r="F62" s="488">
        <f t="shared" si="11"/>
        <v>77.965059055118118</v>
      </c>
      <c r="G62" s="488">
        <f t="shared" si="11"/>
        <v>100.61050061050061</v>
      </c>
      <c r="H62" s="489" t="str">
        <f t="shared" si="14"/>
        <v/>
      </c>
      <c r="I62" s="488" t="str">
        <f t="shared" si="12"/>
        <v/>
      </c>
      <c r="J62" s="488" t="str">
        <f t="shared" si="10"/>
        <v/>
      </c>
      <c r="K62" s="488" t="str">
        <f t="shared" si="10"/>
        <v/>
      </c>
      <c r="L62" s="488" t="e">
        <f t="shared" si="13"/>
        <v>#N/A</v>
      </c>
    </row>
    <row r="63" spans="1:14" ht="15" customHeight="1" x14ac:dyDescent="0.2">
      <c r="A63" s="490" t="s">
        <v>469</v>
      </c>
      <c r="B63" s="487">
        <v>71753</v>
      </c>
      <c r="C63" s="487">
        <v>6455</v>
      </c>
      <c r="D63" s="487">
        <v>2544</v>
      </c>
      <c r="E63" s="488">
        <f t="shared" si="11"/>
        <v>104.85452499598136</v>
      </c>
      <c r="F63" s="488">
        <f t="shared" si="11"/>
        <v>79.416830708661408</v>
      </c>
      <c r="G63" s="488">
        <f t="shared" si="11"/>
        <v>103.54090354090356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72078</v>
      </c>
      <c r="C64" s="487">
        <v>6562</v>
      </c>
      <c r="D64" s="487">
        <v>2644</v>
      </c>
      <c r="E64" s="488">
        <f t="shared" si="11"/>
        <v>105.32945594832752</v>
      </c>
      <c r="F64" s="488">
        <f t="shared" si="11"/>
        <v>80.733267716535423</v>
      </c>
      <c r="G64" s="488">
        <f t="shared" si="11"/>
        <v>107.61090761090762</v>
      </c>
      <c r="H64" s="489" t="str">
        <f t="shared" si="14"/>
        <v/>
      </c>
      <c r="I64" s="488" t="str">
        <f t="shared" si="12"/>
        <v/>
      </c>
      <c r="J64" s="488" t="str">
        <f t="shared" si="10"/>
        <v/>
      </c>
      <c r="K64" s="488" t="str">
        <f t="shared" si="10"/>
        <v/>
      </c>
      <c r="L64" s="488" t="e">
        <f t="shared" si="13"/>
        <v>#N/A</v>
      </c>
    </row>
    <row r="65" spans="1:12" ht="15" customHeight="1" x14ac:dyDescent="0.2">
      <c r="A65" s="490">
        <v>42979</v>
      </c>
      <c r="B65" s="487">
        <v>73280</v>
      </c>
      <c r="C65" s="487">
        <v>6472</v>
      </c>
      <c r="D65" s="487">
        <v>2723</v>
      </c>
      <c r="E65" s="488">
        <f t="shared" si="11"/>
        <v>107.08596980900469</v>
      </c>
      <c r="F65" s="488">
        <f t="shared" si="11"/>
        <v>79.625984251968504</v>
      </c>
      <c r="G65" s="488">
        <f t="shared" si="11"/>
        <v>110.82621082621083</v>
      </c>
      <c r="H65" s="489">
        <f t="shared" si="14"/>
        <v>42979</v>
      </c>
      <c r="I65" s="488">
        <f t="shared" si="12"/>
        <v>107.08596980900469</v>
      </c>
      <c r="J65" s="488">
        <f t="shared" si="10"/>
        <v>79.625984251968504</v>
      </c>
      <c r="K65" s="488">
        <f t="shared" si="10"/>
        <v>110.82621082621083</v>
      </c>
      <c r="L65" s="488" t="e">
        <f t="shared" si="13"/>
        <v>#N/A</v>
      </c>
    </row>
    <row r="66" spans="1:12" ht="15" customHeight="1" x14ac:dyDescent="0.2">
      <c r="A66" s="490" t="s">
        <v>471</v>
      </c>
      <c r="B66" s="487">
        <v>73127</v>
      </c>
      <c r="C66" s="487">
        <v>6398</v>
      </c>
      <c r="D66" s="487">
        <v>2686</v>
      </c>
      <c r="E66" s="488">
        <f t="shared" si="11"/>
        <v>106.8623869299002</v>
      </c>
      <c r="F66" s="488">
        <f t="shared" si="11"/>
        <v>78.715551181102356</v>
      </c>
      <c r="G66" s="488">
        <f t="shared" si="11"/>
        <v>109.32030932030932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73115</v>
      </c>
      <c r="C67" s="487">
        <v>6267</v>
      </c>
      <c r="D67" s="487">
        <v>2678</v>
      </c>
      <c r="E67" s="488">
        <f t="shared" si="11"/>
        <v>106.84485101781355</v>
      </c>
      <c r="F67" s="488">
        <f t="shared" si="11"/>
        <v>77.10383858267717</v>
      </c>
      <c r="G67" s="488">
        <f t="shared" si="11"/>
        <v>108.994708994709</v>
      </c>
      <c r="H67" s="489" t="str">
        <f t="shared" si="14"/>
        <v/>
      </c>
      <c r="I67" s="488" t="str">
        <f t="shared" si="12"/>
        <v/>
      </c>
      <c r="J67" s="488" t="str">
        <f t="shared" si="12"/>
        <v/>
      </c>
      <c r="K67" s="488" t="str">
        <f t="shared" si="12"/>
        <v/>
      </c>
      <c r="L67" s="488" t="e">
        <f t="shared" si="13"/>
        <v>#N/A</v>
      </c>
    </row>
    <row r="68" spans="1:12" ht="15" customHeight="1" x14ac:dyDescent="0.2">
      <c r="A68" s="490" t="s">
        <v>473</v>
      </c>
      <c r="B68" s="487">
        <v>73788</v>
      </c>
      <c r="C68" s="487">
        <v>6358</v>
      </c>
      <c r="D68" s="487">
        <v>2823</v>
      </c>
      <c r="E68" s="488">
        <f t="shared" si="11"/>
        <v>107.82832342067192</v>
      </c>
      <c r="F68" s="488">
        <f t="shared" si="11"/>
        <v>78.2234251968504</v>
      </c>
      <c r="G68" s="488">
        <f t="shared" si="11"/>
        <v>114.89621489621489</v>
      </c>
      <c r="H68" s="489" t="str">
        <f t="shared" si="14"/>
        <v/>
      </c>
      <c r="I68" s="488" t="str">
        <f t="shared" si="12"/>
        <v/>
      </c>
      <c r="J68" s="488" t="str">
        <f t="shared" si="12"/>
        <v/>
      </c>
      <c r="K68" s="488" t="str">
        <f t="shared" si="12"/>
        <v/>
      </c>
      <c r="L68" s="488" t="e">
        <f t="shared" si="13"/>
        <v>#N/A</v>
      </c>
    </row>
    <row r="69" spans="1:12" ht="15" customHeight="1" x14ac:dyDescent="0.2">
      <c r="A69" s="490">
        <v>43344</v>
      </c>
      <c r="B69" s="487">
        <v>74787</v>
      </c>
      <c r="C69" s="487">
        <v>6169</v>
      </c>
      <c r="D69" s="487">
        <v>2900</v>
      </c>
      <c r="E69" s="488">
        <f t="shared" si="11"/>
        <v>109.28818810188365</v>
      </c>
      <c r="F69" s="488">
        <f t="shared" si="11"/>
        <v>75.898129921259837</v>
      </c>
      <c r="G69" s="488">
        <f t="shared" si="11"/>
        <v>118.03011803011802</v>
      </c>
      <c r="H69" s="489">
        <f t="shared" si="14"/>
        <v>43344</v>
      </c>
      <c r="I69" s="488">
        <f t="shared" si="12"/>
        <v>109.28818810188365</v>
      </c>
      <c r="J69" s="488">
        <f t="shared" si="12"/>
        <v>75.898129921259837</v>
      </c>
      <c r="K69" s="488">
        <f t="shared" si="12"/>
        <v>118.03011803011802</v>
      </c>
      <c r="L69" s="488" t="e">
        <f t="shared" si="13"/>
        <v>#N/A</v>
      </c>
    </row>
    <row r="70" spans="1:12" ht="15" customHeight="1" x14ac:dyDescent="0.2">
      <c r="A70" s="490" t="s">
        <v>474</v>
      </c>
      <c r="B70" s="487">
        <v>74412</v>
      </c>
      <c r="C70" s="487">
        <v>6175</v>
      </c>
      <c r="D70" s="487">
        <v>2893</v>
      </c>
      <c r="E70" s="488">
        <f t="shared" si="11"/>
        <v>108.74019084917654</v>
      </c>
      <c r="F70" s="488">
        <f t="shared" si="11"/>
        <v>75.971948818897644</v>
      </c>
      <c r="G70" s="488">
        <f t="shared" si="11"/>
        <v>117.74521774521776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73921</v>
      </c>
      <c r="C71" s="487">
        <v>6169</v>
      </c>
      <c r="D71" s="487">
        <v>2871</v>
      </c>
      <c r="E71" s="491">
        <f t="shared" ref="E71:G75" si="15">IF($A$51=37802,IF(COUNTBLANK(B$51:B$70)&gt;0,#N/A,IF(ISBLANK(B71)=FALSE,B71/B$51*100,#N/A)),IF(COUNTBLANK(B$51:B$75)&gt;0,#N/A,B71/B$51*100))</f>
        <v>108.02267977963204</v>
      </c>
      <c r="F71" s="491">
        <f t="shared" si="15"/>
        <v>75.898129921259837</v>
      </c>
      <c r="G71" s="491">
        <f t="shared" si="15"/>
        <v>116.84981684981686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74385</v>
      </c>
      <c r="C72" s="487">
        <v>6225</v>
      </c>
      <c r="D72" s="487">
        <v>2964</v>
      </c>
      <c r="E72" s="491">
        <f t="shared" si="15"/>
        <v>108.70073504698163</v>
      </c>
      <c r="F72" s="491">
        <f t="shared" si="15"/>
        <v>76.587106299212607</v>
      </c>
      <c r="G72" s="491">
        <f t="shared" si="15"/>
        <v>120.63492063492063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75548</v>
      </c>
      <c r="C73" s="487">
        <v>6019</v>
      </c>
      <c r="D73" s="487">
        <v>3012</v>
      </c>
      <c r="E73" s="491">
        <f t="shared" si="15"/>
        <v>110.40025719337727</v>
      </c>
      <c r="F73" s="491">
        <f t="shared" si="15"/>
        <v>74.052657480314963</v>
      </c>
      <c r="G73" s="491">
        <f t="shared" si="15"/>
        <v>122.58852258852259</v>
      </c>
      <c r="H73" s="492">
        <f>IF(A$51=37802,IF(ISERROR(L73)=TRUE,IF(ISBLANK(A73)=FALSE,IF(MONTH(A73)=MONTH(MAX(A$51:A$75)),A73,""),""),""),IF(ISERROR(L73)=TRUE,IF(MONTH(A73)=MONTH(MAX(A$51:A$75)),A73,""),""))</f>
        <v>43709</v>
      </c>
      <c r="I73" s="488">
        <f t="shared" si="12"/>
        <v>110.40025719337727</v>
      </c>
      <c r="J73" s="488">
        <f t="shared" si="12"/>
        <v>74.052657480314963</v>
      </c>
      <c r="K73" s="488">
        <f t="shared" si="12"/>
        <v>122.58852258852259</v>
      </c>
      <c r="L73" s="488" t="e">
        <f t="shared" si="13"/>
        <v>#N/A</v>
      </c>
    </row>
    <row r="74" spans="1:12" ht="15" customHeight="1" x14ac:dyDescent="0.2">
      <c r="A74" s="490" t="s">
        <v>477</v>
      </c>
      <c r="B74" s="487">
        <v>75039</v>
      </c>
      <c r="C74" s="487">
        <v>5922</v>
      </c>
      <c r="D74" s="487">
        <v>3028</v>
      </c>
      <c r="E74" s="491">
        <f t="shared" si="15"/>
        <v>109.65644225570284</v>
      </c>
      <c r="F74" s="491">
        <f t="shared" si="15"/>
        <v>72.859251968503941</v>
      </c>
      <c r="G74" s="491">
        <f t="shared" si="15"/>
        <v>123.23972323972323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74648</v>
      </c>
      <c r="C75" s="493">
        <v>5705</v>
      </c>
      <c r="D75" s="493">
        <v>2921</v>
      </c>
      <c r="E75" s="491">
        <f t="shared" si="15"/>
        <v>109.08506378688021</v>
      </c>
      <c r="F75" s="491">
        <f t="shared" si="15"/>
        <v>70.189468503937007</v>
      </c>
      <c r="G75" s="491">
        <f t="shared" si="15"/>
        <v>118.88481888481888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110.40025719337727</v>
      </c>
      <c r="J77" s="488">
        <f>IF(J75&lt;&gt;"",J75,IF(J74&lt;&gt;"",J74,IF(J73&lt;&gt;"",J73,IF(J72&lt;&gt;"",J72,IF(J71&lt;&gt;"",J71,IF(J70&lt;&gt;"",J70,""))))))</f>
        <v>74.052657480314963</v>
      </c>
      <c r="K77" s="488">
        <f>IF(K75&lt;&gt;"",K75,IF(K74&lt;&gt;"",K74,IF(K73&lt;&gt;"",K73,IF(K72&lt;&gt;"",K72,IF(K71&lt;&gt;"",K71,IF(K70&lt;&gt;"",K70,""))))))</f>
        <v>122.58852258852259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+10,4%</v>
      </c>
      <c r="J79" s="488" t="str">
        <f>"GeB - ausschließlich: "&amp;IF(J77&gt;100,"+","")&amp;TEXT(J77-100,"0,0")&amp;"%"</f>
        <v>GeB - ausschließlich: -25,9%</v>
      </c>
      <c r="K79" s="488" t="str">
        <f>"GeB - im Nebenjob: "&amp;IF(K77&gt;100,"+","")&amp;TEXT(K77-100,"0,0")&amp;"%"</f>
        <v>GeB - im Nebenjob: +22,6%</v>
      </c>
    </row>
    <row r="81" spans="9:9" ht="15" customHeight="1" x14ac:dyDescent="0.2">
      <c r="I81" s="488" t="str">
        <f>IF(ISERROR(HLOOKUP(1,I$78:K$79,2,FALSE)),"",HLOOKUP(1,I$78:K$79,2,FALSE))</f>
        <v>GeB - im Nebenjob: +22,6%</v>
      </c>
    </row>
    <row r="82" spans="9:9" ht="15" customHeight="1" x14ac:dyDescent="0.2">
      <c r="I82" s="488" t="str">
        <f>IF(ISERROR(HLOOKUP(2,I$78:K$79,2,FALSE)),"",HLOOKUP(2,I$78:K$79,2,FALSE))</f>
        <v>SvB: +10,4%</v>
      </c>
    </row>
    <row r="83" spans="9:9" ht="15" customHeight="1" x14ac:dyDescent="0.2">
      <c r="I83" s="488" t="str">
        <f>IF(ISERROR(HLOOKUP(3,I$78:K$79,2,FALSE)),"",HLOOKUP(3,I$78:K$79,2,FALSE))</f>
        <v>GeB - ausschließlich: -25,9%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74648</v>
      </c>
      <c r="E12" s="114">
        <v>75039</v>
      </c>
      <c r="F12" s="114">
        <v>75548</v>
      </c>
      <c r="G12" s="114">
        <v>74385</v>
      </c>
      <c r="H12" s="114">
        <v>73921</v>
      </c>
      <c r="I12" s="115">
        <v>727</v>
      </c>
      <c r="J12" s="116">
        <v>0.98348236630997954</v>
      </c>
      <c r="N12" s="117"/>
    </row>
    <row r="13" spans="1:15" s="110" customFormat="1" ht="13.5" customHeight="1" x14ac:dyDescent="0.2">
      <c r="A13" s="118" t="s">
        <v>105</v>
      </c>
      <c r="B13" s="119" t="s">
        <v>106</v>
      </c>
      <c r="C13" s="113">
        <v>55.128067731218522</v>
      </c>
      <c r="D13" s="114">
        <v>41152</v>
      </c>
      <c r="E13" s="114">
        <v>41347</v>
      </c>
      <c r="F13" s="114">
        <v>41737</v>
      </c>
      <c r="G13" s="114">
        <v>40904</v>
      </c>
      <c r="H13" s="114">
        <v>40509</v>
      </c>
      <c r="I13" s="115">
        <v>643</v>
      </c>
      <c r="J13" s="116">
        <v>1.5873015873015872</v>
      </c>
    </row>
    <row r="14" spans="1:15" s="110" customFormat="1" ht="13.5" customHeight="1" x14ac:dyDescent="0.2">
      <c r="A14" s="120"/>
      <c r="B14" s="119" t="s">
        <v>107</v>
      </c>
      <c r="C14" s="113">
        <v>44.871932268781478</v>
      </c>
      <c r="D14" s="114">
        <v>33496</v>
      </c>
      <c r="E14" s="114">
        <v>33692</v>
      </c>
      <c r="F14" s="114">
        <v>33811</v>
      </c>
      <c r="G14" s="114">
        <v>33481</v>
      </c>
      <c r="H14" s="114">
        <v>33412</v>
      </c>
      <c r="I14" s="115">
        <v>84</v>
      </c>
      <c r="J14" s="116">
        <v>0.25140668023464624</v>
      </c>
    </row>
    <row r="15" spans="1:15" s="110" customFormat="1" ht="13.5" customHeight="1" x14ac:dyDescent="0.2">
      <c r="A15" s="118" t="s">
        <v>105</v>
      </c>
      <c r="B15" s="121" t="s">
        <v>108</v>
      </c>
      <c r="C15" s="113">
        <v>7.6371771514307145</v>
      </c>
      <c r="D15" s="114">
        <v>5701</v>
      </c>
      <c r="E15" s="114">
        <v>5783</v>
      </c>
      <c r="F15" s="114">
        <v>5962</v>
      </c>
      <c r="G15" s="114">
        <v>5177</v>
      </c>
      <c r="H15" s="114">
        <v>5286</v>
      </c>
      <c r="I15" s="115">
        <v>415</v>
      </c>
      <c r="J15" s="116">
        <v>7.8509269769201664</v>
      </c>
    </row>
    <row r="16" spans="1:15" s="110" customFormat="1" ht="13.5" customHeight="1" x14ac:dyDescent="0.2">
      <c r="A16" s="118"/>
      <c r="B16" s="121" t="s">
        <v>109</v>
      </c>
      <c r="C16" s="113">
        <v>67.563765941485372</v>
      </c>
      <c r="D16" s="114">
        <v>50435</v>
      </c>
      <c r="E16" s="114">
        <v>50728</v>
      </c>
      <c r="F16" s="114">
        <v>51143</v>
      </c>
      <c r="G16" s="114">
        <v>51035</v>
      </c>
      <c r="H16" s="114">
        <v>50813</v>
      </c>
      <c r="I16" s="115">
        <v>-378</v>
      </c>
      <c r="J16" s="116">
        <v>-0.74390411902465903</v>
      </c>
    </row>
    <row r="17" spans="1:10" s="110" customFormat="1" ht="13.5" customHeight="1" x14ac:dyDescent="0.2">
      <c r="A17" s="118"/>
      <c r="B17" s="121" t="s">
        <v>110</v>
      </c>
      <c r="C17" s="113">
        <v>23.989926052941808</v>
      </c>
      <c r="D17" s="114">
        <v>17908</v>
      </c>
      <c r="E17" s="114">
        <v>17897</v>
      </c>
      <c r="F17" s="114">
        <v>17799</v>
      </c>
      <c r="G17" s="114">
        <v>17573</v>
      </c>
      <c r="H17" s="114">
        <v>17263</v>
      </c>
      <c r="I17" s="115">
        <v>645</v>
      </c>
      <c r="J17" s="116">
        <v>3.7363146614145859</v>
      </c>
    </row>
    <row r="18" spans="1:10" s="110" customFormat="1" ht="13.5" customHeight="1" x14ac:dyDescent="0.2">
      <c r="A18" s="120"/>
      <c r="B18" s="121" t="s">
        <v>111</v>
      </c>
      <c r="C18" s="113">
        <v>0.80913085414210695</v>
      </c>
      <c r="D18" s="114">
        <v>604</v>
      </c>
      <c r="E18" s="114">
        <v>631</v>
      </c>
      <c r="F18" s="114">
        <v>644</v>
      </c>
      <c r="G18" s="114">
        <v>600</v>
      </c>
      <c r="H18" s="114">
        <v>559</v>
      </c>
      <c r="I18" s="115">
        <v>45</v>
      </c>
      <c r="J18" s="116">
        <v>8.0500894454382834</v>
      </c>
    </row>
    <row r="19" spans="1:10" s="110" customFormat="1" ht="13.5" customHeight="1" x14ac:dyDescent="0.2">
      <c r="A19" s="120"/>
      <c r="B19" s="121" t="s">
        <v>112</v>
      </c>
      <c r="C19" s="113">
        <v>0.2732826063658772</v>
      </c>
      <c r="D19" s="114">
        <v>204</v>
      </c>
      <c r="E19" s="114">
        <v>208</v>
      </c>
      <c r="F19" s="114">
        <v>219</v>
      </c>
      <c r="G19" s="114">
        <v>172</v>
      </c>
      <c r="H19" s="114">
        <v>168</v>
      </c>
      <c r="I19" s="115">
        <v>36</v>
      </c>
      <c r="J19" s="116">
        <v>21.428571428571427</v>
      </c>
    </row>
    <row r="20" spans="1:10" s="110" customFormat="1" ht="13.5" customHeight="1" x14ac:dyDescent="0.2">
      <c r="A20" s="118" t="s">
        <v>113</v>
      </c>
      <c r="B20" s="122" t="s">
        <v>114</v>
      </c>
      <c r="C20" s="113">
        <v>68.930178973314753</v>
      </c>
      <c r="D20" s="114">
        <v>51455</v>
      </c>
      <c r="E20" s="114">
        <v>51795</v>
      </c>
      <c r="F20" s="114">
        <v>52308</v>
      </c>
      <c r="G20" s="114">
        <v>51274</v>
      </c>
      <c r="H20" s="114">
        <v>51098</v>
      </c>
      <c r="I20" s="115">
        <v>357</v>
      </c>
      <c r="J20" s="116">
        <v>0.69865748170182784</v>
      </c>
    </row>
    <row r="21" spans="1:10" s="110" customFormat="1" ht="13.5" customHeight="1" x14ac:dyDescent="0.2">
      <c r="A21" s="120"/>
      <c r="B21" s="122" t="s">
        <v>115</v>
      </c>
      <c r="C21" s="113">
        <v>31.069821026685243</v>
      </c>
      <c r="D21" s="114">
        <v>23193</v>
      </c>
      <c r="E21" s="114">
        <v>23244</v>
      </c>
      <c r="F21" s="114">
        <v>23240</v>
      </c>
      <c r="G21" s="114">
        <v>23111</v>
      </c>
      <c r="H21" s="114">
        <v>22823</v>
      </c>
      <c r="I21" s="115">
        <v>370</v>
      </c>
      <c r="J21" s="116">
        <v>1.6211716251150154</v>
      </c>
    </row>
    <row r="22" spans="1:10" s="110" customFormat="1" ht="13.5" customHeight="1" x14ac:dyDescent="0.2">
      <c r="A22" s="118" t="s">
        <v>113</v>
      </c>
      <c r="B22" s="122" t="s">
        <v>116</v>
      </c>
      <c r="C22" s="113">
        <v>94.936234058514628</v>
      </c>
      <c r="D22" s="114">
        <v>70868</v>
      </c>
      <c r="E22" s="114">
        <v>71350</v>
      </c>
      <c r="F22" s="114">
        <v>71788</v>
      </c>
      <c r="G22" s="114">
        <v>70810</v>
      </c>
      <c r="H22" s="114">
        <v>70552</v>
      </c>
      <c r="I22" s="115">
        <v>316</v>
      </c>
      <c r="J22" s="116">
        <v>0.44789658691461615</v>
      </c>
    </row>
    <row r="23" spans="1:10" s="110" customFormat="1" ht="13.5" customHeight="1" x14ac:dyDescent="0.2">
      <c r="A23" s="123"/>
      <c r="B23" s="124" t="s">
        <v>117</v>
      </c>
      <c r="C23" s="125">
        <v>5.0530489765298467</v>
      </c>
      <c r="D23" s="114">
        <v>3772</v>
      </c>
      <c r="E23" s="114">
        <v>3684</v>
      </c>
      <c r="F23" s="114">
        <v>3754</v>
      </c>
      <c r="G23" s="114">
        <v>3568</v>
      </c>
      <c r="H23" s="114">
        <v>3361</v>
      </c>
      <c r="I23" s="115">
        <v>411</v>
      </c>
      <c r="J23" s="116">
        <v>12.228503421600713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8626</v>
      </c>
      <c r="E26" s="114">
        <v>8950</v>
      </c>
      <c r="F26" s="114">
        <v>9031</v>
      </c>
      <c r="G26" s="114">
        <v>9189</v>
      </c>
      <c r="H26" s="140">
        <v>9040</v>
      </c>
      <c r="I26" s="115">
        <v>-414</v>
      </c>
      <c r="J26" s="116">
        <v>-4.5796460176991154</v>
      </c>
    </row>
    <row r="27" spans="1:10" s="110" customFormat="1" ht="13.5" customHeight="1" x14ac:dyDescent="0.2">
      <c r="A27" s="118" t="s">
        <v>105</v>
      </c>
      <c r="B27" s="119" t="s">
        <v>106</v>
      </c>
      <c r="C27" s="113">
        <v>46.093206584743797</v>
      </c>
      <c r="D27" s="115">
        <v>3976</v>
      </c>
      <c r="E27" s="114">
        <v>4095</v>
      </c>
      <c r="F27" s="114">
        <v>4125</v>
      </c>
      <c r="G27" s="114">
        <v>4188</v>
      </c>
      <c r="H27" s="140">
        <v>4106</v>
      </c>
      <c r="I27" s="115">
        <v>-130</v>
      </c>
      <c r="J27" s="116">
        <v>-3.1660983925962007</v>
      </c>
    </row>
    <row r="28" spans="1:10" s="110" customFormat="1" ht="13.5" customHeight="1" x14ac:dyDescent="0.2">
      <c r="A28" s="120"/>
      <c r="B28" s="119" t="s">
        <v>107</v>
      </c>
      <c r="C28" s="113">
        <v>53.906793415256203</v>
      </c>
      <c r="D28" s="115">
        <v>4650</v>
      </c>
      <c r="E28" s="114">
        <v>4855</v>
      </c>
      <c r="F28" s="114">
        <v>4906</v>
      </c>
      <c r="G28" s="114">
        <v>5001</v>
      </c>
      <c r="H28" s="140">
        <v>4934</v>
      </c>
      <c r="I28" s="115">
        <v>-284</v>
      </c>
      <c r="J28" s="116">
        <v>-5.7559789217673289</v>
      </c>
    </row>
    <row r="29" spans="1:10" s="110" customFormat="1" ht="13.5" customHeight="1" x14ac:dyDescent="0.2">
      <c r="A29" s="118" t="s">
        <v>105</v>
      </c>
      <c r="B29" s="121" t="s">
        <v>108</v>
      </c>
      <c r="C29" s="113">
        <v>11.720380245768606</v>
      </c>
      <c r="D29" s="115">
        <v>1011</v>
      </c>
      <c r="E29" s="114">
        <v>1024</v>
      </c>
      <c r="F29" s="114">
        <v>1023</v>
      </c>
      <c r="G29" s="114">
        <v>1042</v>
      </c>
      <c r="H29" s="140">
        <v>987</v>
      </c>
      <c r="I29" s="115">
        <v>24</v>
      </c>
      <c r="J29" s="116">
        <v>2.43161094224924</v>
      </c>
    </row>
    <row r="30" spans="1:10" s="110" customFormat="1" ht="13.5" customHeight="1" x14ac:dyDescent="0.2">
      <c r="A30" s="118"/>
      <c r="B30" s="121" t="s">
        <v>109</v>
      </c>
      <c r="C30" s="113">
        <v>39.77509853929979</v>
      </c>
      <c r="D30" s="115">
        <v>3431</v>
      </c>
      <c r="E30" s="114">
        <v>3553</v>
      </c>
      <c r="F30" s="114">
        <v>3587</v>
      </c>
      <c r="G30" s="114">
        <v>3695</v>
      </c>
      <c r="H30" s="140">
        <v>3687</v>
      </c>
      <c r="I30" s="115">
        <v>-256</v>
      </c>
      <c r="J30" s="116">
        <v>-6.9433143477081636</v>
      </c>
    </row>
    <row r="31" spans="1:10" s="110" customFormat="1" ht="13.5" customHeight="1" x14ac:dyDescent="0.2">
      <c r="A31" s="118"/>
      <c r="B31" s="121" t="s">
        <v>110</v>
      </c>
      <c r="C31" s="113">
        <v>22.687224669603523</v>
      </c>
      <c r="D31" s="115">
        <v>1957</v>
      </c>
      <c r="E31" s="114">
        <v>2044</v>
      </c>
      <c r="F31" s="114">
        <v>2108</v>
      </c>
      <c r="G31" s="114">
        <v>2129</v>
      </c>
      <c r="H31" s="140">
        <v>2158</v>
      </c>
      <c r="I31" s="115">
        <v>-201</v>
      </c>
      <c r="J31" s="116">
        <v>-9.3141797961075063</v>
      </c>
    </row>
    <row r="32" spans="1:10" s="110" customFormat="1" ht="13.5" customHeight="1" x14ac:dyDescent="0.2">
      <c r="A32" s="120"/>
      <c r="B32" s="121" t="s">
        <v>111</v>
      </c>
      <c r="C32" s="113">
        <v>25.817296545328077</v>
      </c>
      <c r="D32" s="115">
        <v>2227</v>
      </c>
      <c r="E32" s="114">
        <v>2329</v>
      </c>
      <c r="F32" s="114">
        <v>2313</v>
      </c>
      <c r="G32" s="114">
        <v>2323</v>
      </c>
      <c r="H32" s="140">
        <v>2208</v>
      </c>
      <c r="I32" s="115">
        <v>19</v>
      </c>
      <c r="J32" s="116">
        <v>0.86050724637681164</v>
      </c>
    </row>
    <row r="33" spans="1:10" s="110" customFormat="1" ht="13.5" customHeight="1" x14ac:dyDescent="0.2">
      <c r="A33" s="120"/>
      <c r="B33" s="121" t="s">
        <v>112</v>
      </c>
      <c r="C33" s="113">
        <v>3.1648504521214931</v>
      </c>
      <c r="D33" s="115">
        <v>273</v>
      </c>
      <c r="E33" s="114">
        <v>289</v>
      </c>
      <c r="F33" s="114">
        <v>302</v>
      </c>
      <c r="G33" s="114">
        <v>286</v>
      </c>
      <c r="H33" s="140">
        <v>281</v>
      </c>
      <c r="I33" s="115">
        <v>-8</v>
      </c>
      <c r="J33" s="116">
        <v>-2.8469750889679717</v>
      </c>
    </row>
    <row r="34" spans="1:10" s="110" customFormat="1" ht="13.5" customHeight="1" x14ac:dyDescent="0.2">
      <c r="A34" s="118" t="s">
        <v>113</v>
      </c>
      <c r="B34" s="122" t="s">
        <v>116</v>
      </c>
      <c r="C34" s="113">
        <v>97.194528170646876</v>
      </c>
      <c r="D34" s="115">
        <v>8384</v>
      </c>
      <c r="E34" s="114">
        <v>8692</v>
      </c>
      <c r="F34" s="114">
        <v>8776</v>
      </c>
      <c r="G34" s="114">
        <v>8924</v>
      </c>
      <c r="H34" s="140">
        <v>8763</v>
      </c>
      <c r="I34" s="115">
        <v>-379</v>
      </c>
      <c r="J34" s="116">
        <v>-4.3250028529042561</v>
      </c>
    </row>
    <row r="35" spans="1:10" s="110" customFormat="1" ht="13.5" customHeight="1" x14ac:dyDescent="0.2">
      <c r="A35" s="118"/>
      <c r="B35" s="119" t="s">
        <v>117</v>
      </c>
      <c r="C35" s="113">
        <v>2.7475075353582192</v>
      </c>
      <c r="D35" s="115">
        <v>237</v>
      </c>
      <c r="E35" s="114">
        <v>251</v>
      </c>
      <c r="F35" s="114">
        <v>248</v>
      </c>
      <c r="G35" s="114">
        <v>258</v>
      </c>
      <c r="H35" s="140">
        <v>269</v>
      </c>
      <c r="I35" s="115">
        <v>-32</v>
      </c>
      <c r="J35" s="116">
        <v>-11.895910780669144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5705</v>
      </c>
      <c r="E37" s="114">
        <v>5922</v>
      </c>
      <c r="F37" s="114">
        <v>6019</v>
      </c>
      <c r="G37" s="114">
        <v>6225</v>
      </c>
      <c r="H37" s="140">
        <v>6169</v>
      </c>
      <c r="I37" s="115">
        <v>-464</v>
      </c>
      <c r="J37" s="116">
        <v>-7.5214783595396337</v>
      </c>
    </row>
    <row r="38" spans="1:10" s="110" customFormat="1" ht="13.5" customHeight="1" x14ac:dyDescent="0.2">
      <c r="A38" s="118" t="s">
        <v>105</v>
      </c>
      <c r="B38" s="119" t="s">
        <v>106</v>
      </c>
      <c r="C38" s="113">
        <v>48.711656441717793</v>
      </c>
      <c r="D38" s="115">
        <v>2779</v>
      </c>
      <c r="E38" s="114">
        <v>2879</v>
      </c>
      <c r="F38" s="114">
        <v>2912</v>
      </c>
      <c r="G38" s="114">
        <v>2984</v>
      </c>
      <c r="H38" s="140">
        <v>2959</v>
      </c>
      <c r="I38" s="115">
        <v>-180</v>
      </c>
      <c r="J38" s="116">
        <v>-6.0831361946603586</v>
      </c>
    </row>
    <row r="39" spans="1:10" s="110" customFormat="1" ht="13.5" customHeight="1" x14ac:dyDescent="0.2">
      <c r="A39" s="120"/>
      <c r="B39" s="119" t="s">
        <v>107</v>
      </c>
      <c r="C39" s="113">
        <v>51.288343558282207</v>
      </c>
      <c r="D39" s="115">
        <v>2926</v>
      </c>
      <c r="E39" s="114">
        <v>3043</v>
      </c>
      <c r="F39" s="114">
        <v>3107</v>
      </c>
      <c r="G39" s="114">
        <v>3241</v>
      </c>
      <c r="H39" s="140">
        <v>3210</v>
      </c>
      <c r="I39" s="115">
        <v>-284</v>
      </c>
      <c r="J39" s="116">
        <v>-8.8473520249221185</v>
      </c>
    </row>
    <row r="40" spans="1:10" s="110" customFormat="1" ht="13.5" customHeight="1" x14ac:dyDescent="0.2">
      <c r="A40" s="118" t="s">
        <v>105</v>
      </c>
      <c r="B40" s="121" t="s">
        <v>108</v>
      </c>
      <c r="C40" s="113">
        <v>12.953549517966696</v>
      </c>
      <c r="D40" s="115">
        <v>739</v>
      </c>
      <c r="E40" s="114">
        <v>739</v>
      </c>
      <c r="F40" s="114">
        <v>753</v>
      </c>
      <c r="G40" s="114">
        <v>799</v>
      </c>
      <c r="H40" s="140">
        <v>735</v>
      </c>
      <c r="I40" s="115">
        <v>4</v>
      </c>
      <c r="J40" s="116">
        <v>0.54421768707482998</v>
      </c>
    </row>
    <row r="41" spans="1:10" s="110" customFormat="1" ht="13.5" customHeight="1" x14ac:dyDescent="0.2">
      <c r="A41" s="118"/>
      <c r="B41" s="121" t="s">
        <v>109</v>
      </c>
      <c r="C41" s="113">
        <v>23.926380368098158</v>
      </c>
      <c r="D41" s="115">
        <v>1365</v>
      </c>
      <c r="E41" s="114">
        <v>1423</v>
      </c>
      <c r="F41" s="114">
        <v>1441</v>
      </c>
      <c r="G41" s="114">
        <v>1566</v>
      </c>
      <c r="H41" s="140">
        <v>1629</v>
      </c>
      <c r="I41" s="115">
        <v>-264</v>
      </c>
      <c r="J41" s="116">
        <v>-16.206261510128915</v>
      </c>
    </row>
    <row r="42" spans="1:10" s="110" customFormat="1" ht="13.5" customHeight="1" x14ac:dyDescent="0.2">
      <c r="A42" s="118"/>
      <c r="B42" s="121" t="s">
        <v>110</v>
      </c>
      <c r="C42" s="113">
        <v>24.680105170902717</v>
      </c>
      <c r="D42" s="115">
        <v>1408</v>
      </c>
      <c r="E42" s="114">
        <v>1469</v>
      </c>
      <c r="F42" s="114">
        <v>1548</v>
      </c>
      <c r="G42" s="114">
        <v>1569</v>
      </c>
      <c r="H42" s="140">
        <v>1624</v>
      </c>
      <c r="I42" s="115">
        <v>-216</v>
      </c>
      <c r="J42" s="116">
        <v>-13.300492610837438</v>
      </c>
    </row>
    <row r="43" spans="1:10" s="110" customFormat="1" ht="13.5" customHeight="1" x14ac:dyDescent="0.2">
      <c r="A43" s="120"/>
      <c r="B43" s="121" t="s">
        <v>111</v>
      </c>
      <c r="C43" s="113">
        <v>38.439964943032429</v>
      </c>
      <c r="D43" s="115">
        <v>2193</v>
      </c>
      <c r="E43" s="114">
        <v>2291</v>
      </c>
      <c r="F43" s="114">
        <v>2277</v>
      </c>
      <c r="G43" s="114">
        <v>2291</v>
      </c>
      <c r="H43" s="140">
        <v>2181</v>
      </c>
      <c r="I43" s="115">
        <v>12</v>
      </c>
      <c r="J43" s="116">
        <v>0.55020632737276476</v>
      </c>
    </row>
    <row r="44" spans="1:10" s="110" customFormat="1" ht="13.5" customHeight="1" x14ac:dyDescent="0.2">
      <c r="A44" s="120"/>
      <c r="B44" s="121" t="s">
        <v>112</v>
      </c>
      <c r="C44" s="113">
        <v>4.5574057843996494</v>
      </c>
      <c r="D44" s="115">
        <v>260</v>
      </c>
      <c r="E44" s="114">
        <v>275</v>
      </c>
      <c r="F44" s="114">
        <v>289</v>
      </c>
      <c r="G44" s="114">
        <v>277</v>
      </c>
      <c r="H44" s="140">
        <v>274</v>
      </c>
      <c r="I44" s="115">
        <v>-14</v>
      </c>
      <c r="J44" s="116">
        <v>-5.1094890510948909</v>
      </c>
    </row>
    <row r="45" spans="1:10" s="110" customFormat="1" ht="13.5" customHeight="1" x14ac:dyDescent="0.2">
      <c r="A45" s="118" t="s">
        <v>113</v>
      </c>
      <c r="B45" s="122" t="s">
        <v>116</v>
      </c>
      <c r="C45" s="113">
        <v>97.107800175284837</v>
      </c>
      <c r="D45" s="115">
        <v>5540</v>
      </c>
      <c r="E45" s="114">
        <v>5735</v>
      </c>
      <c r="F45" s="114">
        <v>5832</v>
      </c>
      <c r="G45" s="114">
        <v>6023</v>
      </c>
      <c r="H45" s="140">
        <v>5952</v>
      </c>
      <c r="I45" s="115">
        <v>-412</v>
      </c>
      <c r="J45" s="116">
        <v>-6.922043010752688</v>
      </c>
    </row>
    <row r="46" spans="1:10" s="110" customFormat="1" ht="13.5" customHeight="1" x14ac:dyDescent="0.2">
      <c r="A46" s="118"/>
      <c r="B46" s="119" t="s">
        <v>117</v>
      </c>
      <c r="C46" s="113">
        <v>2.8045574057843998</v>
      </c>
      <c r="D46" s="115">
        <v>160</v>
      </c>
      <c r="E46" s="114">
        <v>180</v>
      </c>
      <c r="F46" s="114">
        <v>180</v>
      </c>
      <c r="G46" s="114">
        <v>195</v>
      </c>
      <c r="H46" s="140">
        <v>209</v>
      </c>
      <c r="I46" s="115">
        <v>-49</v>
      </c>
      <c r="J46" s="116">
        <v>-23.444976076555022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2921</v>
      </c>
      <c r="E48" s="114">
        <v>3028</v>
      </c>
      <c r="F48" s="114">
        <v>3012</v>
      </c>
      <c r="G48" s="114">
        <v>2964</v>
      </c>
      <c r="H48" s="140">
        <v>2871</v>
      </c>
      <c r="I48" s="115">
        <v>50</v>
      </c>
      <c r="J48" s="116">
        <v>1.7415534656913967</v>
      </c>
    </row>
    <row r="49" spans="1:12" s="110" customFormat="1" ht="13.5" customHeight="1" x14ac:dyDescent="0.2">
      <c r="A49" s="118" t="s">
        <v>105</v>
      </c>
      <c r="B49" s="119" t="s">
        <v>106</v>
      </c>
      <c r="C49" s="113">
        <v>40.97911674084218</v>
      </c>
      <c r="D49" s="115">
        <v>1197</v>
      </c>
      <c r="E49" s="114">
        <v>1216</v>
      </c>
      <c r="F49" s="114">
        <v>1213</v>
      </c>
      <c r="G49" s="114">
        <v>1204</v>
      </c>
      <c r="H49" s="140">
        <v>1147</v>
      </c>
      <c r="I49" s="115">
        <v>50</v>
      </c>
      <c r="J49" s="116">
        <v>4.3591979075850045</v>
      </c>
    </row>
    <row r="50" spans="1:12" s="110" customFormat="1" ht="13.5" customHeight="1" x14ac:dyDescent="0.2">
      <c r="A50" s="120"/>
      <c r="B50" s="119" t="s">
        <v>107</v>
      </c>
      <c r="C50" s="113">
        <v>59.02088325915782</v>
      </c>
      <c r="D50" s="115">
        <v>1724</v>
      </c>
      <c r="E50" s="114">
        <v>1812</v>
      </c>
      <c r="F50" s="114">
        <v>1799</v>
      </c>
      <c r="G50" s="114">
        <v>1760</v>
      </c>
      <c r="H50" s="140">
        <v>1724</v>
      </c>
      <c r="I50" s="115">
        <v>0</v>
      </c>
      <c r="J50" s="116">
        <v>0</v>
      </c>
    </row>
    <row r="51" spans="1:12" s="110" customFormat="1" ht="13.5" customHeight="1" x14ac:dyDescent="0.2">
      <c r="A51" s="118" t="s">
        <v>105</v>
      </c>
      <c r="B51" s="121" t="s">
        <v>108</v>
      </c>
      <c r="C51" s="113">
        <v>9.3118794933242039</v>
      </c>
      <c r="D51" s="115">
        <v>272</v>
      </c>
      <c r="E51" s="114">
        <v>285</v>
      </c>
      <c r="F51" s="114">
        <v>270</v>
      </c>
      <c r="G51" s="114">
        <v>243</v>
      </c>
      <c r="H51" s="140">
        <v>252</v>
      </c>
      <c r="I51" s="115">
        <v>20</v>
      </c>
      <c r="J51" s="116">
        <v>7.9365079365079367</v>
      </c>
    </row>
    <row r="52" spans="1:12" s="110" customFormat="1" ht="13.5" customHeight="1" x14ac:dyDescent="0.2">
      <c r="A52" s="118"/>
      <c r="B52" s="121" t="s">
        <v>109</v>
      </c>
      <c r="C52" s="113">
        <v>70.729202327969872</v>
      </c>
      <c r="D52" s="115">
        <v>2066</v>
      </c>
      <c r="E52" s="114">
        <v>2130</v>
      </c>
      <c r="F52" s="114">
        <v>2146</v>
      </c>
      <c r="G52" s="114">
        <v>2129</v>
      </c>
      <c r="H52" s="140">
        <v>2058</v>
      </c>
      <c r="I52" s="115">
        <v>8</v>
      </c>
      <c r="J52" s="116">
        <v>0.38872691933916426</v>
      </c>
    </row>
    <row r="53" spans="1:12" s="110" customFormat="1" ht="13.5" customHeight="1" x14ac:dyDescent="0.2">
      <c r="A53" s="118"/>
      <c r="B53" s="121" t="s">
        <v>110</v>
      </c>
      <c r="C53" s="113">
        <v>18.794933242040397</v>
      </c>
      <c r="D53" s="115">
        <v>549</v>
      </c>
      <c r="E53" s="114">
        <v>575</v>
      </c>
      <c r="F53" s="114">
        <v>560</v>
      </c>
      <c r="G53" s="114">
        <v>560</v>
      </c>
      <c r="H53" s="140">
        <v>534</v>
      </c>
      <c r="I53" s="115">
        <v>15</v>
      </c>
      <c r="J53" s="116">
        <v>2.808988764044944</v>
      </c>
    </row>
    <row r="54" spans="1:12" s="110" customFormat="1" ht="13.5" customHeight="1" x14ac:dyDescent="0.2">
      <c r="A54" s="120"/>
      <c r="B54" s="121" t="s">
        <v>111</v>
      </c>
      <c r="C54" s="113">
        <v>1.1639849366655255</v>
      </c>
      <c r="D54" s="115">
        <v>34</v>
      </c>
      <c r="E54" s="114">
        <v>38</v>
      </c>
      <c r="F54" s="114">
        <v>36</v>
      </c>
      <c r="G54" s="114">
        <v>32</v>
      </c>
      <c r="H54" s="140">
        <v>27</v>
      </c>
      <c r="I54" s="115">
        <v>7</v>
      </c>
      <c r="J54" s="116">
        <v>25.925925925925927</v>
      </c>
    </row>
    <row r="55" spans="1:12" s="110" customFormat="1" ht="13.5" customHeight="1" x14ac:dyDescent="0.2">
      <c r="A55" s="120"/>
      <c r="B55" s="121" t="s">
        <v>112</v>
      </c>
      <c r="C55" s="113">
        <v>0.4450530640191715</v>
      </c>
      <c r="D55" s="115">
        <v>13</v>
      </c>
      <c r="E55" s="114">
        <v>14</v>
      </c>
      <c r="F55" s="114">
        <v>13</v>
      </c>
      <c r="G55" s="114">
        <v>9</v>
      </c>
      <c r="H55" s="140">
        <v>7</v>
      </c>
      <c r="I55" s="115">
        <v>6</v>
      </c>
      <c r="J55" s="116">
        <v>85.714285714285708</v>
      </c>
    </row>
    <row r="56" spans="1:12" s="110" customFormat="1" ht="13.5" customHeight="1" x14ac:dyDescent="0.2">
      <c r="A56" s="118" t="s">
        <v>113</v>
      </c>
      <c r="B56" s="122" t="s">
        <v>116</v>
      </c>
      <c r="C56" s="113">
        <v>97.363916466963374</v>
      </c>
      <c r="D56" s="115">
        <v>2844</v>
      </c>
      <c r="E56" s="114">
        <v>2957</v>
      </c>
      <c r="F56" s="114">
        <v>2944</v>
      </c>
      <c r="G56" s="114">
        <v>2901</v>
      </c>
      <c r="H56" s="140">
        <v>2811</v>
      </c>
      <c r="I56" s="115">
        <v>33</v>
      </c>
      <c r="J56" s="116">
        <v>1.1739594450373532</v>
      </c>
    </row>
    <row r="57" spans="1:12" s="110" customFormat="1" ht="13.5" customHeight="1" x14ac:dyDescent="0.2">
      <c r="A57" s="142"/>
      <c r="B57" s="124" t="s">
        <v>117</v>
      </c>
      <c r="C57" s="125">
        <v>2.6360835330366315</v>
      </c>
      <c r="D57" s="143">
        <v>77</v>
      </c>
      <c r="E57" s="144">
        <v>71</v>
      </c>
      <c r="F57" s="144">
        <v>68</v>
      </c>
      <c r="G57" s="144">
        <v>63</v>
      </c>
      <c r="H57" s="145">
        <v>60</v>
      </c>
      <c r="I57" s="143">
        <v>17</v>
      </c>
      <c r="J57" s="146">
        <v>28.333333333333332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74648</v>
      </c>
      <c r="E12" s="236">
        <v>75039</v>
      </c>
      <c r="F12" s="114">
        <v>75548</v>
      </c>
      <c r="G12" s="114">
        <v>74385</v>
      </c>
      <c r="H12" s="140">
        <v>73921</v>
      </c>
      <c r="I12" s="115">
        <v>727</v>
      </c>
      <c r="J12" s="116">
        <v>0.98348236630997954</v>
      </c>
    </row>
    <row r="13" spans="1:15" s="110" customFormat="1" ht="12" customHeight="1" x14ac:dyDescent="0.2">
      <c r="A13" s="118" t="s">
        <v>105</v>
      </c>
      <c r="B13" s="119" t="s">
        <v>106</v>
      </c>
      <c r="C13" s="113">
        <v>55.128067731218522</v>
      </c>
      <c r="D13" s="115">
        <v>41152</v>
      </c>
      <c r="E13" s="114">
        <v>41347</v>
      </c>
      <c r="F13" s="114">
        <v>41737</v>
      </c>
      <c r="G13" s="114">
        <v>40904</v>
      </c>
      <c r="H13" s="140">
        <v>40509</v>
      </c>
      <c r="I13" s="115">
        <v>643</v>
      </c>
      <c r="J13" s="116">
        <v>1.5873015873015872</v>
      </c>
    </row>
    <row r="14" spans="1:15" s="110" customFormat="1" ht="12" customHeight="1" x14ac:dyDescent="0.2">
      <c r="A14" s="118"/>
      <c r="B14" s="119" t="s">
        <v>107</v>
      </c>
      <c r="C14" s="113">
        <v>44.871932268781478</v>
      </c>
      <c r="D14" s="115">
        <v>33496</v>
      </c>
      <c r="E14" s="114">
        <v>33692</v>
      </c>
      <c r="F14" s="114">
        <v>33811</v>
      </c>
      <c r="G14" s="114">
        <v>33481</v>
      </c>
      <c r="H14" s="140">
        <v>33412</v>
      </c>
      <c r="I14" s="115">
        <v>84</v>
      </c>
      <c r="J14" s="116">
        <v>0.25140668023464624</v>
      </c>
    </row>
    <row r="15" spans="1:15" s="110" customFormat="1" ht="12" customHeight="1" x14ac:dyDescent="0.2">
      <c r="A15" s="118" t="s">
        <v>105</v>
      </c>
      <c r="B15" s="121" t="s">
        <v>108</v>
      </c>
      <c r="C15" s="113">
        <v>7.6371771514307145</v>
      </c>
      <c r="D15" s="115">
        <v>5701</v>
      </c>
      <c r="E15" s="114">
        <v>5783</v>
      </c>
      <c r="F15" s="114">
        <v>5962</v>
      </c>
      <c r="G15" s="114">
        <v>5177</v>
      </c>
      <c r="H15" s="140">
        <v>5286</v>
      </c>
      <c r="I15" s="115">
        <v>415</v>
      </c>
      <c r="J15" s="116">
        <v>7.8509269769201664</v>
      </c>
    </row>
    <row r="16" spans="1:15" s="110" customFormat="1" ht="12" customHeight="1" x14ac:dyDescent="0.2">
      <c r="A16" s="118"/>
      <c r="B16" s="121" t="s">
        <v>109</v>
      </c>
      <c r="C16" s="113">
        <v>67.563765941485372</v>
      </c>
      <c r="D16" s="115">
        <v>50435</v>
      </c>
      <c r="E16" s="114">
        <v>50728</v>
      </c>
      <c r="F16" s="114">
        <v>51143</v>
      </c>
      <c r="G16" s="114">
        <v>51035</v>
      </c>
      <c r="H16" s="140">
        <v>50813</v>
      </c>
      <c r="I16" s="115">
        <v>-378</v>
      </c>
      <c r="J16" s="116">
        <v>-0.74390411902465903</v>
      </c>
    </row>
    <row r="17" spans="1:10" s="110" customFormat="1" ht="12" customHeight="1" x14ac:dyDescent="0.2">
      <c r="A17" s="118"/>
      <c r="B17" s="121" t="s">
        <v>110</v>
      </c>
      <c r="C17" s="113">
        <v>23.989926052941808</v>
      </c>
      <c r="D17" s="115">
        <v>17908</v>
      </c>
      <c r="E17" s="114">
        <v>17897</v>
      </c>
      <c r="F17" s="114">
        <v>17799</v>
      </c>
      <c r="G17" s="114">
        <v>17573</v>
      </c>
      <c r="H17" s="140">
        <v>17263</v>
      </c>
      <c r="I17" s="115">
        <v>645</v>
      </c>
      <c r="J17" s="116">
        <v>3.7363146614145859</v>
      </c>
    </row>
    <row r="18" spans="1:10" s="110" customFormat="1" ht="12" customHeight="1" x14ac:dyDescent="0.2">
      <c r="A18" s="120"/>
      <c r="B18" s="121" t="s">
        <v>111</v>
      </c>
      <c r="C18" s="113">
        <v>0.80913085414210695</v>
      </c>
      <c r="D18" s="115">
        <v>604</v>
      </c>
      <c r="E18" s="114">
        <v>631</v>
      </c>
      <c r="F18" s="114">
        <v>644</v>
      </c>
      <c r="G18" s="114">
        <v>600</v>
      </c>
      <c r="H18" s="140">
        <v>559</v>
      </c>
      <c r="I18" s="115">
        <v>45</v>
      </c>
      <c r="J18" s="116">
        <v>8.0500894454382834</v>
      </c>
    </row>
    <row r="19" spans="1:10" s="110" customFormat="1" ht="12" customHeight="1" x14ac:dyDescent="0.2">
      <c r="A19" s="120"/>
      <c r="B19" s="121" t="s">
        <v>112</v>
      </c>
      <c r="C19" s="113">
        <v>0.2732826063658772</v>
      </c>
      <c r="D19" s="115">
        <v>204</v>
      </c>
      <c r="E19" s="114">
        <v>208</v>
      </c>
      <c r="F19" s="114">
        <v>219</v>
      </c>
      <c r="G19" s="114">
        <v>172</v>
      </c>
      <c r="H19" s="140">
        <v>168</v>
      </c>
      <c r="I19" s="115">
        <v>36</v>
      </c>
      <c r="J19" s="116">
        <v>21.428571428571427</v>
      </c>
    </row>
    <row r="20" spans="1:10" s="110" customFormat="1" ht="12" customHeight="1" x14ac:dyDescent="0.2">
      <c r="A20" s="118" t="s">
        <v>113</v>
      </c>
      <c r="B20" s="119" t="s">
        <v>181</v>
      </c>
      <c r="C20" s="113">
        <v>68.930178973314753</v>
      </c>
      <c r="D20" s="115">
        <v>51455</v>
      </c>
      <c r="E20" s="114">
        <v>51795</v>
      </c>
      <c r="F20" s="114">
        <v>52308</v>
      </c>
      <c r="G20" s="114">
        <v>51274</v>
      </c>
      <c r="H20" s="140">
        <v>51098</v>
      </c>
      <c r="I20" s="115">
        <v>357</v>
      </c>
      <c r="J20" s="116">
        <v>0.69865748170182784</v>
      </c>
    </row>
    <row r="21" spans="1:10" s="110" customFormat="1" ht="12" customHeight="1" x14ac:dyDescent="0.2">
      <c r="A21" s="118"/>
      <c r="B21" s="119" t="s">
        <v>182</v>
      </c>
      <c r="C21" s="113">
        <v>31.069821026685243</v>
      </c>
      <c r="D21" s="115">
        <v>23193</v>
      </c>
      <c r="E21" s="114">
        <v>23244</v>
      </c>
      <c r="F21" s="114">
        <v>23240</v>
      </c>
      <c r="G21" s="114">
        <v>23111</v>
      </c>
      <c r="H21" s="140">
        <v>22823</v>
      </c>
      <c r="I21" s="115">
        <v>370</v>
      </c>
      <c r="J21" s="116">
        <v>1.6211716251150154</v>
      </c>
    </row>
    <row r="22" spans="1:10" s="110" customFormat="1" ht="12" customHeight="1" x14ac:dyDescent="0.2">
      <c r="A22" s="118" t="s">
        <v>113</v>
      </c>
      <c r="B22" s="119" t="s">
        <v>116</v>
      </c>
      <c r="C22" s="113">
        <v>94.936234058514628</v>
      </c>
      <c r="D22" s="115">
        <v>70868</v>
      </c>
      <c r="E22" s="114">
        <v>71350</v>
      </c>
      <c r="F22" s="114">
        <v>71788</v>
      </c>
      <c r="G22" s="114">
        <v>70810</v>
      </c>
      <c r="H22" s="140">
        <v>70552</v>
      </c>
      <c r="I22" s="115">
        <v>316</v>
      </c>
      <c r="J22" s="116">
        <v>0.44789658691461615</v>
      </c>
    </row>
    <row r="23" spans="1:10" s="110" customFormat="1" ht="12" customHeight="1" x14ac:dyDescent="0.2">
      <c r="A23" s="118"/>
      <c r="B23" s="119" t="s">
        <v>117</v>
      </c>
      <c r="C23" s="113">
        <v>5.0530489765298467</v>
      </c>
      <c r="D23" s="115">
        <v>3772</v>
      </c>
      <c r="E23" s="114">
        <v>3684</v>
      </c>
      <c r="F23" s="114">
        <v>3754</v>
      </c>
      <c r="G23" s="114">
        <v>3568</v>
      </c>
      <c r="H23" s="140">
        <v>3361</v>
      </c>
      <c r="I23" s="115">
        <v>411</v>
      </c>
      <c r="J23" s="116">
        <v>12.228503421600713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82185</v>
      </c>
      <c r="E64" s="236">
        <v>82509</v>
      </c>
      <c r="F64" s="236">
        <v>82998</v>
      </c>
      <c r="G64" s="236">
        <v>81917</v>
      </c>
      <c r="H64" s="140">
        <v>81703</v>
      </c>
      <c r="I64" s="115">
        <v>482</v>
      </c>
      <c r="J64" s="116">
        <v>0.58994161781085153</v>
      </c>
    </row>
    <row r="65" spans="1:12" s="110" customFormat="1" ht="12" customHeight="1" x14ac:dyDescent="0.2">
      <c r="A65" s="118" t="s">
        <v>105</v>
      </c>
      <c r="B65" s="119" t="s">
        <v>106</v>
      </c>
      <c r="C65" s="113">
        <v>51.802640384498389</v>
      </c>
      <c r="D65" s="235">
        <v>42574</v>
      </c>
      <c r="E65" s="236">
        <v>42759</v>
      </c>
      <c r="F65" s="236">
        <v>43203</v>
      </c>
      <c r="G65" s="236">
        <v>42599</v>
      </c>
      <c r="H65" s="140">
        <v>42407</v>
      </c>
      <c r="I65" s="115">
        <v>167</v>
      </c>
      <c r="J65" s="116">
        <v>0.39380290989695099</v>
      </c>
    </row>
    <row r="66" spans="1:12" s="110" customFormat="1" ht="12" customHeight="1" x14ac:dyDescent="0.2">
      <c r="A66" s="118"/>
      <c r="B66" s="119" t="s">
        <v>107</v>
      </c>
      <c r="C66" s="113">
        <v>48.197359615501611</v>
      </c>
      <c r="D66" s="235">
        <v>39611</v>
      </c>
      <c r="E66" s="236">
        <v>39750</v>
      </c>
      <c r="F66" s="236">
        <v>39795</v>
      </c>
      <c r="G66" s="236">
        <v>39318</v>
      </c>
      <c r="H66" s="140">
        <v>39296</v>
      </c>
      <c r="I66" s="115">
        <v>315</v>
      </c>
      <c r="J66" s="116">
        <v>0.80160830618892509</v>
      </c>
    </row>
    <row r="67" spans="1:12" s="110" customFormat="1" ht="12" customHeight="1" x14ac:dyDescent="0.2">
      <c r="A67" s="118" t="s">
        <v>105</v>
      </c>
      <c r="B67" s="121" t="s">
        <v>108</v>
      </c>
      <c r="C67" s="113">
        <v>7.3736083226866214</v>
      </c>
      <c r="D67" s="235">
        <v>6060</v>
      </c>
      <c r="E67" s="236">
        <v>6235</v>
      </c>
      <c r="F67" s="236">
        <v>6359</v>
      </c>
      <c r="G67" s="236">
        <v>5552</v>
      </c>
      <c r="H67" s="140">
        <v>5691</v>
      </c>
      <c r="I67" s="115">
        <v>369</v>
      </c>
      <c r="J67" s="116">
        <v>6.4839219820769634</v>
      </c>
    </row>
    <row r="68" spans="1:12" s="110" customFormat="1" ht="12" customHeight="1" x14ac:dyDescent="0.2">
      <c r="A68" s="118"/>
      <c r="B68" s="121" t="s">
        <v>109</v>
      </c>
      <c r="C68" s="113">
        <v>66.167792176187874</v>
      </c>
      <c r="D68" s="235">
        <v>54380</v>
      </c>
      <c r="E68" s="236">
        <v>54563</v>
      </c>
      <c r="F68" s="236">
        <v>54984</v>
      </c>
      <c r="G68" s="236">
        <v>54988</v>
      </c>
      <c r="H68" s="140">
        <v>54911</v>
      </c>
      <c r="I68" s="115">
        <v>-531</v>
      </c>
      <c r="J68" s="116">
        <v>-0.96701935859845933</v>
      </c>
    </row>
    <row r="69" spans="1:12" s="110" customFormat="1" ht="12" customHeight="1" x14ac:dyDescent="0.2">
      <c r="A69" s="118"/>
      <c r="B69" s="121" t="s">
        <v>110</v>
      </c>
      <c r="C69" s="113">
        <v>25.610512867311552</v>
      </c>
      <c r="D69" s="235">
        <v>21048</v>
      </c>
      <c r="E69" s="236">
        <v>21018</v>
      </c>
      <c r="F69" s="236">
        <v>20946</v>
      </c>
      <c r="G69" s="236">
        <v>20713</v>
      </c>
      <c r="H69" s="140">
        <v>20461</v>
      </c>
      <c r="I69" s="115">
        <v>587</v>
      </c>
      <c r="J69" s="116">
        <v>2.8688724891256538</v>
      </c>
    </row>
    <row r="70" spans="1:12" s="110" customFormat="1" ht="12" customHeight="1" x14ac:dyDescent="0.2">
      <c r="A70" s="120"/>
      <c r="B70" s="121" t="s">
        <v>111</v>
      </c>
      <c r="C70" s="113">
        <v>0.84808663381395633</v>
      </c>
      <c r="D70" s="235">
        <v>697</v>
      </c>
      <c r="E70" s="236">
        <v>693</v>
      </c>
      <c r="F70" s="236">
        <v>709</v>
      </c>
      <c r="G70" s="236">
        <v>664</v>
      </c>
      <c r="H70" s="140">
        <v>640</v>
      </c>
      <c r="I70" s="115">
        <v>57</v>
      </c>
      <c r="J70" s="116">
        <v>8.90625</v>
      </c>
    </row>
    <row r="71" spans="1:12" s="110" customFormat="1" ht="12" customHeight="1" x14ac:dyDescent="0.2">
      <c r="A71" s="120"/>
      <c r="B71" s="121" t="s">
        <v>112</v>
      </c>
      <c r="C71" s="113">
        <v>0.28837379083774412</v>
      </c>
      <c r="D71" s="235">
        <v>237</v>
      </c>
      <c r="E71" s="236">
        <v>234</v>
      </c>
      <c r="F71" s="236">
        <v>237</v>
      </c>
      <c r="G71" s="236">
        <v>192</v>
      </c>
      <c r="H71" s="140">
        <v>187</v>
      </c>
      <c r="I71" s="115">
        <v>50</v>
      </c>
      <c r="J71" s="116">
        <v>26.737967914438503</v>
      </c>
    </row>
    <row r="72" spans="1:12" s="110" customFormat="1" ht="12" customHeight="1" x14ac:dyDescent="0.2">
      <c r="A72" s="118" t="s">
        <v>113</v>
      </c>
      <c r="B72" s="119" t="s">
        <v>181</v>
      </c>
      <c r="C72" s="113">
        <v>71.048244813530445</v>
      </c>
      <c r="D72" s="235">
        <v>58391</v>
      </c>
      <c r="E72" s="236">
        <v>58746</v>
      </c>
      <c r="F72" s="236">
        <v>59303</v>
      </c>
      <c r="G72" s="236">
        <v>58569</v>
      </c>
      <c r="H72" s="140">
        <v>58676</v>
      </c>
      <c r="I72" s="115">
        <v>-285</v>
      </c>
      <c r="J72" s="116">
        <v>-0.48571818119844568</v>
      </c>
    </row>
    <row r="73" spans="1:12" s="110" customFormat="1" ht="12" customHeight="1" x14ac:dyDescent="0.2">
      <c r="A73" s="118"/>
      <c r="B73" s="119" t="s">
        <v>182</v>
      </c>
      <c r="C73" s="113">
        <v>28.951755186469551</v>
      </c>
      <c r="D73" s="115">
        <v>23794</v>
      </c>
      <c r="E73" s="114">
        <v>23763</v>
      </c>
      <c r="F73" s="114">
        <v>23695</v>
      </c>
      <c r="G73" s="114">
        <v>23348</v>
      </c>
      <c r="H73" s="140">
        <v>23027</v>
      </c>
      <c r="I73" s="115">
        <v>767</v>
      </c>
      <c r="J73" s="116">
        <v>3.3308724540756502</v>
      </c>
    </row>
    <row r="74" spans="1:12" s="110" customFormat="1" ht="12" customHeight="1" x14ac:dyDescent="0.2">
      <c r="A74" s="118" t="s">
        <v>113</v>
      </c>
      <c r="B74" s="119" t="s">
        <v>116</v>
      </c>
      <c r="C74" s="113">
        <v>96.183001764312223</v>
      </c>
      <c r="D74" s="115">
        <v>79048</v>
      </c>
      <c r="E74" s="114">
        <v>79430</v>
      </c>
      <c r="F74" s="114">
        <v>79929</v>
      </c>
      <c r="G74" s="114">
        <v>78980</v>
      </c>
      <c r="H74" s="140">
        <v>78865</v>
      </c>
      <c r="I74" s="115">
        <v>183</v>
      </c>
      <c r="J74" s="116">
        <v>0.23204209725480252</v>
      </c>
    </row>
    <row r="75" spans="1:12" s="110" customFormat="1" ht="12" customHeight="1" x14ac:dyDescent="0.2">
      <c r="A75" s="142"/>
      <c r="B75" s="124" t="s">
        <v>117</v>
      </c>
      <c r="C75" s="125">
        <v>3.8084808663381398</v>
      </c>
      <c r="D75" s="143">
        <v>3130</v>
      </c>
      <c r="E75" s="144">
        <v>3072</v>
      </c>
      <c r="F75" s="144">
        <v>3060</v>
      </c>
      <c r="G75" s="144">
        <v>2930</v>
      </c>
      <c r="H75" s="145">
        <v>2831</v>
      </c>
      <c r="I75" s="143">
        <v>299</v>
      </c>
      <c r="J75" s="146">
        <v>10.561638996820911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74648</v>
      </c>
      <c r="G11" s="114">
        <v>75039</v>
      </c>
      <c r="H11" s="114">
        <v>75548</v>
      </c>
      <c r="I11" s="114">
        <v>74385</v>
      </c>
      <c r="J11" s="140">
        <v>73921</v>
      </c>
      <c r="K11" s="114">
        <v>727</v>
      </c>
      <c r="L11" s="116">
        <v>0.98348236630997954</v>
      </c>
    </row>
    <row r="12" spans="1:17" s="110" customFormat="1" ht="24.95" customHeight="1" x14ac:dyDescent="0.2">
      <c r="A12" s="604" t="s">
        <v>185</v>
      </c>
      <c r="B12" s="605"/>
      <c r="C12" s="605"/>
      <c r="D12" s="606"/>
      <c r="E12" s="113">
        <v>55.128067731218522</v>
      </c>
      <c r="F12" s="115">
        <v>41152</v>
      </c>
      <c r="G12" s="114">
        <v>41347</v>
      </c>
      <c r="H12" s="114">
        <v>41737</v>
      </c>
      <c r="I12" s="114">
        <v>40904</v>
      </c>
      <c r="J12" s="140">
        <v>40509</v>
      </c>
      <c r="K12" s="114">
        <v>643</v>
      </c>
      <c r="L12" s="116">
        <v>1.5873015873015872</v>
      </c>
    </row>
    <row r="13" spans="1:17" s="110" customFormat="1" ht="15" customHeight="1" x14ac:dyDescent="0.2">
      <c r="A13" s="120"/>
      <c r="B13" s="612" t="s">
        <v>107</v>
      </c>
      <c r="C13" s="612"/>
      <c r="E13" s="113">
        <v>44.871932268781478</v>
      </c>
      <c r="F13" s="115">
        <v>33496</v>
      </c>
      <c r="G13" s="114">
        <v>33692</v>
      </c>
      <c r="H13" s="114">
        <v>33811</v>
      </c>
      <c r="I13" s="114">
        <v>33481</v>
      </c>
      <c r="J13" s="140">
        <v>33412</v>
      </c>
      <c r="K13" s="114">
        <v>84</v>
      </c>
      <c r="L13" s="116">
        <v>0.25140668023464624</v>
      </c>
    </row>
    <row r="14" spans="1:17" s="110" customFormat="1" ht="24.95" customHeight="1" x14ac:dyDescent="0.2">
      <c r="A14" s="604" t="s">
        <v>186</v>
      </c>
      <c r="B14" s="605"/>
      <c r="C14" s="605"/>
      <c r="D14" s="606"/>
      <c r="E14" s="113">
        <v>7.6371771514307145</v>
      </c>
      <c r="F14" s="115">
        <v>5701</v>
      </c>
      <c r="G14" s="114">
        <v>5783</v>
      </c>
      <c r="H14" s="114">
        <v>5962</v>
      </c>
      <c r="I14" s="114">
        <v>5177</v>
      </c>
      <c r="J14" s="140">
        <v>5286</v>
      </c>
      <c r="K14" s="114">
        <v>415</v>
      </c>
      <c r="L14" s="116">
        <v>7.8509269769201664</v>
      </c>
    </row>
    <row r="15" spans="1:17" s="110" customFormat="1" ht="15" customHeight="1" x14ac:dyDescent="0.2">
      <c r="A15" s="120"/>
      <c r="B15" s="119"/>
      <c r="C15" s="258" t="s">
        <v>106</v>
      </c>
      <c r="E15" s="113">
        <v>63.427468865111386</v>
      </c>
      <c r="F15" s="115">
        <v>3616</v>
      </c>
      <c r="G15" s="114">
        <v>3662</v>
      </c>
      <c r="H15" s="114">
        <v>3778</v>
      </c>
      <c r="I15" s="114">
        <v>3299</v>
      </c>
      <c r="J15" s="140">
        <v>3376</v>
      </c>
      <c r="K15" s="114">
        <v>240</v>
      </c>
      <c r="L15" s="116">
        <v>7.109004739336493</v>
      </c>
    </row>
    <row r="16" spans="1:17" s="110" customFormat="1" ht="15" customHeight="1" x14ac:dyDescent="0.2">
      <c r="A16" s="120"/>
      <c r="B16" s="119"/>
      <c r="C16" s="258" t="s">
        <v>107</v>
      </c>
      <c r="E16" s="113">
        <v>36.572531134888614</v>
      </c>
      <c r="F16" s="115">
        <v>2085</v>
      </c>
      <c r="G16" s="114">
        <v>2121</v>
      </c>
      <c r="H16" s="114">
        <v>2184</v>
      </c>
      <c r="I16" s="114">
        <v>1878</v>
      </c>
      <c r="J16" s="140">
        <v>1910</v>
      </c>
      <c r="K16" s="114">
        <v>175</v>
      </c>
      <c r="L16" s="116">
        <v>9.1623036649214651</v>
      </c>
    </row>
    <row r="17" spans="1:12" s="110" customFormat="1" ht="15" customHeight="1" x14ac:dyDescent="0.2">
      <c r="A17" s="120"/>
      <c r="B17" s="121" t="s">
        <v>109</v>
      </c>
      <c r="C17" s="258"/>
      <c r="E17" s="113">
        <v>67.563765941485372</v>
      </c>
      <c r="F17" s="115">
        <v>50435</v>
      </c>
      <c r="G17" s="114">
        <v>50728</v>
      </c>
      <c r="H17" s="114">
        <v>51143</v>
      </c>
      <c r="I17" s="114">
        <v>51035</v>
      </c>
      <c r="J17" s="140">
        <v>50813</v>
      </c>
      <c r="K17" s="114">
        <v>-378</v>
      </c>
      <c r="L17" s="116">
        <v>-0.74390411902465903</v>
      </c>
    </row>
    <row r="18" spans="1:12" s="110" customFormat="1" ht="15" customHeight="1" x14ac:dyDescent="0.2">
      <c r="A18" s="120"/>
      <c r="B18" s="119"/>
      <c r="C18" s="258" t="s">
        <v>106</v>
      </c>
      <c r="E18" s="113">
        <v>55.713294339248534</v>
      </c>
      <c r="F18" s="115">
        <v>28099</v>
      </c>
      <c r="G18" s="114">
        <v>28210</v>
      </c>
      <c r="H18" s="114">
        <v>28490</v>
      </c>
      <c r="I18" s="114">
        <v>28295</v>
      </c>
      <c r="J18" s="140">
        <v>28011</v>
      </c>
      <c r="K18" s="114">
        <v>88</v>
      </c>
      <c r="L18" s="116">
        <v>0.31416229338474172</v>
      </c>
    </row>
    <row r="19" spans="1:12" s="110" customFormat="1" ht="15" customHeight="1" x14ac:dyDescent="0.2">
      <c r="A19" s="120"/>
      <c r="B19" s="119"/>
      <c r="C19" s="258" t="s">
        <v>107</v>
      </c>
      <c r="E19" s="113">
        <v>44.286705660751466</v>
      </c>
      <c r="F19" s="115">
        <v>22336</v>
      </c>
      <c r="G19" s="114">
        <v>22518</v>
      </c>
      <c r="H19" s="114">
        <v>22653</v>
      </c>
      <c r="I19" s="114">
        <v>22740</v>
      </c>
      <c r="J19" s="140">
        <v>22802</v>
      </c>
      <c r="K19" s="114">
        <v>-466</v>
      </c>
      <c r="L19" s="116">
        <v>-2.0436803789141305</v>
      </c>
    </row>
    <row r="20" spans="1:12" s="110" customFormat="1" ht="15" customHeight="1" x14ac:dyDescent="0.2">
      <c r="A20" s="120"/>
      <c r="B20" s="121" t="s">
        <v>110</v>
      </c>
      <c r="C20" s="258"/>
      <c r="E20" s="113">
        <v>23.989926052941808</v>
      </c>
      <c r="F20" s="115">
        <v>17908</v>
      </c>
      <c r="G20" s="114">
        <v>17897</v>
      </c>
      <c r="H20" s="114">
        <v>17799</v>
      </c>
      <c r="I20" s="114">
        <v>17573</v>
      </c>
      <c r="J20" s="140">
        <v>17263</v>
      </c>
      <c r="K20" s="114">
        <v>645</v>
      </c>
      <c r="L20" s="116">
        <v>3.7363146614145859</v>
      </c>
    </row>
    <row r="21" spans="1:12" s="110" customFormat="1" ht="15" customHeight="1" x14ac:dyDescent="0.2">
      <c r="A21" s="120"/>
      <c r="B21" s="119"/>
      <c r="C21" s="258" t="s">
        <v>106</v>
      </c>
      <c r="E21" s="113">
        <v>50.519320973866428</v>
      </c>
      <c r="F21" s="115">
        <v>9047</v>
      </c>
      <c r="G21" s="114">
        <v>9052</v>
      </c>
      <c r="H21" s="114">
        <v>9033</v>
      </c>
      <c r="I21" s="114">
        <v>8899</v>
      </c>
      <c r="J21" s="140">
        <v>8744</v>
      </c>
      <c r="K21" s="114">
        <v>303</v>
      </c>
      <c r="L21" s="116">
        <v>3.4652333028362308</v>
      </c>
    </row>
    <row r="22" spans="1:12" s="110" customFormat="1" ht="15" customHeight="1" x14ac:dyDescent="0.2">
      <c r="A22" s="120"/>
      <c r="B22" s="119"/>
      <c r="C22" s="258" t="s">
        <v>107</v>
      </c>
      <c r="E22" s="113">
        <v>49.480679026133572</v>
      </c>
      <c r="F22" s="115">
        <v>8861</v>
      </c>
      <c r="G22" s="114">
        <v>8845</v>
      </c>
      <c r="H22" s="114">
        <v>8766</v>
      </c>
      <c r="I22" s="114">
        <v>8674</v>
      </c>
      <c r="J22" s="140">
        <v>8519</v>
      </c>
      <c r="K22" s="114">
        <v>342</v>
      </c>
      <c r="L22" s="116">
        <v>4.0145556990257072</v>
      </c>
    </row>
    <row r="23" spans="1:12" s="110" customFormat="1" ht="15" customHeight="1" x14ac:dyDescent="0.2">
      <c r="A23" s="120"/>
      <c r="B23" s="121" t="s">
        <v>111</v>
      </c>
      <c r="C23" s="258"/>
      <c r="E23" s="113">
        <v>0.80913085414210695</v>
      </c>
      <c r="F23" s="115">
        <v>604</v>
      </c>
      <c r="G23" s="114">
        <v>631</v>
      </c>
      <c r="H23" s="114">
        <v>644</v>
      </c>
      <c r="I23" s="114">
        <v>600</v>
      </c>
      <c r="J23" s="140">
        <v>559</v>
      </c>
      <c r="K23" s="114">
        <v>45</v>
      </c>
      <c r="L23" s="116">
        <v>8.0500894454382834</v>
      </c>
    </row>
    <row r="24" spans="1:12" s="110" customFormat="1" ht="15" customHeight="1" x14ac:dyDescent="0.2">
      <c r="A24" s="120"/>
      <c r="B24" s="119"/>
      <c r="C24" s="258" t="s">
        <v>106</v>
      </c>
      <c r="E24" s="113">
        <v>64.569536423841058</v>
      </c>
      <c r="F24" s="115">
        <v>390</v>
      </c>
      <c r="G24" s="114">
        <v>423</v>
      </c>
      <c r="H24" s="114">
        <v>436</v>
      </c>
      <c r="I24" s="114">
        <v>411</v>
      </c>
      <c r="J24" s="140">
        <v>378</v>
      </c>
      <c r="K24" s="114">
        <v>12</v>
      </c>
      <c r="L24" s="116">
        <v>3.1746031746031744</v>
      </c>
    </row>
    <row r="25" spans="1:12" s="110" customFormat="1" ht="15" customHeight="1" x14ac:dyDescent="0.2">
      <c r="A25" s="120"/>
      <c r="B25" s="119"/>
      <c r="C25" s="258" t="s">
        <v>107</v>
      </c>
      <c r="E25" s="113">
        <v>35.430463576158942</v>
      </c>
      <c r="F25" s="115">
        <v>214</v>
      </c>
      <c r="G25" s="114">
        <v>208</v>
      </c>
      <c r="H25" s="114">
        <v>208</v>
      </c>
      <c r="I25" s="114">
        <v>189</v>
      </c>
      <c r="J25" s="140">
        <v>181</v>
      </c>
      <c r="K25" s="114">
        <v>33</v>
      </c>
      <c r="L25" s="116">
        <v>18.232044198895029</v>
      </c>
    </row>
    <row r="26" spans="1:12" s="110" customFormat="1" ht="15" customHeight="1" x14ac:dyDescent="0.2">
      <c r="A26" s="120"/>
      <c r="C26" s="121" t="s">
        <v>187</v>
      </c>
      <c r="D26" s="110" t="s">
        <v>188</v>
      </c>
      <c r="E26" s="113">
        <v>0.2732826063658772</v>
      </c>
      <c r="F26" s="115">
        <v>204</v>
      </c>
      <c r="G26" s="114">
        <v>208</v>
      </c>
      <c r="H26" s="114">
        <v>219</v>
      </c>
      <c r="I26" s="114">
        <v>172</v>
      </c>
      <c r="J26" s="140">
        <v>168</v>
      </c>
      <c r="K26" s="114">
        <v>36</v>
      </c>
      <c r="L26" s="116">
        <v>21.428571428571427</v>
      </c>
    </row>
    <row r="27" spans="1:12" s="110" customFormat="1" ht="15" customHeight="1" x14ac:dyDescent="0.2">
      <c r="A27" s="120"/>
      <c r="B27" s="119"/>
      <c r="D27" s="259" t="s">
        <v>106</v>
      </c>
      <c r="E27" s="113">
        <v>52.450980392156865</v>
      </c>
      <c r="F27" s="115">
        <v>107</v>
      </c>
      <c r="G27" s="114">
        <v>119</v>
      </c>
      <c r="H27" s="114">
        <v>127</v>
      </c>
      <c r="I27" s="114">
        <v>104</v>
      </c>
      <c r="J27" s="140">
        <v>101</v>
      </c>
      <c r="K27" s="114">
        <v>6</v>
      </c>
      <c r="L27" s="116">
        <v>5.9405940594059405</v>
      </c>
    </row>
    <row r="28" spans="1:12" s="110" customFormat="1" ht="15" customHeight="1" x14ac:dyDescent="0.2">
      <c r="A28" s="120"/>
      <c r="B28" s="119"/>
      <c r="D28" s="259" t="s">
        <v>107</v>
      </c>
      <c r="E28" s="113">
        <v>47.549019607843135</v>
      </c>
      <c r="F28" s="115">
        <v>97</v>
      </c>
      <c r="G28" s="114">
        <v>89</v>
      </c>
      <c r="H28" s="114">
        <v>92</v>
      </c>
      <c r="I28" s="114">
        <v>68</v>
      </c>
      <c r="J28" s="140">
        <v>67</v>
      </c>
      <c r="K28" s="114">
        <v>30</v>
      </c>
      <c r="L28" s="116">
        <v>44.776119402985074</v>
      </c>
    </row>
    <row r="29" spans="1:12" s="110" customFormat="1" ht="24.95" customHeight="1" x14ac:dyDescent="0.2">
      <c r="A29" s="604" t="s">
        <v>189</v>
      </c>
      <c r="B29" s="605"/>
      <c r="C29" s="605"/>
      <c r="D29" s="606"/>
      <c r="E29" s="113">
        <v>94.936234058514628</v>
      </c>
      <c r="F29" s="115">
        <v>70868</v>
      </c>
      <c r="G29" s="114">
        <v>71350</v>
      </c>
      <c r="H29" s="114">
        <v>71788</v>
      </c>
      <c r="I29" s="114">
        <v>70810</v>
      </c>
      <c r="J29" s="140">
        <v>70552</v>
      </c>
      <c r="K29" s="114">
        <v>316</v>
      </c>
      <c r="L29" s="116">
        <v>0.44789658691461615</v>
      </c>
    </row>
    <row r="30" spans="1:12" s="110" customFormat="1" ht="15" customHeight="1" x14ac:dyDescent="0.2">
      <c r="A30" s="120"/>
      <c r="B30" s="119"/>
      <c r="C30" s="258" t="s">
        <v>106</v>
      </c>
      <c r="E30" s="113">
        <v>54.092114917875485</v>
      </c>
      <c r="F30" s="115">
        <v>38334</v>
      </c>
      <c r="G30" s="114">
        <v>38584</v>
      </c>
      <c r="H30" s="114">
        <v>38918</v>
      </c>
      <c r="I30" s="114">
        <v>38218</v>
      </c>
      <c r="J30" s="140">
        <v>37991</v>
      </c>
      <c r="K30" s="114">
        <v>343</v>
      </c>
      <c r="L30" s="116">
        <v>0.90284541075517888</v>
      </c>
    </row>
    <row r="31" spans="1:12" s="110" customFormat="1" ht="15" customHeight="1" x14ac:dyDescent="0.2">
      <c r="A31" s="120"/>
      <c r="B31" s="119"/>
      <c r="C31" s="258" t="s">
        <v>107</v>
      </c>
      <c r="E31" s="113">
        <v>45.907885082124515</v>
      </c>
      <c r="F31" s="115">
        <v>32534</v>
      </c>
      <c r="G31" s="114">
        <v>32766</v>
      </c>
      <c r="H31" s="114">
        <v>32870</v>
      </c>
      <c r="I31" s="114">
        <v>32592</v>
      </c>
      <c r="J31" s="140">
        <v>32561</v>
      </c>
      <c r="K31" s="114">
        <v>-27</v>
      </c>
      <c r="L31" s="116">
        <v>-8.292128620128375E-2</v>
      </c>
    </row>
    <row r="32" spans="1:12" s="110" customFormat="1" ht="15" customHeight="1" x14ac:dyDescent="0.2">
      <c r="A32" s="120"/>
      <c r="B32" s="119" t="s">
        <v>117</v>
      </c>
      <c r="C32" s="258"/>
      <c r="E32" s="113">
        <v>5.0530489765298467</v>
      </c>
      <c r="F32" s="115">
        <v>3772</v>
      </c>
      <c r="G32" s="114">
        <v>3684</v>
      </c>
      <c r="H32" s="114">
        <v>3754</v>
      </c>
      <c r="I32" s="114">
        <v>3568</v>
      </c>
      <c r="J32" s="140">
        <v>3361</v>
      </c>
      <c r="K32" s="114">
        <v>411</v>
      </c>
      <c r="L32" s="116">
        <v>12.228503421600713</v>
      </c>
    </row>
    <row r="33" spans="1:12" s="110" customFormat="1" ht="15" customHeight="1" x14ac:dyDescent="0.2">
      <c r="A33" s="120"/>
      <c r="B33" s="119"/>
      <c r="C33" s="258" t="s">
        <v>106</v>
      </c>
      <c r="E33" s="113">
        <v>74.496288441145282</v>
      </c>
      <c r="F33" s="115">
        <v>2810</v>
      </c>
      <c r="G33" s="114">
        <v>2758</v>
      </c>
      <c r="H33" s="114">
        <v>2813</v>
      </c>
      <c r="I33" s="114">
        <v>2680</v>
      </c>
      <c r="J33" s="140">
        <v>2511</v>
      </c>
      <c r="K33" s="114">
        <v>299</v>
      </c>
      <c r="L33" s="116">
        <v>11.907606531262445</v>
      </c>
    </row>
    <row r="34" spans="1:12" s="110" customFormat="1" ht="15" customHeight="1" x14ac:dyDescent="0.2">
      <c r="A34" s="120"/>
      <c r="B34" s="119"/>
      <c r="C34" s="258" t="s">
        <v>107</v>
      </c>
      <c r="E34" s="113">
        <v>25.503711558854718</v>
      </c>
      <c r="F34" s="115">
        <v>962</v>
      </c>
      <c r="G34" s="114">
        <v>926</v>
      </c>
      <c r="H34" s="114">
        <v>941</v>
      </c>
      <c r="I34" s="114">
        <v>888</v>
      </c>
      <c r="J34" s="140">
        <v>850</v>
      </c>
      <c r="K34" s="114">
        <v>112</v>
      </c>
      <c r="L34" s="116">
        <v>13.176470588235293</v>
      </c>
    </row>
    <row r="35" spans="1:12" s="110" customFormat="1" ht="24.95" customHeight="1" x14ac:dyDescent="0.2">
      <c r="A35" s="604" t="s">
        <v>190</v>
      </c>
      <c r="B35" s="605"/>
      <c r="C35" s="605"/>
      <c r="D35" s="606"/>
      <c r="E35" s="113">
        <v>68.930178973314753</v>
      </c>
      <c r="F35" s="115">
        <v>51455</v>
      </c>
      <c r="G35" s="114">
        <v>51795</v>
      </c>
      <c r="H35" s="114">
        <v>52308</v>
      </c>
      <c r="I35" s="114">
        <v>51274</v>
      </c>
      <c r="J35" s="140">
        <v>51098</v>
      </c>
      <c r="K35" s="114">
        <v>357</v>
      </c>
      <c r="L35" s="116">
        <v>0.69865748170182784</v>
      </c>
    </row>
    <row r="36" spans="1:12" s="110" customFormat="1" ht="15" customHeight="1" x14ac:dyDescent="0.2">
      <c r="A36" s="120"/>
      <c r="B36" s="119"/>
      <c r="C36" s="258" t="s">
        <v>106</v>
      </c>
      <c r="E36" s="113">
        <v>67.453114371781169</v>
      </c>
      <c r="F36" s="115">
        <v>34708</v>
      </c>
      <c r="G36" s="114">
        <v>34901</v>
      </c>
      <c r="H36" s="114">
        <v>35258</v>
      </c>
      <c r="I36" s="114">
        <v>34449</v>
      </c>
      <c r="J36" s="140">
        <v>34174</v>
      </c>
      <c r="K36" s="114">
        <v>534</v>
      </c>
      <c r="L36" s="116">
        <v>1.5625914437876749</v>
      </c>
    </row>
    <row r="37" spans="1:12" s="110" customFormat="1" ht="15" customHeight="1" x14ac:dyDescent="0.2">
      <c r="A37" s="120"/>
      <c r="B37" s="119"/>
      <c r="C37" s="258" t="s">
        <v>107</v>
      </c>
      <c r="E37" s="113">
        <v>32.546885628218831</v>
      </c>
      <c r="F37" s="115">
        <v>16747</v>
      </c>
      <c r="G37" s="114">
        <v>16894</v>
      </c>
      <c r="H37" s="114">
        <v>17050</v>
      </c>
      <c r="I37" s="114">
        <v>16825</v>
      </c>
      <c r="J37" s="140">
        <v>16924</v>
      </c>
      <c r="K37" s="114">
        <v>-177</v>
      </c>
      <c r="L37" s="116">
        <v>-1.0458520444339399</v>
      </c>
    </row>
    <row r="38" spans="1:12" s="110" customFormat="1" ht="15" customHeight="1" x14ac:dyDescent="0.2">
      <c r="A38" s="120"/>
      <c r="B38" s="119" t="s">
        <v>182</v>
      </c>
      <c r="C38" s="258"/>
      <c r="E38" s="113">
        <v>31.069821026685243</v>
      </c>
      <c r="F38" s="115">
        <v>23193</v>
      </c>
      <c r="G38" s="114">
        <v>23244</v>
      </c>
      <c r="H38" s="114">
        <v>23240</v>
      </c>
      <c r="I38" s="114">
        <v>23111</v>
      </c>
      <c r="J38" s="140">
        <v>22823</v>
      </c>
      <c r="K38" s="114">
        <v>370</v>
      </c>
      <c r="L38" s="116">
        <v>1.6211716251150154</v>
      </c>
    </row>
    <row r="39" spans="1:12" s="110" customFormat="1" ht="15" customHeight="1" x14ac:dyDescent="0.2">
      <c r="A39" s="120"/>
      <c r="B39" s="119"/>
      <c r="C39" s="258" t="s">
        <v>106</v>
      </c>
      <c r="E39" s="113">
        <v>27.784245246410556</v>
      </c>
      <c r="F39" s="115">
        <v>6444</v>
      </c>
      <c r="G39" s="114">
        <v>6446</v>
      </c>
      <c r="H39" s="114">
        <v>6479</v>
      </c>
      <c r="I39" s="114">
        <v>6455</v>
      </c>
      <c r="J39" s="140">
        <v>6335</v>
      </c>
      <c r="K39" s="114">
        <v>109</v>
      </c>
      <c r="L39" s="116">
        <v>1.7205998421468034</v>
      </c>
    </row>
    <row r="40" spans="1:12" s="110" customFormat="1" ht="15" customHeight="1" x14ac:dyDescent="0.2">
      <c r="A40" s="120"/>
      <c r="B40" s="119"/>
      <c r="C40" s="258" t="s">
        <v>107</v>
      </c>
      <c r="E40" s="113">
        <v>72.215754753589451</v>
      </c>
      <c r="F40" s="115">
        <v>16749</v>
      </c>
      <c r="G40" s="114">
        <v>16798</v>
      </c>
      <c r="H40" s="114">
        <v>16761</v>
      </c>
      <c r="I40" s="114">
        <v>16656</v>
      </c>
      <c r="J40" s="140">
        <v>16488</v>
      </c>
      <c r="K40" s="114">
        <v>261</v>
      </c>
      <c r="L40" s="116">
        <v>1.5829694323144106</v>
      </c>
    </row>
    <row r="41" spans="1:12" s="110" customFormat="1" ht="24.75" customHeight="1" x14ac:dyDescent="0.2">
      <c r="A41" s="604" t="s">
        <v>517</v>
      </c>
      <c r="B41" s="605"/>
      <c r="C41" s="605"/>
      <c r="D41" s="606"/>
      <c r="E41" s="113">
        <v>3.4468438538205981</v>
      </c>
      <c r="F41" s="115">
        <v>2573</v>
      </c>
      <c r="G41" s="114">
        <v>2787</v>
      </c>
      <c r="H41" s="114">
        <v>2846</v>
      </c>
      <c r="I41" s="114">
        <v>2262</v>
      </c>
      <c r="J41" s="140">
        <v>2429</v>
      </c>
      <c r="K41" s="114">
        <v>144</v>
      </c>
      <c r="L41" s="116">
        <v>5.9283655825442567</v>
      </c>
    </row>
    <row r="42" spans="1:12" s="110" customFormat="1" ht="15" customHeight="1" x14ac:dyDescent="0.2">
      <c r="A42" s="120"/>
      <c r="B42" s="119"/>
      <c r="C42" s="258" t="s">
        <v>106</v>
      </c>
      <c r="E42" s="113">
        <v>63.933151962689465</v>
      </c>
      <c r="F42" s="115">
        <v>1645</v>
      </c>
      <c r="G42" s="114">
        <v>1821</v>
      </c>
      <c r="H42" s="114">
        <v>1848</v>
      </c>
      <c r="I42" s="114">
        <v>1452</v>
      </c>
      <c r="J42" s="140">
        <v>1547</v>
      </c>
      <c r="K42" s="114">
        <v>98</v>
      </c>
      <c r="L42" s="116">
        <v>6.3348416289592757</v>
      </c>
    </row>
    <row r="43" spans="1:12" s="110" customFormat="1" ht="15" customHeight="1" x14ac:dyDescent="0.2">
      <c r="A43" s="123"/>
      <c r="B43" s="124"/>
      <c r="C43" s="260" t="s">
        <v>107</v>
      </c>
      <c r="D43" s="261"/>
      <c r="E43" s="125">
        <v>36.066848037310535</v>
      </c>
      <c r="F43" s="143">
        <v>928</v>
      </c>
      <c r="G43" s="144">
        <v>966</v>
      </c>
      <c r="H43" s="144">
        <v>998</v>
      </c>
      <c r="I43" s="144">
        <v>810</v>
      </c>
      <c r="J43" s="145">
        <v>882</v>
      </c>
      <c r="K43" s="144">
        <v>46</v>
      </c>
      <c r="L43" s="146">
        <v>5.2154195011337867</v>
      </c>
    </row>
    <row r="44" spans="1:12" s="110" customFormat="1" ht="45.75" customHeight="1" x14ac:dyDescent="0.2">
      <c r="A44" s="604" t="s">
        <v>191</v>
      </c>
      <c r="B44" s="605"/>
      <c r="C44" s="605"/>
      <c r="D44" s="606"/>
      <c r="E44" s="113">
        <v>1.5084128174900868</v>
      </c>
      <c r="F44" s="115">
        <v>1126</v>
      </c>
      <c r="G44" s="114">
        <v>1143</v>
      </c>
      <c r="H44" s="114">
        <v>1154</v>
      </c>
      <c r="I44" s="114">
        <v>1124</v>
      </c>
      <c r="J44" s="140">
        <v>1138</v>
      </c>
      <c r="K44" s="114">
        <v>-12</v>
      </c>
      <c r="L44" s="116">
        <v>-1.0544815465729349</v>
      </c>
    </row>
    <row r="45" spans="1:12" s="110" customFormat="1" ht="15" customHeight="1" x14ac:dyDescent="0.2">
      <c r="A45" s="120"/>
      <c r="B45" s="119"/>
      <c r="C45" s="258" t="s">
        <v>106</v>
      </c>
      <c r="E45" s="113">
        <v>58.43694493783304</v>
      </c>
      <c r="F45" s="115">
        <v>658</v>
      </c>
      <c r="G45" s="114">
        <v>677</v>
      </c>
      <c r="H45" s="114">
        <v>683</v>
      </c>
      <c r="I45" s="114">
        <v>670</v>
      </c>
      <c r="J45" s="140">
        <v>678</v>
      </c>
      <c r="K45" s="114">
        <v>-20</v>
      </c>
      <c r="L45" s="116">
        <v>-2.9498525073746311</v>
      </c>
    </row>
    <row r="46" spans="1:12" s="110" customFormat="1" ht="15" customHeight="1" x14ac:dyDescent="0.2">
      <c r="A46" s="123"/>
      <c r="B46" s="124"/>
      <c r="C46" s="260" t="s">
        <v>107</v>
      </c>
      <c r="D46" s="261"/>
      <c r="E46" s="125">
        <v>41.56305506216696</v>
      </c>
      <c r="F46" s="143">
        <v>468</v>
      </c>
      <c r="G46" s="144">
        <v>466</v>
      </c>
      <c r="H46" s="144">
        <v>471</v>
      </c>
      <c r="I46" s="144">
        <v>454</v>
      </c>
      <c r="J46" s="145">
        <v>460</v>
      </c>
      <c r="K46" s="144">
        <v>8</v>
      </c>
      <c r="L46" s="146">
        <v>1.7391304347826086</v>
      </c>
    </row>
    <row r="47" spans="1:12" s="110" customFormat="1" ht="39" customHeight="1" x14ac:dyDescent="0.2">
      <c r="A47" s="604" t="s">
        <v>518</v>
      </c>
      <c r="B47" s="607"/>
      <c r="C47" s="607"/>
      <c r="D47" s="608"/>
      <c r="E47" s="113">
        <v>0.40590504769049407</v>
      </c>
      <c r="F47" s="115">
        <v>303</v>
      </c>
      <c r="G47" s="114">
        <v>330</v>
      </c>
      <c r="H47" s="114">
        <v>320</v>
      </c>
      <c r="I47" s="114">
        <v>340</v>
      </c>
      <c r="J47" s="140">
        <v>327</v>
      </c>
      <c r="K47" s="114">
        <v>-24</v>
      </c>
      <c r="L47" s="116">
        <v>-7.3394495412844041</v>
      </c>
    </row>
    <row r="48" spans="1:12" s="110" customFormat="1" ht="15" customHeight="1" x14ac:dyDescent="0.2">
      <c r="A48" s="120"/>
      <c r="B48" s="119"/>
      <c r="C48" s="258" t="s">
        <v>106</v>
      </c>
      <c r="E48" s="113">
        <v>36.633663366336634</v>
      </c>
      <c r="F48" s="115">
        <v>111</v>
      </c>
      <c r="G48" s="114">
        <v>121</v>
      </c>
      <c r="H48" s="114">
        <v>116</v>
      </c>
      <c r="I48" s="114">
        <v>114</v>
      </c>
      <c r="J48" s="140">
        <v>107</v>
      </c>
      <c r="K48" s="114">
        <v>4</v>
      </c>
      <c r="L48" s="116">
        <v>3.7383177570093458</v>
      </c>
    </row>
    <row r="49" spans="1:12" s="110" customFormat="1" ht="15" customHeight="1" x14ac:dyDescent="0.2">
      <c r="A49" s="123"/>
      <c r="B49" s="124"/>
      <c r="C49" s="260" t="s">
        <v>107</v>
      </c>
      <c r="D49" s="261"/>
      <c r="E49" s="125">
        <v>63.366336633663366</v>
      </c>
      <c r="F49" s="143">
        <v>192</v>
      </c>
      <c r="G49" s="144">
        <v>209</v>
      </c>
      <c r="H49" s="144">
        <v>204</v>
      </c>
      <c r="I49" s="144">
        <v>226</v>
      </c>
      <c r="J49" s="145">
        <v>220</v>
      </c>
      <c r="K49" s="144">
        <v>-28</v>
      </c>
      <c r="L49" s="146">
        <v>-12.727272727272727</v>
      </c>
    </row>
    <row r="50" spans="1:12" s="110" customFormat="1" ht="24.95" customHeight="1" x14ac:dyDescent="0.2">
      <c r="A50" s="609" t="s">
        <v>192</v>
      </c>
      <c r="B50" s="610"/>
      <c r="C50" s="610"/>
      <c r="D50" s="611"/>
      <c r="E50" s="262">
        <v>7.3638945450648379</v>
      </c>
      <c r="F50" s="263">
        <v>5497</v>
      </c>
      <c r="G50" s="264">
        <v>5700</v>
      </c>
      <c r="H50" s="264">
        <v>5740</v>
      </c>
      <c r="I50" s="264">
        <v>5019</v>
      </c>
      <c r="J50" s="265">
        <v>5043</v>
      </c>
      <c r="K50" s="263">
        <v>454</v>
      </c>
      <c r="L50" s="266">
        <v>9.0025778306563549</v>
      </c>
    </row>
    <row r="51" spans="1:12" s="110" customFormat="1" ht="15" customHeight="1" x14ac:dyDescent="0.2">
      <c r="A51" s="120"/>
      <c r="B51" s="119"/>
      <c r="C51" s="258" t="s">
        <v>106</v>
      </c>
      <c r="E51" s="113">
        <v>64.398762961615432</v>
      </c>
      <c r="F51" s="115">
        <v>3540</v>
      </c>
      <c r="G51" s="114">
        <v>3679</v>
      </c>
      <c r="H51" s="114">
        <v>3726</v>
      </c>
      <c r="I51" s="114">
        <v>3259</v>
      </c>
      <c r="J51" s="140">
        <v>3243</v>
      </c>
      <c r="K51" s="114">
        <v>297</v>
      </c>
      <c r="L51" s="116">
        <v>9.1581868640148016</v>
      </c>
    </row>
    <row r="52" spans="1:12" s="110" customFormat="1" ht="15" customHeight="1" x14ac:dyDescent="0.2">
      <c r="A52" s="120"/>
      <c r="B52" s="119"/>
      <c r="C52" s="258" t="s">
        <v>107</v>
      </c>
      <c r="E52" s="113">
        <v>35.601237038384575</v>
      </c>
      <c r="F52" s="115">
        <v>1957</v>
      </c>
      <c r="G52" s="114">
        <v>2021</v>
      </c>
      <c r="H52" s="114">
        <v>2014</v>
      </c>
      <c r="I52" s="114">
        <v>1760</v>
      </c>
      <c r="J52" s="140">
        <v>1800</v>
      </c>
      <c r="K52" s="114">
        <v>157</v>
      </c>
      <c r="L52" s="116">
        <v>8.7222222222222214</v>
      </c>
    </row>
    <row r="53" spans="1:12" s="110" customFormat="1" ht="15" customHeight="1" x14ac:dyDescent="0.2">
      <c r="A53" s="120"/>
      <c r="B53" s="119"/>
      <c r="C53" s="258" t="s">
        <v>187</v>
      </c>
      <c r="D53" s="110" t="s">
        <v>193</v>
      </c>
      <c r="E53" s="113">
        <v>36.019647080225575</v>
      </c>
      <c r="F53" s="115">
        <v>1980</v>
      </c>
      <c r="G53" s="114">
        <v>2205</v>
      </c>
      <c r="H53" s="114">
        <v>2281</v>
      </c>
      <c r="I53" s="114">
        <v>1646</v>
      </c>
      <c r="J53" s="140">
        <v>1796</v>
      </c>
      <c r="K53" s="114">
        <v>184</v>
      </c>
      <c r="L53" s="116">
        <v>10.244988864142538</v>
      </c>
    </row>
    <row r="54" spans="1:12" s="110" customFormat="1" ht="15" customHeight="1" x14ac:dyDescent="0.2">
      <c r="A54" s="120"/>
      <c r="B54" s="119"/>
      <c r="D54" s="267" t="s">
        <v>194</v>
      </c>
      <c r="E54" s="113">
        <v>65.454545454545453</v>
      </c>
      <c r="F54" s="115">
        <v>1296</v>
      </c>
      <c r="G54" s="114">
        <v>1458</v>
      </c>
      <c r="H54" s="114">
        <v>1517</v>
      </c>
      <c r="I54" s="114">
        <v>1102</v>
      </c>
      <c r="J54" s="140">
        <v>1186</v>
      </c>
      <c r="K54" s="114">
        <v>110</v>
      </c>
      <c r="L54" s="116">
        <v>9.2748735244519391</v>
      </c>
    </row>
    <row r="55" spans="1:12" s="110" customFormat="1" ht="15" customHeight="1" x14ac:dyDescent="0.2">
      <c r="A55" s="120"/>
      <c r="B55" s="119"/>
      <c r="D55" s="267" t="s">
        <v>195</v>
      </c>
      <c r="E55" s="113">
        <v>34.545454545454547</v>
      </c>
      <c r="F55" s="115">
        <v>684</v>
      </c>
      <c r="G55" s="114">
        <v>747</v>
      </c>
      <c r="H55" s="114">
        <v>764</v>
      </c>
      <c r="I55" s="114">
        <v>544</v>
      </c>
      <c r="J55" s="140">
        <v>610</v>
      </c>
      <c r="K55" s="114">
        <v>74</v>
      </c>
      <c r="L55" s="116">
        <v>12.131147540983607</v>
      </c>
    </row>
    <row r="56" spans="1:12" s="110" customFormat="1" ht="15" customHeight="1" x14ac:dyDescent="0.2">
      <c r="A56" s="120"/>
      <c r="B56" s="119" t="s">
        <v>196</v>
      </c>
      <c r="C56" s="258"/>
      <c r="E56" s="113">
        <v>72.51366413031829</v>
      </c>
      <c r="F56" s="115">
        <v>54130</v>
      </c>
      <c r="G56" s="114">
        <v>54338</v>
      </c>
      <c r="H56" s="114">
        <v>54690</v>
      </c>
      <c r="I56" s="114">
        <v>54268</v>
      </c>
      <c r="J56" s="140">
        <v>53852</v>
      </c>
      <c r="K56" s="114">
        <v>278</v>
      </c>
      <c r="L56" s="116">
        <v>0.51622966649335211</v>
      </c>
    </row>
    <row r="57" spans="1:12" s="110" customFormat="1" ht="15" customHeight="1" x14ac:dyDescent="0.2">
      <c r="A57" s="120"/>
      <c r="B57" s="119"/>
      <c r="C57" s="258" t="s">
        <v>106</v>
      </c>
      <c r="E57" s="113">
        <v>54.284130796231295</v>
      </c>
      <c r="F57" s="115">
        <v>29384</v>
      </c>
      <c r="G57" s="114">
        <v>29469</v>
      </c>
      <c r="H57" s="114">
        <v>29719</v>
      </c>
      <c r="I57" s="114">
        <v>29384</v>
      </c>
      <c r="J57" s="140">
        <v>29081</v>
      </c>
      <c r="K57" s="114">
        <v>303</v>
      </c>
      <c r="L57" s="116">
        <v>1.0419174031154361</v>
      </c>
    </row>
    <row r="58" spans="1:12" s="110" customFormat="1" ht="15" customHeight="1" x14ac:dyDescent="0.2">
      <c r="A58" s="120"/>
      <c r="B58" s="119"/>
      <c r="C58" s="258" t="s">
        <v>107</v>
      </c>
      <c r="E58" s="113">
        <v>45.715869203768705</v>
      </c>
      <c r="F58" s="115">
        <v>24746</v>
      </c>
      <c r="G58" s="114">
        <v>24869</v>
      </c>
      <c r="H58" s="114">
        <v>24971</v>
      </c>
      <c r="I58" s="114">
        <v>24884</v>
      </c>
      <c r="J58" s="140">
        <v>24771</v>
      </c>
      <c r="K58" s="114">
        <v>-25</v>
      </c>
      <c r="L58" s="116">
        <v>-0.10092446812805296</v>
      </c>
    </row>
    <row r="59" spans="1:12" s="110" customFormat="1" ht="15" customHeight="1" x14ac:dyDescent="0.2">
      <c r="A59" s="120"/>
      <c r="B59" s="119"/>
      <c r="C59" s="258" t="s">
        <v>105</v>
      </c>
      <c r="D59" s="110" t="s">
        <v>197</v>
      </c>
      <c r="E59" s="113">
        <v>92.174394975060039</v>
      </c>
      <c r="F59" s="115">
        <v>49894</v>
      </c>
      <c r="G59" s="114">
        <v>50090</v>
      </c>
      <c r="H59" s="114">
        <v>50443</v>
      </c>
      <c r="I59" s="114">
        <v>50086</v>
      </c>
      <c r="J59" s="140">
        <v>49707</v>
      </c>
      <c r="K59" s="114">
        <v>187</v>
      </c>
      <c r="L59" s="116">
        <v>0.37620455871406444</v>
      </c>
    </row>
    <row r="60" spans="1:12" s="110" customFormat="1" ht="15" customHeight="1" x14ac:dyDescent="0.2">
      <c r="A60" s="120"/>
      <c r="B60" s="119"/>
      <c r="C60" s="258"/>
      <c r="D60" s="267" t="s">
        <v>198</v>
      </c>
      <c r="E60" s="113">
        <v>54.192888924519984</v>
      </c>
      <c r="F60" s="115">
        <v>27039</v>
      </c>
      <c r="G60" s="114">
        <v>27145</v>
      </c>
      <c r="H60" s="114">
        <v>27395</v>
      </c>
      <c r="I60" s="114">
        <v>27120</v>
      </c>
      <c r="J60" s="140">
        <v>26844</v>
      </c>
      <c r="K60" s="114">
        <v>195</v>
      </c>
      <c r="L60" s="116">
        <v>0.72641931157800621</v>
      </c>
    </row>
    <row r="61" spans="1:12" s="110" customFormat="1" ht="15" customHeight="1" x14ac:dyDescent="0.2">
      <c r="A61" s="120"/>
      <c r="B61" s="119"/>
      <c r="C61" s="258"/>
      <c r="D61" s="267" t="s">
        <v>199</v>
      </c>
      <c r="E61" s="113">
        <v>45.807111075480016</v>
      </c>
      <c r="F61" s="115">
        <v>22855</v>
      </c>
      <c r="G61" s="114">
        <v>22945</v>
      </c>
      <c r="H61" s="114">
        <v>23048</v>
      </c>
      <c r="I61" s="114">
        <v>22966</v>
      </c>
      <c r="J61" s="140">
        <v>22863</v>
      </c>
      <c r="K61" s="114">
        <v>-8</v>
      </c>
      <c r="L61" s="116">
        <v>-3.4991033547653413E-2</v>
      </c>
    </row>
    <row r="62" spans="1:12" s="110" customFormat="1" ht="15" customHeight="1" x14ac:dyDescent="0.2">
      <c r="A62" s="120"/>
      <c r="B62" s="119"/>
      <c r="C62" s="258"/>
      <c r="D62" s="258" t="s">
        <v>200</v>
      </c>
      <c r="E62" s="113">
        <v>7.8256050249399598</v>
      </c>
      <c r="F62" s="115">
        <v>4236</v>
      </c>
      <c r="G62" s="114">
        <v>4248</v>
      </c>
      <c r="H62" s="114">
        <v>4247</v>
      </c>
      <c r="I62" s="114">
        <v>4182</v>
      </c>
      <c r="J62" s="140">
        <v>4145</v>
      </c>
      <c r="K62" s="114">
        <v>91</v>
      </c>
      <c r="L62" s="116">
        <v>2.1954161640530758</v>
      </c>
    </row>
    <row r="63" spans="1:12" s="110" customFormat="1" ht="15" customHeight="1" x14ac:dyDescent="0.2">
      <c r="A63" s="120"/>
      <c r="B63" s="119"/>
      <c r="C63" s="258"/>
      <c r="D63" s="267" t="s">
        <v>198</v>
      </c>
      <c r="E63" s="113">
        <v>55.358829084041545</v>
      </c>
      <c r="F63" s="115">
        <v>2345</v>
      </c>
      <c r="G63" s="114">
        <v>2324</v>
      </c>
      <c r="H63" s="114">
        <v>2324</v>
      </c>
      <c r="I63" s="114">
        <v>2264</v>
      </c>
      <c r="J63" s="140">
        <v>2237</v>
      </c>
      <c r="K63" s="114">
        <v>108</v>
      </c>
      <c r="L63" s="116">
        <v>4.8278945015645958</v>
      </c>
    </row>
    <row r="64" spans="1:12" s="110" customFormat="1" ht="15" customHeight="1" x14ac:dyDescent="0.2">
      <c r="A64" s="120"/>
      <c r="B64" s="119"/>
      <c r="C64" s="258"/>
      <c r="D64" s="267" t="s">
        <v>199</v>
      </c>
      <c r="E64" s="113">
        <v>44.641170915958455</v>
      </c>
      <c r="F64" s="115">
        <v>1891</v>
      </c>
      <c r="G64" s="114">
        <v>1924</v>
      </c>
      <c r="H64" s="114">
        <v>1923</v>
      </c>
      <c r="I64" s="114">
        <v>1918</v>
      </c>
      <c r="J64" s="140">
        <v>1908</v>
      </c>
      <c r="K64" s="114">
        <v>-17</v>
      </c>
      <c r="L64" s="116">
        <v>-0.89098532494758909</v>
      </c>
    </row>
    <row r="65" spans="1:12" s="110" customFormat="1" ht="15" customHeight="1" x14ac:dyDescent="0.2">
      <c r="A65" s="120"/>
      <c r="B65" s="119" t="s">
        <v>201</v>
      </c>
      <c r="C65" s="258"/>
      <c r="E65" s="113">
        <v>11.468492123030758</v>
      </c>
      <c r="F65" s="115">
        <v>8561</v>
      </c>
      <c r="G65" s="114">
        <v>8518</v>
      </c>
      <c r="H65" s="114">
        <v>8435</v>
      </c>
      <c r="I65" s="114">
        <v>8420</v>
      </c>
      <c r="J65" s="140">
        <v>8394</v>
      </c>
      <c r="K65" s="114">
        <v>167</v>
      </c>
      <c r="L65" s="116">
        <v>1.9895163211817966</v>
      </c>
    </row>
    <row r="66" spans="1:12" s="110" customFormat="1" ht="15" customHeight="1" x14ac:dyDescent="0.2">
      <c r="A66" s="120"/>
      <c r="B66" s="119"/>
      <c r="C66" s="258" t="s">
        <v>106</v>
      </c>
      <c r="E66" s="113">
        <v>46.653428337811</v>
      </c>
      <c r="F66" s="115">
        <v>3994</v>
      </c>
      <c r="G66" s="114">
        <v>3958</v>
      </c>
      <c r="H66" s="114">
        <v>3911</v>
      </c>
      <c r="I66" s="114">
        <v>3877</v>
      </c>
      <c r="J66" s="140">
        <v>3851</v>
      </c>
      <c r="K66" s="114">
        <v>143</v>
      </c>
      <c r="L66" s="116">
        <v>3.7133212152687616</v>
      </c>
    </row>
    <row r="67" spans="1:12" s="110" customFormat="1" ht="15" customHeight="1" x14ac:dyDescent="0.2">
      <c r="A67" s="120"/>
      <c r="B67" s="119"/>
      <c r="C67" s="258" t="s">
        <v>107</v>
      </c>
      <c r="E67" s="113">
        <v>53.346571662189</v>
      </c>
      <c r="F67" s="115">
        <v>4567</v>
      </c>
      <c r="G67" s="114">
        <v>4560</v>
      </c>
      <c r="H67" s="114">
        <v>4524</v>
      </c>
      <c r="I67" s="114">
        <v>4543</v>
      </c>
      <c r="J67" s="140">
        <v>4543</v>
      </c>
      <c r="K67" s="114">
        <v>24</v>
      </c>
      <c r="L67" s="116">
        <v>0.52828527404798586</v>
      </c>
    </row>
    <row r="68" spans="1:12" s="110" customFormat="1" ht="15" customHeight="1" x14ac:dyDescent="0.2">
      <c r="A68" s="120"/>
      <c r="B68" s="119"/>
      <c r="C68" s="258" t="s">
        <v>105</v>
      </c>
      <c r="D68" s="110" t="s">
        <v>202</v>
      </c>
      <c r="E68" s="113">
        <v>14.238990772106062</v>
      </c>
      <c r="F68" s="115">
        <v>1219</v>
      </c>
      <c r="G68" s="114">
        <v>1158</v>
      </c>
      <c r="H68" s="114">
        <v>1136</v>
      </c>
      <c r="I68" s="114">
        <v>1117</v>
      </c>
      <c r="J68" s="140">
        <v>1091</v>
      </c>
      <c r="K68" s="114">
        <v>128</v>
      </c>
      <c r="L68" s="116">
        <v>11.732355637030247</v>
      </c>
    </row>
    <row r="69" spans="1:12" s="110" customFormat="1" ht="15" customHeight="1" x14ac:dyDescent="0.2">
      <c r="A69" s="120"/>
      <c r="B69" s="119"/>
      <c r="C69" s="258"/>
      <c r="D69" s="267" t="s">
        <v>198</v>
      </c>
      <c r="E69" s="113">
        <v>52.337981952420016</v>
      </c>
      <c r="F69" s="115">
        <v>638</v>
      </c>
      <c r="G69" s="114">
        <v>610</v>
      </c>
      <c r="H69" s="114">
        <v>607</v>
      </c>
      <c r="I69" s="114">
        <v>584</v>
      </c>
      <c r="J69" s="140">
        <v>576</v>
      </c>
      <c r="K69" s="114">
        <v>62</v>
      </c>
      <c r="L69" s="116">
        <v>10.763888888888889</v>
      </c>
    </row>
    <row r="70" spans="1:12" s="110" customFormat="1" ht="15" customHeight="1" x14ac:dyDescent="0.2">
      <c r="A70" s="120"/>
      <c r="B70" s="119"/>
      <c r="C70" s="258"/>
      <c r="D70" s="267" t="s">
        <v>199</v>
      </c>
      <c r="E70" s="113">
        <v>47.662018047579984</v>
      </c>
      <c r="F70" s="115">
        <v>581</v>
      </c>
      <c r="G70" s="114">
        <v>548</v>
      </c>
      <c r="H70" s="114">
        <v>529</v>
      </c>
      <c r="I70" s="114">
        <v>533</v>
      </c>
      <c r="J70" s="140">
        <v>515</v>
      </c>
      <c r="K70" s="114">
        <v>66</v>
      </c>
      <c r="L70" s="116">
        <v>12.815533980582524</v>
      </c>
    </row>
    <row r="71" spans="1:12" s="110" customFormat="1" ht="15" customHeight="1" x14ac:dyDescent="0.2">
      <c r="A71" s="120"/>
      <c r="B71" s="119"/>
      <c r="C71" s="258"/>
      <c r="D71" s="110" t="s">
        <v>203</v>
      </c>
      <c r="E71" s="113">
        <v>80.843359420628431</v>
      </c>
      <c r="F71" s="115">
        <v>6921</v>
      </c>
      <c r="G71" s="114">
        <v>6941</v>
      </c>
      <c r="H71" s="114">
        <v>6883</v>
      </c>
      <c r="I71" s="114">
        <v>6902</v>
      </c>
      <c r="J71" s="140">
        <v>6905</v>
      </c>
      <c r="K71" s="114">
        <v>16</v>
      </c>
      <c r="L71" s="116">
        <v>0.23171614771904417</v>
      </c>
    </row>
    <row r="72" spans="1:12" s="110" customFormat="1" ht="15" customHeight="1" x14ac:dyDescent="0.2">
      <c r="A72" s="120"/>
      <c r="B72" s="119"/>
      <c r="C72" s="258"/>
      <c r="D72" s="267" t="s">
        <v>198</v>
      </c>
      <c r="E72" s="113">
        <v>45.311371189134519</v>
      </c>
      <c r="F72" s="115">
        <v>3136</v>
      </c>
      <c r="G72" s="114">
        <v>3128</v>
      </c>
      <c r="H72" s="114">
        <v>3085</v>
      </c>
      <c r="I72" s="114">
        <v>3075</v>
      </c>
      <c r="J72" s="140">
        <v>3055</v>
      </c>
      <c r="K72" s="114">
        <v>81</v>
      </c>
      <c r="L72" s="116">
        <v>2.6513911620294599</v>
      </c>
    </row>
    <row r="73" spans="1:12" s="110" customFormat="1" ht="15" customHeight="1" x14ac:dyDescent="0.2">
      <c r="A73" s="120"/>
      <c r="B73" s="119"/>
      <c r="C73" s="258"/>
      <c r="D73" s="267" t="s">
        <v>199</v>
      </c>
      <c r="E73" s="113">
        <v>54.688628810865481</v>
      </c>
      <c r="F73" s="115">
        <v>3785</v>
      </c>
      <c r="G73" s="114">
        <v>3813</v>
      </c>
      <c r="H73" s="114">
        <v>3798</v>
      </c>
      <c r="I73" s="114">
        <v>3827</v>
      </c>
      <c r="J73" s="140">
        <v>3850</v>
      </c>
      <c r="K73" s="114">
        <v>-65</v>
      </c>
      <c r="L73" s="116">
        <v>-1.6883116883116882</v>
      </c>
    </row>
    <row r="74" spans="1:12" s="110" customFormat="1" ht="15" customHeight="1" x14ac:dyDescent="0.2">
      <c r="A74" s="120"/>
      <c r="B74" s="119"/>
      <c r="C74" s="258"/>
      <c r="D74" s="110" t="s">
        <v>204</v>
      </c>
      <c r="E74" s="113">
        <v>4.9176498072655059</v>
      </c>
      <c r="F74" s="115">
        <v>421</v>
      </c>
      <c r="G74" s="114">
        <v>419</v>
      </c>
      <c r="H74" s="114">
        <v>416</v>
      </c>
      <c r="I74" s="114">
        <v>401</v>
      </c>
      <c r="J74" s="140">
        <v>398</v>
      </c>
      <c r="K74" s="114">
        <v>23</v>
      </c>
      <c r="L74" s="116">
        <v>5.7788944723618094</v>
      </c>
    </row>
    <row r="75" spans="1:12" s="110" customFormat="1" ht="15" customHeight="1" x14ac:dyDescent="0.2">
      <c r="A75" s="120"/>
      <c r="B75" s="119"/>
      <c r="C75" s="258"/>
      <c r="D75" s="267" t="s">
        <v>198</v>
      </c>
      <c r="E75" s="113">
        <v>52.256532066508314</v>
      </c>
      <c r="F75" s="115">
        <v>220</v>
      </c>
      <c r="G75" s="114">
        <v>220</v>
      </c>
      <c r="H75" s="114">
        <v>219</v>
      </c>
      <c r="I75" s="114">
        <v>218</v>
      </c>
      <c r="J75" s="140">
        <v>220</v>
      </c>
      <c r="K75" s="114">
        <v>0</v>
      </c>
      <c r="L75" s="116">
        <v>0</v>
      </c>
    </row>
    <row r="76" spans="1:12" s="110" customFormat="1" ht="15" customHeight="1" x14ac:dyDescent="0.2">
      <c r="A76" s="120"/>
      <c r="B76" s="119"/>
      <c r="C76" s="258"/>
      <c r="D76" s="267" t="s">
        <v>199</v>
      </c>
      <c r="E76" s="113">
        <v>47.743467933491686</v>
      </c>
      <c r="F76" s="115">
        <v>201</v>
      </c>
      <c r="G76" s="114">
        <v>199</v>
      </c>
      <c r="H76" s="114">
        <v>197</v>
      </c>
      <c r="I76" s="114">
        <v>183</v>
      </c>
      <c r="J76" s="140">
        <v>178</v>
      </c>
      <c r="K76" s="114">
        <v>23</v>
      </c>
      <c r="L76" s="116">
        <v>12.921348314606741</v>
      </c>
    </row>
    <row r="77" spans="1:12" s="110" customFormat="1" ht="15" customHeight="1" x14ac:dyDescent="0.2">
      <c r="A77" s="534"/>
      <c r="B77" s="119" t="s">
        <v>205</v>
      </c>
      <c r="C77" s="268"/>
      <c r="D77" s="182"/>
      <c r="E77" s="113">
        <v>8.6539492015861104</v>
      </c>
      <c r="F77" s="115">
        <v>6460</v>
      </c>
      <c r="G77" s="114">
        <v>6483</v>
      </c>
      <c r="H77" s="114">
        <v>6683</v>
      </c>
      <c r="I77" s="114">
        <v>6678</v>
      </c>
      <c r="J77" s="140">
        <v>6632</v>
      </c>
      <c r="K77" s="114">
        <v>-172</v>
      </c>
      <c r="L77" s="116">
        <v>-2.5934861278648973</v>
      </c>
    </row>
    <row r="78" spans="1:12" s="110" customFormat="1" ht="15" customHeight="1" x14ac:dyDescent="0.2">
      <c r="A78" s="120"/>
      <c r="B78" s="119"/>
      <c r="C78" s="268" t="s">
        <v>106</v>
      </c>
      <c r="D78" s="182"/>
      <c r="E78" s="113">
        <v>65.54179566563468</v>
      </c>
      <c r="F78" s="115">
        <v>4234</v>
      </c>
      <c r="G78" s="114">
        <v>4241</v>
      </c>
      <c r="H78" s="114">
        <v>4381</v>
      </c>
      <c r="I78" s="114">
        <v>4384</v>
      </c>
      <c r="J78" s="140">
        <v>4334</v>
      </c>
      <c r="K78" s="114">
        <v>-100</v>
      </c>
      <c r="L78" s="116">
        <v>-2.3073373327180433</v>
      </c>
    </row>
    <row r="79" spans="1:12" s="110" customFormat="1" ht="15" customHeight="1" x14ac:dyDescent="0.2">
      <c r="A79" s="123"/>
      <c r="B79" s="124"/>
      <c r="C79" s="260" t="s">
        <v>107</v>
      </c>
      <c r="D79" s="261"/>
      <c r="E79" s="125">
        <v>34.458204334365327</v>
      </c>
      <c r="F79" s="143">
        <v>2226</v>
      </c>
      <c r="G79" s="144">
        <v>2242</v>
      </c>
      <c r="H79" s="144">
        <v>2302</v>
      </c>
      <c r="I79" s="144">
        <v>2294</v>
      </c>
      <c r="J79" s="145">
        <v>2298</v>
      </c>
      <c r="K79" s="144">
        <v>-72</v>
      </c>
      <c r="L79" s="146">
        <v>-3.133159268929504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74648</v>
      </c>
      <c r="E11" s="114">
        <v>75039</v>
      </c>
      <c r="F11" s="114">
        <v>75548</v>
      </c>
      <c r="G11" s="114">
        <v>74385</v>
      </c>
      <c r="H11" s="140">
        <v>73921</v>
      </c>
      <c r="I11" s="115">
        <v>727</v>
      </c>
      <c r="J11" s="116">
        <v>0.98348236630997954</v>
      </c>
    </row>
    <row r="12" spans="1:15" s="110" customFormat="1" ht="24.95" customHeight="1" x14ac:dyDescent="0.2">
      <c r="A12" s="193" t="s">
        <v>132</v>
      </c>
      <c r="B12" s="194" t="s">
        <v>133</v>
      </c>
      <c r="C12" s="113">
        <v>2.8667881256028291</v>
      </c>
      <c r="D12" s="115">
        <v>2140</v>
      </c>
      <c r="E12" s="114">
        <v>2124</v>
      </c>
      <c r="F12" s="114">
        <v>2205</v>
      </c>
      <c r="G12" s="114">
        <v>2219</v>
      </c>
      <c r="H12" s="140">
        <v>2161</v>
      </c>
      <c r="I12" s="115">
        <v>-21</v>
      </c>
      <c r="J12" s="116">
        <v>-0.971772327626099</v>
      </c>
    </row>
    <row r="13" spans="1:15" s="110" customFormat="1" ht="24.95" customHeight="1" x14ac:dyDescent="0.2">
      <c r="A13" s="193" t="s">
        <v>134</v>
      </c>
      <c r="B13" s="199" t="s">
        <v>214</v>
      </c>
      <c r="C13" s="113">
        <v>2.3845247026042227</v>
      </c>
      <c r="D13" s="115">
        <v>1780</v>
      </c>
      <c r="E13" s="114">
        <v>1793</v>
      </c>
      <c r="F13" s="114">
        <v>1802</v>
      </c>
      <c r="G13" s="114">
        <v>1791</v>
      </c>
      <c r="H13" s="140">
        <v>1778</v>
      </c>
      <c r="I13" s="115">
        <v>2</v>
      </c>
      <c r="J13" s="116">
        <v>0.1124859392575928</v>
      </c>
    </row>
    <row r="14" spans="1:15" s="287" customFormat="1" ht="24" customHeight="1" x14ac:dyDescent="0.2">
      <c r="A14" s="193" t="s">
        <v>215</v>
      </c>
      <c r="B14" s="199" t="s">
        <v>137</v>
      </c>
      <c r="C14" s="113">
        <v>17.16723823813096</v>
      </c>
      <c r="D14" s="115">
        <v>12815</v>
      </c>
      <c r="E14" s="114">
        <v>12927</v>
      </c>
      <c r="F14" s="114">
        <v>13051</v>
      </c>
      <c r="G14" s="114">
        <v>12842</v>
      </c>
      <c r="H14" s="140">
        <v>12746</v>
      </c>
      <c r="I14" s="115">
        <v>69</v>
      </c>
      <c r="J14" s="116">
        <v>0.54134630472305034</v>
      </c>
      <c r="K14" s="110"/>
      <c r="L14" s="110"/>
      <c r="M14" s="110"/>
      <c r="N14" s="110"/>
      <c r="O14" s="110"/>
    </row>
    <row r="15" spans="1:15" s="110" customFormat="1" ht="24.75" customHeight="1" x14ac:dyDescent="0.2">
      <c r="A15" s="193" t="s">
        <v>216</v>
      </c>
      <c r="B15" s="199" t="s">
        <v>217</v>
      </c>
      <c r="C15" s="113">
        <v>3.931786518058086</v>
      </c>
      <c r="D15" s="115">
        <v>2935</v>
      </c>
      <c r="E15" s="114">
        <v>2941</v>
      </c>
      <c r="F15" s="114">
        <v>3014</v>
      </c>
      <c r="G15" s="114">
        <v>2984</v>
      </c>
      <c r="H15" s="140">
        <v>3006</v>
      </c>
      <c r="I15" s="115">
        <v>-71</v>
      </c>
      <c r="J15" s="116">
        <v>-2.3619427811044575</v>
      </c>
    </row>
    <row r="16" spans="1:15" s="287" customFormat="1" ht="24.95" customHeight="1" x14ac:dyDescent="0.2">
      <c r="A16" s="193" t="s">
        <v>218</v>
      </c>
      <c r="B16" s="199" t="s">
        <v>141</v>
      </c>
      <c r="C16" s="113">
        <v>7.1884042439181224</v>
      </c>
      <c r="D16" s="115">
        <v>5366</v>
      </c>
      <c r="E16" s="114">
        <v>5439</v>
      </c>
      <c r="F16" s="114">
        <v>5474</v>
      </c>
      <c r="G16" s="114">
        <v>5358</v>
      </c>
      <c r="H16" s="140">
        <v>5249</v>
      </c>
      <c r="I16" s="115">
        <v>117</v>
      </c>
      <c r="J16" s="116">
        <v>2.22899599923795</v>
      </c>
      <c r="K16" s="110"/>
      <c r="L16" s="110"/>
      <c r="M16" s="110"/>
      <c r="N16" s="110"/>
      <c r="O16" s="110"/>
    </row>
    <row r="17" spans="1:15" s="110" customFormat="1" ht="24.95" customHeight="1" x14ac:dyDescent="0.2">
      <c r="A17" s="193" t="s">
        <v>219</v>
      </c>
      <c r="B17" s="199" t="s">
        <v>220</v>
      </c>
      <c r="C17" s="113">
        <v>6.047047476154753</v>
      </c>
      <c r="D17" s="115">
        <v>4514</v>
      </c>
      <c r="E17" s="114">
        <v>4547</v>
      </c>
      <c r="F17" s="114">
        <v>4563</v>
      </c>
      <c r="G17" s="114">
        <v>4500</v>
      </c>
      <c r="H17" s="140">
        <v>4491</v>
      </c>
      <c r="I17" s="115">
        <v>23</v>
      </c>
      <c r="J17" s="116">
        <v>0.51213538187486085</v>
      </c>
    </row>
    <row r="18" spans="1:15" s="287" customFormat="1" ht="24.95" customHeight="1" x14ac:dyDescent="0.2">
      <c r="A18" s="201" t="s">
        <v>144</v>
      </c>
      <c r="B18" s="202" t="s">
        <v>145</v>
      </c>
      <c r="C18" s="113">
        <v>9.3398349587396847</v>
      </c>
      <c r="D18" s="115">
        <v>6972</v>
      </c>
      <c r="E18" s="114">
        <v>6926</v>
      </c>
      <c r="F18" s="114">
        <v>7118</v>
      </c>
      <c r="G18" s="114">
        <v>6987</v>
      </c>
      <c r="H18" s="140">
        <v>6899</v>
      </c>
      <c r="I18" s="115">
        <v>73</v>
      </c>
      <c r="J18" s="116">
        <v>1.0581243658501231</v>
      </c>
      <c r="K18" s="110"/>
      <c r="L18" s="110"/>
      <c r="M18" s="110"/>
      <c r="N18" s="110"/>
      <c r="O18" s="110"/>
    </row>
    <row r="19" spans="1:15" s="110" customFormat="1" ht="24.95" customHeight="1" x14ac:dyDescent="0.2">
      <c r="A19" s="193" t="s">
        <v>146</v>
      </c>
      <c r="B19" s="199" t="s">
        <v>147</v>
      </c>
      <c r="C19" s="113">
        <v>12.625924338227414</v>
      </c>
      <c r="D19" s="115">
        <v>9425</v>
      </c>
      <c r="E19" s="114">
        <v>9546</v>
      </c>
      <c r="F19" s="114">
        <v>9552</v>
      </c>
      <c r="G19" s="114">
        <v>9347</v>
      </c>
      <c r="H19" s="140">
        <v>9372</v>
      </c>
      <c r="I19" s="115">
        <v>53</v>
      </c>
      <c r="J19" s="116">
        <v>0.56551429790866414</v>
      </c>
    </row>
    <row r="20" spans="1:15" s="287" customFormat="1" ht="24.95" customHeight="1" x14ac:dyDescent="0.2">
      <c r="A20" s="193" t="s">
        <v>148</v>
      </c>
      <c r="B20" s="199" t="s">
        <v>149</v>
      </c>
      <c r="C20" s="113">
        <v>16.867163219376273</v>
      </c>
      <c r="D20" s="115">
        <v>12591</v>
      </c>
      <c r="E20" s="114">
        <v>12559</v>
      </c>
      <c r="F20" s="114">
        <v>12539</v>
      </c>
      <c r="G20" s="114">
        <v>12338</v>
      </c>
      <c r="H20" s="140">
        <v>12252</v>
      </c>
      <c r="I20" s="115">
        <v>339</v>
      </c>
      <c r="J20" s="116">
        <v>2.7668952007835457</v>
      </c>
      <c r="K20" s="110"/>
      <c r="L20" s="110"/>
      <c r="M20" s="110"/>
      <c r="N20" s="110"/>
      <c r="O20" s="110"/>
    </row>
    <row r="21" spans="1:15" s="110" customFormat="1" ht="24.95" customHeight="1" x14ac:dyDescent="0.2">
      <c r="A21" s="201" t="s">
        <v>150</v>
      </c>
      <c r="B21" s="202" t="s">
        <v>151</v>
      </c>
      <c r="C21" s="113">
        <v>2.0630157539384846</v>
      </c>
      <c r="D21" s="115">
        <v>1540</v>
      </c>
      <c r="E21" s="114">
        <v>1593</v>
      </c>
      <c r="F21" s="114">
        <v>1628</v>
      </c>
      <c r="G21" s="114">
        <v>1666</v>
      </c>
      <c r="H21" s="140">
        <v>1615</v>
      </c>
      <c r="I21" s="115">
        <v>-75</v>
      </c>
      <c r="J21" s="116">
        <v>-4.643962848297214</v>
      </c>
    </row>
    <row r="22" spans="1:15" s="110" customFormat="1" ht="24.95" customHeight="1" x14ac:dyDescent="0.2">
      <c r="A22" s="201" t="s">
        <v>152</v>
      </c>
      <c r="B22" s="199" t="s">
        <v>153</v>
      </c>
      <c r="C22" s="113">
        <v>1.4240167184653305</v>
      </c>
      <c r="D22" s="115">
        <v>1063</v>
      </c>
      <c r="E22" s="114">
        <v>1074</v>
      </c>
      <c r="F22" s="114">
        <v>1098</v>
      </c>
      <c r="G22" s="114">
        <v>1107</v>
      </c>
      <c r="H22" s="140">
        <v>1097</v>
      </c>
      <c r="I22" s="115">
        <v>-34</v>
      </c>
      <c r="J22" s="116">
        <v>-3.0993618960802189</v>
      </c>
    </row>
    <row r="23" spans="1:15" s="110" customFormat="1" ht="24.95" customHeight="1" x14ac:dyDescent="0.2">
      <c r="A23" s="193" t="s">
        <v>154</v>
      </c>
      <c r="B23" s="199" t="s">
        <v>155</v>
      </c>
      <c r="C23" s="113">
        <v>0.77296109741721142</v>
      </c>
      <c r="D23" s="115">
        <v>577</v>
      </c>
      <c r="E23" s="114">
        <v>572</v>
      </c>
      <c r="F23" s="114">
        <v>577</v>
      </c>
      <c r="G23" s="114">
        <v>575</v>
      </c>
      <c r="H23" s="140">
        <v>573</v>
      </c>
      <c r="I23" s="115">
        <v>4</v>
      </c>
      <c r="J23" s="116">
        <v>0.69808027923211169</v>
      </c>
    </row>
    <row r="24" spans="1:15" s="110" customFormat="1" ht="24.95" customHeight="1" x14ac:dyDescent="0.2">
      <c r="A24" s="193" t="s">
        <v>156</v>
      </c>
      <c r="B24" s="199" t="s">
        <v>221</v>
      </c>
      <c r="C24" s="113">
        <v>3.7027113921337476</v>
      </c>
      <c r="D24" s="115">
        <v>2764</v>
      </c>
      <c r="E24" s="114">
        <v>2732</v>
      </c>
      <c r="F24" s="114">
        <v>2719</v>
      </c>
      <c r="G24" s="114">
        <v>2656</v>
      </c>
      <c r="H24" s="140">
        <v>2632</v>
      </c>
      <c r="I24" s="115">
        <v>132</v>
      </c>
      <c r="J24" s="116">
        <v>5.0151975683890582</v>
      </c>
    </row>
    <row r="25" spans="1:15" s="110" customFormat="1" ht="24.95" customHeight="1" x14ac:dyDescent="0.2">
      <c r="A25" s="193" t="s">
        <v>222</v>
      </c>
      <c r="B25" s="204" t="s">
        <v>159</v>
      </c>
      <c r="C25" s="113">
        <v>2.849373057550102</v>
      </c>
      <c r="D25" s="115">
        <v>2127</v>
      </c>
      <c r="E25" s="114">
        <v>2108</v>
      </c>
      <c r="F25" s="114">
        <v>2138</v>
      </c>
      <c r="G25" s="114">
        <v>2144</v>
      </c>
      <c r="H25" s="140">
        <v>2076</v>
      </c>
      <c r="I25" s="115">
        <v>51</v>
      </c>
      <c r="J25" s="116">
        <v>2.4566473988439306</v>
      </c>
    </row>
    <row r="26" spans="1:15" s="110" customFormat="1" ht="24.95" customHeight="1" x14ac:dyDescent="0.2">
      <c r="A26" s="201">
        <v>782.78300000000002</v>
      </c>
      <c r="B26" s="203" t="s">
        <v>160</v>
      </c>
      <c r="C26" s="113">
        <v>1.0087343264387525</v>
      </c>
      <c r="D26" s="115">
        <v>753</v>
      </c>
      <c r="E26" s="114">
        <v>843</v>
      </c>
      <c r="F26" s="114">
        <v>897</v>
      </c>
      <c r="G26" s="114">
        <v>821</v>
      </c>
      <c r="H26" s="140">
        <v>781</v>
      </c>
      <c r="I26" s="115">
        <v>-28</v>
      </c>
      <c r="J26" s="116">
        <v>-3.5851472471190782</v>
      </c>
    </row>
    <row r="27" spans="1:15" s="110" customFormat="1" ht="24.95" customHeight="1" x14ac:dyDescent="0.2">
      <c r="A27" s="193" t="s">
        <v>161</v>
      </c>
      <c r="B27" s="199" t="s">
        <v>223</v>
      </c>
      <c r="C27" s="113">
        <v>5.797878040938806</v>
      </c>
      <c r="D27" s="115">
        <v>4328</v>
      </c>
      <c r="E27" s="114">
        <v>4352</v>
      </c>
      <c r="F27" s="114">
        <v>4336</v>
      </c>
      <c r="G27" s="114">
        <v>4314</v>
      </c>
      <c r="H27" s="140">
        <v>4279</v>
      </c>
      <c r="I27" s="115">
        <v>49</v>
      </c>
      <c r="J27" s="116">
        <v>1.1451273662070578</v>
      </c>
    </row>
    <row r="28" spans="1:15" s="110" customFormat="1" ht="24.95" customHeight="1" x14ac:dyDescent="0.2">
      <c r="A28" s="193" t="s">
        <v>163</v>
      </c>
      <c r="B28" s="199" t="s">
        <v>164</v>
      </c>
      <c r="C28" s="113">
        <v>3.3865609259457723</v>
      </c>
      <c r="D28" s="115">
        <v>2528</v>
      </c>
      <c r="E28" s="114">
        <v>2568</v>
      </c>
      <c r="F28" s="114">
        <v>2543</v>
      </c>
      <c r="G28" s="114">
        <v>2453</v>
      </c>
      <c r="H28" s="140">
        <v>2504</v>
      </c>
      <c r="I28" s="115">
        <v>24</v>
      </c>
      <c r="J28" s="116">
        <v>0.95846645367412142</v>
      </c>
    </row>
    <row r="29" spans="1:15" s="110" customFormat="1" ht="24.95" customHeight="1" x14ac:dyDescent="0.2">
      <c r="A29" s="193">
        <v>86</v>
      </c>
      <c r="B29" s="199" t="s">
        <v>165</v>
      </c>
      <c r="C29" s="113">
        <v>7.5313471224949096</v>
      </c>
      <c r="D29" s="115">
        <v>5622</v>
      </c>
      <c r="E29" s="114">
        <v>5623</v>
      </c>
      <c r="F29" s="114">
        <v>5629</v>
      </c>
      <c r="G29" s="114">
        <v>5538</v>
      </c>
      <c r="H29" s="140">
        <v>5616</v>
      </c>
      <c r="I29" s="115">
        <v>6</v>
      </c>
      <c r="J29" s="116">
        <v>0.10683760683760683</v>
      </c>
    </row>
    <row r="30" spans="1:15" s="110" customFormat="1" ht="24.95" customHeight="1" x14ac:dyDescent="0.2">
      <c r="A30" s="193">
        <v>87.88</v>
      </c>
      <c r="B30" s="204" t="s">
        <v>166</v>
      </c>
      <c r="C30" s="113">
        <v>8.2868931518593936</v>
      </c>
      <c r="D30" s="115">
        <v>6186</v>
      </c>
      <c r="E30" s="114">
        <v>6219</v>
      </c>
      <c r="F30" s="114">
        <v>6191</v>
      </c>
      <c r="G30" s="114">
        <v>6100</v>
      </c>
      <c r="H30" s="140">
        <v>6093</v>
      </c>
      <c r="I30" s="115">
        <v>93</v>
      </c>
      <c r="J30" s="116">
        <v>1.5263417035942886</v>
      </c>
    </row>
    <row r="31" spans="1:15" s="110" customFormat="1" ht="24.95" customHeight="1" x14ac:dyDescent="0.2">
      <c r="A31" s="193" t="s">
        <v>167</v>
      </c>
      <c r="B31" s="199" t="s">
        <v>168</v>
      </c>
      <c r="C31" s="113">
        <v>1.9250348301361055</v>
      </c>
      <c r="D31" s="115">
        <v>1437</v>
      </c>
      <c r="E31" s="114">
        <v>1480</v>
      </c>
      <c r="F31" s="114">
        <v>1525</v>
      </c>
      <c r="G31" s="114">
        <v>1487</v>
      </c>
      <c r="H31" s="140">
        <v>1447</v>
      </c>
      <c r="I31" s="115">
        <v>-10</v>
      </c>
      <c r="J31" s="116">
        <v>-0.69108500345542501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2.8667881256028291</v>
      </c>
      <c r="D34" s="115">
        <v>2140</v>
      </c>
      <c r="E34" s="114">
        <v>2124</v>
      </c>
      <c r="F34" s="114">
        <v>2205</v>
      </c>
      <c r="G34" s="114">
        <v>2219</v>
      </c>
      <c r="H34" s="140">
        <v>2161</v>
      </c>
      <c r="I34" s="115">
        <v>-21</v>
      </c>
      <c r="J34" s="116">
        <v>-0.971772327626099</v>
      </c>
    </row>
    <row r="35" spans="1:10" s="110" customFormat="1" ht="24.95" customHeight="1" x14ac:dyDescent="0.2">
      <c r="A35" s="292" t="s">
        <v>171</v>
      </c>
      <c r="B35" s="293" t="s">
        <v>172</v>
      </c>
      <c r="C35" s="113">
        <v>28.891597899474867</v>
      </c>
      <c r="D35" s="115">
        <v>21567</v>
      </c>
      <c r="E35" s="114">
        <v>21646</v>
      </c>
      <c r="F35" s="114">
        <v>21971</v>
      </c>
      <c r="G35" s="114">
        <v>21620</v>
      </c>
      <c r="H35" s="140">
        <v>21423</v>
      </c>
      <c r="I35" s="115">
        <v>144</v>
      </c>
      <c r="J35" s="116">
        <v>0.67217476543901411</v>
      </c>
    </row>
    <row r="36" spans="1:10" s="110" customFormat="1" ht="24.95" customHeight="1" x14ac:dyDescent="0.2">
      <c r="A36" s="294" t="s">
        <v>173</v>
      </c>
      <c r="B36" s="295" t="s">
        <v>174</v>
      </c>
      <c r="C36" s="125">
        <v>68.241613974922302</v>
      </c>
      <c r="D36" s="143">
        <v>50941</v>
      </c>
      <c r="E36" s="144">
        <v>51269</v>
      </c>
      <c r="F36" s="144">
        <v>51372</v>
      </c>
      <c r="G36" s="144">
        <v>50546</v>
      </c>
      <c r="H36" s="145">
        <v>50337</v>
      </c>
      <c r="I36" s="143">
        <v>604</v>
      </c>
      <c r="J36" s="146">
        <v>1.1999125891491349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2020-09-25T13:12:49Z</dcterms:created>
  <dcterms:modified xsi:type="dcterms:W3CDTF">2020-09-28T08:13:28Z</dcterms:modified>
</cp:coreProperties>
</file>