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L44" i="24"/>
  <c r="I44" i="24"/>
  <c r="G44" i="24"/>
  <c r="C44" i="24"/>
  <c r="M44" i="24" s="1"/>
  <c r="B44" i="24"/>
  <c r="D44" i="24" s="1"/>
  <c r="K43" i="24"/>
  <c r="H43" i="24"/>
  <c r="F43" i="24"/>
  <c r="C43" i="24"/>
  <c r="M43" i="24" s="1"/>
  <c r="B43" i="24"/>
  <c r="D43" i="24" s="1"/>
  <c r="L42" i="24"/>
  <c r="J42" i="24"/>
  <c r="I42" i="24"/>
  <c r="G42" i="24"/>
  <c r="C42" i="24"/>
  <c r="M42" i="24" s="1"/>
  <c r="B42" i="24"/>
  <c r="K41" i="24"/>
  <c r="H41" i="24"/>
  <c r="F41" i="24"/>
  <c r="E41" i="24"/>
  <c r="C41" i="24"/>
  <c r="M41" i="24" s="1"/>
  <c r="B41" i="24"/>
  <c r="D41" i="24" s="1"/>
  <c r="L40" i="24"/>
  <c r="I40" i="24"/>
  <c r="G40" i="24"/>
  <c r="C40" i="24"/>
  <c r="M40" i="24" s="1"/>
  <c r="B40" i="24"/>
  <c r="J40" i="24" s="1"/>
  <c r="M36" i="24"/>
  <c r="L36" i="24"/>
  <c r="K36" i="24"/>
  <c r="J36" i="24"/>
  <c r="I36" i="24"/>
  <c r="H36" i="24"/>
  <c r="G36" i="24"/>
  <c r="F36" i="24"/>
  <c r="E36" i="24"/>
  <c r="D36" i="24"/>
  <c r="G22" i="24"/>
  <c r="K57" i="15"/>
  <c r="L57" i="15" s="1"/>
  <c r="C45" i="24"/>
  <c r="C38" i="24"/>
  <c r="C37" i="24"/>
  <c r="C35" i="24"/>
  <c r="C34" i="24"/>
  <c r="M34" i="24" s="1"/>
  <c r="C33" i="24"/>
  <c r="C32" i="24"/>
  <c r="C31" i="24"/>
  <c r="C30" i="24"/>
  <c r="G30" i="24" s="1"/>
  <c r="C29" i="24"/>
  <c r="C28" i="24"/>
  <c r="C27" i="24"/>
  <c r="C26" i="24"/>
  <c r="E26" i="24" s="1"/>
  <c r="C25" i="24"/>
  <c r="C24" i="24"/>
  <c r="E24" i="24" s="1"/>
  <c r="C23" i="24"/>
  <c r="C22" i="24"/>
  <c r="M22" i="24" s="1"/>
  <c r="C21" i="24"/>
  <c r="C20" i="24"/>
  <c r="C19" i="24"/>
  <c r="C18" i="24"/>
  <c r="M18" i="24" s="1"/>
  <c r="C17" i="24"/>
  <c r="C16" i="24"/>
  <c r="C15" i="24"/>
  <c r="C9" i="24"/>
  <c r="I9" i="24" s="1"/>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D15" i="24" s="1"/>
  <c r="B9" i="24"/>
  <c r="B8" i="24"/>
  <c r="B7" i="24"/>
  <c r="F33" i="24" l="1"/>
  <c r="J33" i="24"/>
  <c r="H33" i="24"/>
  <c r="K33" i="24"/>
  <c r="D33" i="24"/>
  <c r="G17" i="24"/>
  <c r="M17" i="24"/>
  <c r="E17" i="24"/>
  <c r="L17" i="24"/>
  <c r="I17" i="24"/>
  <c r="I37" i="24"/>
  <c r="G37" i="24"/>
  <c r="L37" i="24"/>
  <c r="M37" i="24"/>
  <c r="E37" i="24"/>
  <c r="K8" i="24"/>
  <c r="J8" i="24"/>
  <c r="F8" i="24"/>
  <c r="D8" i="24"/>
  <c r="H8" i="24"/>
  <c r="G33" i="24"/>
  <c r="M33" i="24"/>
  <c r="E33" i="24"/>
  <c r="L33" i="24"/>
  <c r="I33" i="24"/>
  <c r="F7" i="24"/>
  <c r="J7" i="24"/>
  <c r="H7" i="24"/>
  <c r="D7" i="24"/>
  <c r="K7" i="24"/>
  <c r="H37" i="24"/>
  <c r="D37" i="24"/>
  <c r="J37" i="24"/>
  <c r="K37" i="24"/>
  <c r="F37" i="24"/>
  <c r="K22" i="24"/>
  <c r="J22" i="24"/>
  <c r="F22" i="24"/>
  <c r="D22" i="24"/>
  <c r="H22" i="24"/>
  <c r="G19" i="24"/>
  <c r="M19" i="24"/>
  <c r="E19" i="24"/>
  <c r="L19" i="24"/>
  <c r="I19" i="24"/>
  <c r="F31" i="24"/>
  <c r="J31" i="24"/>
  <c r="H31" i="24"/>
  <c r="K31" i="24"/>
  <c r="D38" i="24"/>
  <c r="K38" i="24"/>
  <c r="H38" i="24"/>
  <c r="F38" i="24"/>
  <c r="G15" i="24"/>
  <c r="M15" i="24"/>
  <c r="E15" i="24"/>
  <c r="L15" i="24"/>
  <c r="I15" i="24"/>
  <c r="G25" i="24"/>
  <c r="M25" i="24"/>
  <c r="E25" i="24"/>
  <c r="I25" i="24"/>
  <c r="I28" i="24"/>
  <c r="L28" i="24"/>
  <c r="M28" i="24"/>
  <c r="G28" i="24"/>
  <c r="E28" i="24"/>
  <c r="G31" i="24"/>
  <c r="M31" i="24"/>
  <c r="E31" i="24"/>
  <c r="L31" i="24"/>
  <c r="I31" i="24"/>
  <c r="I16" i="24"/>
  <c r="L16" i="24"/>
  <c r="G16" i="24"/>
  <c r="E16" i="24"/>
  <c r="M16" i="24"/>
  <c r="I32" i="24"/>
  <c r="L32" i="24"/>
  <c r="G32" i="24"/>
  <c r="E32" i="24"/>
  <c r="M32" i="24"/>
  <c r="I45" i="24"/>
  <c r="G45" i="24"/>
  <c r="L45" i="24"/>
  <c r="E45" i="24"/>
  <c r="L25" i="24"/>
  <c r="K74" i="24"/>
  <c r="I74" i="24"/>
  <c r="J74" i="24"/>
  <c r="K28" i="24"/>
  <c r="J28" i="24"/>
  <c r="F28" i="24"/>
  <c r="D28" i="24"/>
  <c r="H28" i="24"/>
  <c r="F23" i="24"/>
  <c r="J23" i="24"/>
  <c r="H23" i="24"/>
  <c r="K23" i="24"/>
  <c r="D23" i="24"/>
  <c r="F29" i="24"/>
  <c r="J29" i="24"/>
  <c r="H29" i="24"/>
  <c r="K29" i="24"/>
  <c r="D29" i="24"/>
  <c r="K32" i="24"/>
  <c r="J32" i="24"/>
  <c r="F32" i="24"/>
  <c r="D32" i="24"/>
  <c r="H32" i="24"/>
  <c r="F35" i="24"/>
  <c r="J35" i="24"/>
  <c r="H35" i="24"/>
  <c r="K35" i="24"/>
  <c r="D35" i="24"/>
  <c r="B45" i="24"/>
  <c r="B39" i="24"/>
  <c r="G29" i="24"/>
  <c r="M29" i="24"/>
  <c r="E29" i="24"/>
  <c r="L29" i="24"/>
  <c r="J38" i="24"/>
  <c r="K58" i="24"/>
  <c r="I58" i="24"/>
  <c r="J58" i="24"/>
  <c r="F17" i="24"/>
  <c r="J17" i="24"/>
  <c r="H17" i="24"/>
  <c r="K17" i="24"/>
  <c r="D17" i="24"/>
  <c r="K26" i="24"/>
  <c r="J26" i="24"/>
  <c r="F26" i="24"/>
  <c r="D26" i="24"/>
  <c r="H26" i="24"/>
  <c r="I20" i="24"/>
  <c r="L20" i="24"/>
  <c r="E20" i="24"/>
  <c r="M20" i="24"/>
  <c r="G20" i="24"/>
  <c r="G23" i="24"/>
  <c r="M23" i="24"/>
  <c r="E23" i="24"/>
  <c r="I23" i="24"/>
  <c r="L23" i="24"/>
  <c r="I29" i="24"/>
  <c r="F25" i="24"/>
  <c r="J25" i="24"/>
  <c r="H25" i="24"/>
  <c r="D25" i="24"/>
  <c r="K25" i="24"/>
  <c r="K34" i="24"/>
  <c r="J34" i="24"/>
  <c r="F34" i="24"/>
  <c r="D34" i="24"/>
  <c r="H34" i="24"/>
  <c r="B14" i="24"/>
  <c r="B6" i="24"/>
  <c r="K20" i="24"/>
  <c r="J20" i="24"/>
  <c r="F20" i="24"/>
  <c r="D20" i="24"/>
  <c r="G27" i="24"/>
  <c r="M27" i="24"/>
  <c r="E27" i="24"/>
  <c r="L27" i="24"/>
  <c r="I27" i="24"/>
  <c r="D31" i="24"/>
  <c r="K16" i="24"/>
  <c r="J16" i="24"/>
  <c r="F16" i="24"/>
  <c r="D16" i="24"/>
  <c r="H16" i="24"/>
  <c r="F9" i="24"/>
  <c r="J9" i="24"/>
  <c r="H9" i="24"/>
  <c r="K9" i="24"/>
  <c r="D9" i="24"/>
  <c r="F15" i="24"/>
  <c r="J15" i="24"/>
  <c r="H15" i="24"/>
  <c r="K15" i="24"/>
  <c r="F21" i="24"/>
  <c r="J21" i="24"/>
  <c r="H21" i="24"/>
  <c r="K21" i="24"/>
  <c r="D21" i="24"/>
  <c r="K24" i="24"/>
  <c r="J24" i="24"/>
  <c r="F24" i="24"/>
  <c r="D24" i="24"/>
  <c r="H24" i="24"/>
  <c r="F27" i="24"/>
  <c r="J27" i="24"/>
  <c r="H27" i="24"/>
  <c r="D27" i="24"/>
  <c r="K30" i="24"/>
  <c r="J30" i="24"/>
  <c r="F30" i="24"/>
  <c r="D30" i="24"/>
  <c r="H30" i="24"/>
  <c r="I24" i="24"/>
  <c r="L24" i="24"/>
  <c r="M24" i="24"/>
  <c r="G24" i="24"/>
  <c r="F19" i="24"/>
  <c r="J19" i="24"/>
  <c r="H19" i="24"/>
  <c r="K19" i="24"/>
  <c r="D19" i="24"/>
  <c r="G35" i="24"/>
  <c r="M35" i="24"/>
  <c r="E35" i="24"/>
  <c r="L35" i="24"/>
  <c r="I35" i="24"/>
  <c r="K18" i="24"/>
  <c r="J18" i="24"/>
  <c r="F18" i="24"/>
  <c r="D18" i="24"/>
  <c r="H18" i="24"/>
  <c r="G7" i="24"/>
  <c r="M7" i="24"/>
  <c r="E7" i="24"/>
  <c r="L7" i="24"/>
  <c r="I7" i="24"/>
  <c r="G9" i="24"/>
  <c r="M9" i="24"/>
  <c r="E9" i="24"/>
  <c r="L9" i="24"/>
  <c r="G21" i="24"/>
  <c r="M21" i="24"/>
  <c r="E21" i="24"/>
  <c r="L21" i="24"/>
  <c r="I21" i="24"/>
  <c r="M38" i="24"/>
  <c r="E38" i="24"/>
  <c r="L38" i="24"/>
  <c r="G38" i="24"/>
  <c r="I38" i="24"/>
  <c r="H20" i="24"/>
  <c r="M45" i="24"/>
  <c r="K66" i="24"/>
  <c r="I66" i="24"/>
  <c r="J66" i="24"/>
  <c r="E22" i="24"/>
  <c r="K53" i="24"/>
  <c r="I53" i="24"/>
  <c r="K61" i="24"/>
  <c r="I61" i="24"/>
  <c r="K69" i="24"/>
  <c r="I69" i="24"/>
  <c r="C39" i="24"/>
  <c r="K55" i="24"/>
  <c r="I55" i="24"/>
  <c r="K63" i="24"/>
  <c r="I63" i="24"/>
  <c r="K71" i="24"/>
  <c r="I71" i="24"/>
  <c r="I8" i="24"/>
  <c r="L8" i="24"/>
  <c r="I18" i="24"/>
  <c r="L18" i="24"/>
  <c r="I26" i="24"/>
  <c r="L26" i="24"/>
  <c r="I34" i="24"/>
  <c r="L34" i="24"/>
  <c r="E8" i="24"/>
  <c r="G26" i="24"/>
  <c r="I43" i="24"/>
  <c r="G43" i="24"/>
  <c r="L43" i="24"/>
  <c r="K52" i="24"/>
  <c r="I52" i="24"/>
  <c r="K60" i="24"/>
  <c r="I60" i="24"/>
  <c r="K68" i="24"/>
  <c r="I68" i="24"/>
  <c r="G8" i="24"/>
  <c r="E30" i="24"/>
  <c r="D42" i="24"/>
  <c r="K42" i="24"/>
  <c r="H42" i="24"/>
  <c r="F42" i="24"/>
  <c r="E43" i="24"/>
  <c r="K57" i="24"/>
  <c r="I57" i="24"/>
  <c r="K65" i="24"/>
  <c r="I65" i="24"/>
  <c r="K73" i="24"/>
  <c r="I73" i="24"/>
  <c r="M26" i="24"/>
  <c r="K54" i="24"/>
  <c r="I54" i="24"/>
  <c r="K62" i="24"/>
  <c r="I62" i="24"/>
  <c r="K70" i="24"/>
  <c r="I70" i="24"/>
  <c r="J77" i="24"/>
  <c r="M8" i="24"/>
  <c r="E18" i="24"/>
  <c r="E34" i="24"/>
  <c r="I41" i="24"/>
  <c r="G41" i="24"/>
  <c r="L41" i="24"/>
  <c r="K51" i="24"/>
  <c r="I51" i="24"/>
  <c r="K59" i="24"/>
  <c r="I59" i="24"/>
  <c r="K67" i="24"/>
  <c r="I67" i="24"/>
  <c r="K75" i="24"/>
  <c r="K77" i="24" s="1"/>
  <c r="I75" i="24"/>
  <c r="C14" i="24"/>
  <c r="C6" i="24"/>
  <c r="I22" i="24"/>
  <c r="L22" i="24"/>
  <c r="I30" i="24"/>
  <c r="L30" i="24"/>
  <c r="G18" i="24"/>
  <c r="M30" i="24"/>
  <c r="G34" i="24"/>
  <c r="D40" i="24"/>
  <c r="K40" i="24"/>
  <c r="H40" i="24"/>
  <c r="F40" i="24"/>
  <c r="K56" i="24"/>
  <c r="I56" i="24"/>
  <c r="K64" i="24"/>
  <c r="I64" i="24"/>
  <c r="K72" i="24"/>
  <c r="I72" i="24"/>
  <c r="J41" i="24"/>
  <c r="J43" i="24"/>
  <c r="F44" i="24"/>
  <c r="H44" i="24"/>
  <c r="J44" i="24"/>
  <c r="K44" i="24"/>
  <c r="E40" i="24"/>
  <c r="E42" i="24"/>
  <c r="E44" i="24"/>
  <c r="K79" i="24" l="1"/>
  <c r="I14" i="24"/>
  <c r="L14" i="24"/>
  <c r="M14" i="24"/>
  <c r="G14" i="24"/>
  <c r="E14" i="24"/>
  <c r="I77" i="24"/>
  <c r="K6" i="24"/>
  <c r="J6" i="24"/>
  <c r="F6" i="24"/>
  <c r="D6" i="24"/>
  <c r="H6" i="24"/>
  <c r="K14" i="24"/>
  <c r="J14" i="24"/>
  <c r="F14" i="24"/>
  <c r="D14" i="24"/>
  <c r="H14" i="24"/>
  <c r="H39" i="24"/>
  <c r="D39" i="24"/>
  <c r="J39" i="24"/>
  <c r="K39" i="24"/>
  <c r="F39" i="24"/>
  <c r="I39" i="24"/>
  <c r="G39" i="24"/>
  <c r="L39" i="24"/>
  <c r="M39" i="24"/>
  <c r="E39" i="24"/>
  <c r="H45" i="24"/>
  <c r="F45" i="24"/>
  <c r="D45" i="24"/>
  <c r="J45" i="24"/>
  <c r="K45" i="24"/>
  <c r="I6" i="24"/>
  <c r="L6" i="24"/>
  <c r="M6" i="24"/>
  <c r="G6" i="24"/>
  <c r="E6" i="24"/>
  <c r="J79" i="24"/>
  <c r="J78" i="24"/>
  <c r="I78" i="24" l="1"/>
  <c r="I79" i="24"/>
  <c r="K78" i="24"/>
  <c r="I83" i="24" l="1"/>
  <c r="I82" i="24"/>
  <c r="I81" i="24"/>
</calcChain>
</file>

<file path=xl/sharedStrings.xml><?xml version="1.0" encoding="utf-8"?>
<sst xmlns="http://schemas.openxmlformats.org/spreadsheetml/2006/main" count="1668" uniqueCount="520">
  <si>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</si>
  <si>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</si>
  <si>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</si>
  <si>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</si>
  <si>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</si>
  <si>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</si>
  <si>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</si>
  <si>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</si>
  <si>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</si>
  <si>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</si>
  <si>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</si>
  <si>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</si>
  <si>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</si>
  <si>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Halle (Saale), Stadt (15002)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</si>
  <si>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</si>
  <si>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</si>
  <si>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</si>
  <si>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</si>
  <si>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</si>
  <si>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</si>
  <si>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</si>
  <si>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</si>
  <si>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</si>
  <si>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</si>
  <si>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</si>
  <si>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</si>
  <si>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</si>
  <si>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</si>
  <si>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</si>
  <si>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</si>
  <si>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</si>
  <si>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</si>
  <si>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</si>
  <si>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</si>
  <si>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</si>
  <si>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</si>
  <si>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</si>
  <si>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</si>
  <si>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</si>
  <si>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</si>
  <si>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</si>
  <si>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</si>
  <si>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</si>
  <si>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</si>
  <si>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</si>
  <si>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</si>
  <si>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</si>
  <si>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</si>
  <si>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</si>
  <si>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</si>
  <si>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</si>
  <si>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</si>
  <si>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</si>
  <si>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</si>
  <si>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</si>
  <si>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</si>
  <si>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</si>
  <si>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</si>
  <si>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</si>
  <si>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</si>
  <si>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</si>
  <si>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</si>
  <si>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</si>
  <si>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</si>
  <si>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</si>
  <si>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</si>
  <si>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</si>
  <si>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</si>
  <si>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</si>
  <si>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</si>
  <si>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</si>
  <si>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</si>
  <si>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</si>
  <si>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</si>
  <si>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</si>
  <si>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</si>
  <si>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</si>
  <si>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</si>
  <si>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</si>
  <si>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</si>
  <si>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</si>
  <si>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</si>
  <si>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</si>
  <si>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</si>
  <si>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</si>
  <si>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</si>
  <si>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</si>
  <si>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</si>
  <si>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</si>
  <si>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</si>
  <si>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</si>
  <si>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</si>
  <si>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Halle (Saale), Stadt (15002);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</si>
  <si>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</si>
  <si>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</si>
  <si>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</si>
  <si>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</si>
  <si>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</si>
  <si>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</si>
  <si>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</si>
  <si>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</si>
  <si>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</si>
  <si>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</si>
  <si>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</si>
  <si>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</si>
  <si>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</si>
  <si>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</si>
  <si>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</si>
  <si>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</si>
  <si>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</si>
  <si>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</si>
  <si>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</si>
  <si>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</si>
  <si>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</si>
  <si>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</si>
  <si>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</si>
  <si>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</si>
  <si>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</si>
  <si>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</si>
  <si>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</si>
  <si>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</si>
  <si>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</si>
  <si>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</si>
  <si>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</si>
  <si>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</si>
  <si>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</si>
  <si>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</si>
  <si>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</si>
  <si>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</si>
  <si>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</si>
  <si>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</si>
  <si>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</si>
  <si>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</si>
  <si>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</si>
  <si>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</si>
  <si>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</si>
  <si>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</si>
  <si>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</si>
  <si>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</si>
  <si>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</si>
  <si>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</si>
  <si>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</si>
  <si>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</si>
  <si>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</si>
  <si>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</si>
  <si>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</si>
  <si>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</si>
  <si>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</si>
  <si>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</si>
  <si>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</si>
  <si>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</si>
  <si>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</si>
  <si>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</si>
  <si>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</si>
  <si>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</si>
  <si>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</si>
  <si>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</si>
  <si>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</si>
  <si>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</si>
  <si>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</si>
  <si>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</si>
  <si>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</si>
  <si>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</si>
  <si>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</si>
  <si>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</si>
  <si>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</si>
  <si>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</si>
  <si>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</si>
  <si>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</si>
  <si>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</si>
  <si>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</si>
  <si>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</si>
  <si>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</si>
  <si>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</si>
  <si>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</si>
  <si>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</si>
  <si>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</si>
  <si>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</si>
  <si>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</si>
  <si>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</si>
  <si>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</si>
  <si>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</si>
  <si>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</si>
  <si>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Halle (Saale), Stadt (15002)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</si>
  <si>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</si>
  <si>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</si>
  <si>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</si>
  <si>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</si>
  <si>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</si>
  <si>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</si>
  <si>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</si>
  <si>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</si>
  <si>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</si>
  <si>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</si>
  <si>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</si>
  <si>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</si>
  <si>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</si>
  <si>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</si>
  <si>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</si>
  <si>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</si>
  <si>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</si>
  <si>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</si>
  <si>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</si>
  <si>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</si>
  <si>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</si>
  <si>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</si>
  <si>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</si>
  <si>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</si>
  <si>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</si>
  <si>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</si>
  <si>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</si>
  <si>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</si>
  <si>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</si>
  <si>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</si>
  <si>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</si>
  <si>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</si>
  <si>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</si>
  <si>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</si>
  <si>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</si>
  <si>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</si>
  <si>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</si>
  <si>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</si>
  <si>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</si>
  <si>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</si>
  <si>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</si>
  <si>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</si>
  <si>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</si>
  <si>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</si>
  <si>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</si>
  <si>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</si>
  <si>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</si>
  <si>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</si>
  <si>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</si>
  <si>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</si>
  <si>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</si>
  <si>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</si>
  <si>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</si>
  <si>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</si>
  <si>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</si>
  <si>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</si>
  <si>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</si>
  <si>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</si>
  <si>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</si>
  <si>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</si>
  <si>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</si>
  <si>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</si>
  <si>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</si>
  <si>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</si>
  <si>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</si>
  <si>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</si>
  <si>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</si>
  <si>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</si>
  <si>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</si>
  <si>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</si>
  <si>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</si>
  <si>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</si>
  <si>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</si>
  <si>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</si>
  <si>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</si>
  <si>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</si>
  <si>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</si>
  <si>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</si>
  <si>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</si>
  <si>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</si>
  <si>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</si>
  <si>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</si>
  <si>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</si>
  <si>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</si>
  <si>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</si>
  <si>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</si>
  <si>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</si>
  <si>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</si>
  <si>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</si>
  <si>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</si>
  <si>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</si>
  <si>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</si>
  <si>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</si>
  <si>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</si>
  <si>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</si>
  <si>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</si>
  <si>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</si>
  <si>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</si>
  <si>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</si>
  <si>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</si>
  <si>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</si>
  <si>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</si>
  <si>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</si>
  <si>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</si>
  <si>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</si>
  <si>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</si>
  <si>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</si>
  <si>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</si>
  <si>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</si>
  <si>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</si>
  <si>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</si>
  <si>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</si>
  <si>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</si>
  <si>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</si>
  <si>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</si>
  <si>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</si>
  <si>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</si>
  <si>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</si>
  <si>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</si>
  <si>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</si>
  <si>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</si>
  <si>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</si>
  <si>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</si>
  <si>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</si>
  <si>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</si>
  <si>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</si>
  <si>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</si>
  <si>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</si>
  <si>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</si>
  <si>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</si>
  <si>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</si>
  <si>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</si>
  <si>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</si>
  <si>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</si>
  <si>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</si>
  <si>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</si>
  <si>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</si>
  <si>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</si>
  <si>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</si>
  <si>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</si>
  <si>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</si>
  <si>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</si>
  <si>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</si>
  <si>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</si>
  <si>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</si>
  <si>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</si>
  <si>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</si>
  <si>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</si>
  <si>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</si>
  <si>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</si>
  <si>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</si>
  <si>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</si>
  <si>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</si>
  <si>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</si>
  <si>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</si>
  <si>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</si>
  <si>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</si>
  <si>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</si>
  <si>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</si>
  <si>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</si>
  <si>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</si>
  <si>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</si>
  <si>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</si>
  <si>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</si>
  <si>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</si>
  <si>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</si>
  <si>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</si>
  <si>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</si>
  <si>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</si>
  <si>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</si>
  <si>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</si>
  <si>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</si>
  <si>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</si>
  <si>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</si>
  <si>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</si>
  <si>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</si>
  <si>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</si>
  <si>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</si>
  <si>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</si>
  <si>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</si>
  <si>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</si>
  <si>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</si>
  <si>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</si>
  <si>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</si>
  <si>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</si>
  <si>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</si>
  <si>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</si>
  <si>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</si>
  <si>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</si>
  <si>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Halle (Saale), Stadt (15002);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</si>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</sst>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{BB2248AA-6E71-4B1A-BF41-881A47B5D34C}</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6CC2-4DE1-AD44-0F453F52AEBF}"/>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{B4F18162-5EBF-4154-B8F4-44D6BFBD1B9E}</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6CC2-4DE1-AD44-0F453F52AEB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{8C8C3CD3-ECF4-41F4-BBEB-6BE8AB6A123E}</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6CC2-4DE1-AD44-0F453F52AEB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{6B4E0CA9-DD8F-49E3-A150-333E041F3220}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CC2-4DE1-AD44-0F453F52AEB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2.0721213936720759</c:v>
                </c:pt>
                <c:pt idx="1">
                  <c:v>8.2197109924516704E-2</c:v>
                </c:pt>
                <c:pt idx="2">
                  <c:v>0.95490282911153723</c:v>
                </c:pt>
                <c:pt idx="3">
                  <c:v>1.0875687030768</c:v>
                </c:pt>
              </c:numCache>
            </c:numRef>
          </c:val>
          <c:extLst>
            <c:ext xmlns:c16="http://schemas.microsoft.com/office/drawing/2014/chart" uri="{C3380CC4-5D6E-409C-BE32-E72D297353CC}">
              <c16:uniqueId val="{00000004-6CC2-4DE1-AD44-0F453F52AEB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{066C603C-E7F5-4599-96AB-699F2B038BB2}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CC2-4DE1-AD44-0F453F52AEB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{FC7EBFEE-E41C-4F9E-917D-557DCE67726D}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CC2-4DE1-AD44-0F453F52AEB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{EC024875-1264-4F56-B68A-EDBFD2AB0858}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CC2-4DE1-AD44-0F453F52AEB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{6EB9580F-B694-437D-A706-9243F6EA8042}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CC2-4DE1-AD44-0F453F52AE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CC2-4DE1-AD44-0F453F52AEB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CC2-4DE1-AD44-0F453F52AEB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{EC971F25-C21F-44F6-B94C-4AB826E9B0D3}</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7F8D-4FA1-A100-FF28EED2C723}"/>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{A0B0C006-780B-4940-A213-A426ECD34383}</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F8D-4FA1-A100-FF28EED2C723}"/>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{8C4EA354-0913-4138-B000-70911E3D8A6D}</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F8D-4FA1-A100-FF28EED2C72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{46AC34E2-E04E-4D0C-9C3C-6E2CC478F84E}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F8D-4FA1-A100-FF28EED2C7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-2.1823637727613723</c:v>
                </c:pt>
                <c:pt idx="1">
                  <c:v>-2.7368672112575281</c:v>
                </c:pt>
                <c:pt idx="2">
                  <c:v>-3.6279896103654186</c:v>
                </c:pt>
                <c:pt idx="3">
                  <c:v>-2.8655893304673015</c:v>
                </c:pt>
              </c:numCache>
            </c:numRef>
          </c:val>
          <c:extLst>
            <c:ext xmlns:c16="http://schemas.microsoft.com/office/drawing/2014/chart" uri="{C3380CC4-5D6E-409C-BE32-E72D297353CC}">
              <c16:uniqueId val="{00000004-7F8D-4FA1-A100-FF28EED2C72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{59A4C682-E6DE-4B30-8192-AF13306EA114}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F8D-4FA1-A100-FF28EED2C72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{404AB2D7-D35B-463B-8E6A-12C298AF3C7F}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F8D-4FA1-A100-FF28EED2C72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{C93F3FB5-B60F-498E-B06C-F8BADE59F043}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F8D-4FA1-A100-FF28EED2C72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{FB1312CF-F079-432F-BF52-9787D0E15126}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F8D-4FA1-A100-FF28EED2C7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F8D-4FA1-A100-FF28EED2C72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F8D-4FA1-A100-FF28EED2C72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{64343F34-0DAC-4EF2-AFA1-CAEB045FFAC2}</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CA33-494C-84C1-FA1B7AF27C18}"/>
                </c:ext>
              </c:extLst>
            </c:dLbl>
            <c:dLbl>
              <c:idx val="1"/>
              <c:tx>
                <c:strRef>
                  <c:f>Daten_Diagramme!$D$15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{D8ED69DB-CCD7-4544-96EB-02445C45210D}</c15:txfldGUID>
                      <c15:f>Daten_Diagramme!$D$15</c15:f>
                      <c15:dlblFieldTableCache>
                        <c:ptCount val="1"/>
                        <c:pt idx="0">
                          <c:v>6.7</c:v>
                        </c:pt>
                      </c15:dlblFieldTableCache>
                    </c15:dlblFTEntry>
                  </c15:dlblFieldTable>
                  <c15:showDataLabelsRange val="0"/>
                </c:ext>
                <c:ext xmlns:c16="http://schemas.microsoft.com/office/drawing/2014/chart" uri="{C3380CC4-5D6E-409C-BE32-E72D297353CC}">
                  <c16:uniqueId val="{00000001-CA33-494C-84C1-FA1B7AF27C18}"/>
                </c:ext>
              </c:extLst>
            </c:dLbl>
            <c:dLbl>
              <c:idx val="2"/>
              <c:tx>
                <c:strRef>
                  <c:f>Daten_Diagramme!$D$16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{97FBA6AC-9001-4F75-B29E-3CDC22D49329}</c15:txfldGUID>
                      <c15:f>Daten_Diagramme!$D$16</c15:f>
                      <c15:dlblFieldTableCache>
                        <c:ptCount val="1"/>
                        <c:pt idx="0">
                          <c:v>6.0</c:v>
                        </c:pt>
                      </c15:dlblFieldTableCache>
                    </c15:dlblFTEntry>
                  </c15:dlblFieldTable>
                  <c15:showDataLabelsRange val="0"/>
                </c:ext>
                <c:ext xmlns:c16="http://schemas.microsoft.com/office/drawing/2014/chart" uri="{C3380CC4-5D6E-409C-BE32-E72D297353CC}">
                  <c16:uniqueId val="{00000002-CA33-494C-84C1-FA1B7AF27C18}"/>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{58EA8710-D579-45ED-9552-FD6033B9E6A4}</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CA33-494C-84C1-FA1B7AF27C18}"/>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{F249C64A-EABE-4FE4-881B-8E2273751FD0}</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CA33-494C-84C1-FA1B7AF27C18}"/>
                </c:ext>
              </c:extLst>
            </c:dLbl>
            <c:dLbl>
              <c:idx val="5"/>
              <c:tx>
                <c:strRef>
                  <c:f>Daten_Diagramme!$D$19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{D0EAF3B4-428B-45EB-ABBF-FC4AC9F20D05}</c15:txfldGUID>
                      <c15:f>Daten_Diagramme!$D$19</c15:f>
                      <c15:dlblFieldTableCache>
                        <c:ptCount val="1"/>
                        <c:pt idx="0">
                          <c:v>5.2</c:v>
                        </c:pt>
                      </c15:dlblFieldTableCache>
                    </c15:dlblFTEntry>
                  </c15:dlblFieldTable>
                  <c15:showDataLabelsRange val="0"/>
                </c:ext>
                <c:ext xmlns:c16="http://schemas.microsoft.com/office/drawing/2014/chart" uri="{C3380CC4-5D6E-409C-BE32-E72D297353CC}">
                  <c16:uniqueId val="{00000005-CA33-494C-84C1-FA1B7AF27C18}"/>
                </c:ext>
              </c:extLst>
            </c:dLbl>
            <c:dLbl>
              <c:idx val="6"/>
              <c:tx>
                <c:strRef>
                  <c:f>Daten_Diagramme!$D$20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{BF354F29-D67C-4F90-8C36-979B2C557A4F}</c15:txfldGUID>
                      <c15:f>Daten_Diagramme!$D$20</c15:f>
                      <c15:dlblFieldTableCache>
                        <c:ptCount val="1"/>
                        <c:pt idx="0">
                          <c:v>-6.0</c:v>
                        </c:pt>
                      </c15:dlblFieldTableCache>
                    </c15:dlblFTEntry>
                  </c15:dlblFieldTable>
                  <c15:showDataLabelsRange val="0"/>
                </c:ext>
                <c:ext xmlns:c16="http://schemas.microsoft.com/office/drawing/2014/chart" uri="{C3380CC4-5D6E-409C-BE32-E72D297353CC}">
                  <c16:uniqueId val="{00000006-CA33-494C-84C1-FA1B7AF27C18}"/>
                </c:ext>
              </c:extLst>
            </c:dLbl>
            <c:dLbl>
              <c:idx val="7"/>
              <c:tx>
                <c:strRef>
                  <c:f>Daten_Diagramme!$D$21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{7B5C530A-64B0-424F-BBFF-E296962C7CBC}</c15:txfldGUID>
                      <c15:f>Daten_Diagramme!$D$21</c15:f>
                      <c15:dlblFieldTableCache>
                        <c:ptCount val="1"/>
                        <c:pt idx="0">
                          <c:v>-6.5</c:v>
                        </c:pt>
                      </c15:dlblFieldTableCache>
                    </c15:dlblFTEntry>
                  </c15:dlblFieldTable>
                  <c15:showDataLabelsRange val="0"/>
                </c:ext>
                <c:ext xmlns:c16="http://schemas.microsoft.com/office/drawing/2014/chart" uri="{C3380CC4-5D6E-409C-BE32-E72D297353CC}">
                  <c16:uniqueId val="{00000007-CA33-494C-84C1-FA1B7AF27C18}"/>
                </c:ext>
              </c:extLst>
            </c:dLbl>
            <c:dLbl>
              <c:idx val="8"/>
              <c:tx>
                <c:strRef>
                  <c:f>Daten_Diagramme!$D$22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{58CA011E-3E6B-4ABE-8E9E-E1CF5F903028}</c15:txfldGUID>
                      <c15:f>Daten_Diagramme!$D$22</c15:f>
                      <c15:dlblFieldTableCache>
                        <c:ptCount val="1"/>
                        <c:pt idx="0">
                          <c:v>5.4</c:v>
                        </c:pt>
                      </c15:dlblFieldTableCache>
                    </c15:dlblFTEntry>
                  </c15:dlblFieldTable>
                  <c15:showDataLabelsRange val="0"/>
                </c:ext>
                <c:ext xmlns:c16="http://schemas.microsoft.com/office/drawing/2014/chart" uri="{C3380CC4-5D6E-409C-BE32-E72D297353CC}">
                  <c16:uniqueId val="{00000008-CA33-494C-84C1-FA1B7AF27C18}"/>
                </c:ext>
              </c:extLst>
            </c:dLbl>
            <c:dLbl>
              <c:idx val="9"/>
              <c:tx>
                <c:strRef>
                  <c:f>Daten_Diagramme!$D$23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{B3DEDA7A-C7D7-400B-8F89-E1B92FC2F214}</c15:txfldGUID>
                      <c15:f>Daten_Diagramme!$D$23</c15:f>
                      <c15:dlblFieldTableCache>
                        <c:ptCount val="1"/>
                        <c:pt idx="0">
                          <c:v>6.8</c:v>
                        </c:pt>
                      </c15:dlblFieldTableCache>
                    </c15:dlblFTEntry>
                  </c15:dlblFieldTable>
                  <c15:showDataLabelsRange val="0"/>
                </c:ext>
                <c:ext xmlns:c16="http://schemas.microsoft.com/office/drawing/2014/chart" uri="{C3380CC4-5D6E-409C-BE32-E72D297353CC}">
                  <c16:uniqueId val="{00000009-CA33-494C-84C1-FA1B7AF27C18}"/>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{F9C5463A-FEA8-42FA-AE02-A3C0ADD3C6C9}</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CA33-494C-84C1-FA1B7AF27C18}"/>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{33B8BF0A-A4A6-4C9A-A26A-813B6586D431}</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CA33-494C-84C1-FA1B7AF27C18}"/>
                </c:ext>
              </c:extLst>
            </c:dLbl>
            <c:dLbl>
              <c:idx val="12"/>
              <c:tx>
                <c:strRef>
                  <c:f>Daten_Diagramme!$D$26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{D8D9A648-8FF0-4C87-A9A2-5B700B77992F}</c15:txfldGUID>
                      <c15:f>Daten_Diagramme!$D$26</c15:f>
                      <c15:dlblFieldTableCache>
                        <c:ptCount val="1"/>
                        <c:pt idx="0">
                          <c:v>5.8</c:v>
                        </c:pt>
                      </c15:dlblFieldTableCache>
                    </c15:dlblFTEntry>
                  </c15:dlblFieldTable>
                  <c15:showDataLabelsRange val="0"/>
                </c:ext>
                <c:ext xmlns:c16="http://schemas.microsoft.com/office/drawing/2014/chart" uri="{C3380CC4-5D6E-409C-BE32-E72D297353CC}">
                  <c16:uniqueId val="{0000000C-CA33-494C-84C1-FA1B7AF27C18}"/>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{8E9F3FA7-EDF0-4091-AFF3-DCC5DD4F0C93}</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CA33-494C-84C1-FA1B7AF27C18}"/>
                </c:ext>
              </c:extLst>
            </c:dLbl>
            <c:dLbl>
              <c:idx val="14"/>
              <c:tx>
                <c:strRef>
                  <c:f>Daten_Diagramme!$D$28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{92F82F99-8438-4D0B-BAF9-16C8CB67A9AB}</c15:txfldGUID>
                      <c15:f>Daten_Diagramme!$D$28</c15:f>
                      <c15:dlblFieldTableCache>
                        <c:ptCount val="1"/>
                        <c:pt idx="0">
                          <c:v>2.7</c:v>
                        </c:pt>
                      </c15:dlblFieldTableCache>
                    </c15:dlblFTEntry>
                  </c15:dlblFieldTable>
                  <c15:showDataLabelsRange val="0"/>
                </c:ext>
                <c:ext xmlns:c16="http://schemas.microsoft.com/office/drawing/2014/chart" uri="{C3380CC4-5D6E-409C-BE32-E72D297353CC}">
                  <c16:uniqueId val="{0000000E-CA33-494C-84C1-FA1B7AF27C18}"/>
                </c:ext>
              </c:extLst>
            </c:dLbl>
            <c:dLbl>
              <c:idx val="15"/>
              <c:tx>
                <c:strRef>
                  <c:f>Daten_Diagramme!$D$29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{EC665D75-16CD-4E05-8172-81D1426DC150}</c15:txfldGUID>
                      <c15:f>Daten_Diagramme!$D$29</c15:f>
                      <c15:dlblFieldTableCache>
                        <c:ptCount val="1"/>
                        <c:pt idx="0">
                          <c:v>-7.8</c:v>
                        </c:pt>
                      </c15:dlblFieldTableCache>
                    </c15:dlblFTEntry>
                  </c15:dlblFieldTable>
                  <c15:showDataLabelsRange val="0"/>
                </c:ext>
                <c:ext xmlns:c16="http://schemas.microsoft.com/office/drawing/2014/chart" uri="{C3380CC4-5D6E-409C-BE32-E72D297353CC}">
                  <c16:uniqueId val="{0000000F-CA33-494C-84C1-FA1B7AF27C18}"/>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{F0A65BDF-32A2-49FA-8EFA-029CDCFA5FAA}</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CA33-494C-84C1-FA1B7AF27C18}"/>
                </c:ext>
              </c:extLst>
            </c:dLbl>
            <c:dLbl>
              <c:idx val="17"/>
              <c:tx>
                <c:strRef>
                  <c:f>Daten_Diagramme!$D$31</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{03F64467-AF6B-47DE-98A2-369DEB0EF14F}</c15:txfldGUID>
                      <c15:f>Daten_Diagramme!$D$31</c15:f>
                      <c15:dlblFieldTableCache>
                        <c:ptCount val="1"/>
                        <c:pt idx="0">
                          <c:v>8.1</c:v>
                        </c:pt>
                      </c15:dlblFieldTableCache>
                    </c15:dlblFTEntry>
                  </c15:dlblFieldTable>
                  <c15:showDataLabelsRange val="0"/>
                </c:ext>
                <c:ext xmlns:c16="http://schemas.microsoft.com/office/drawing/2014/chart" uri="{C3380CC4-5D6E-409C-BE32-E72D297353CC}">
                  <c16:uniqueId val="{00000011-CA33-494C-84C1-FA1B7AF27C18}"/>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{94AE3C4C-15AA-4FBE-8722-4E7031C13A9F}</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CA33-494C-84C1-FA1B7AF27C18}"/>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{F6577988-2A56-4643-A473-E042857EA4DE}</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CA33-494C-84C1-FA1B7AF27C18}"/>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{39DA8837-C217-4D78-B7E2-B0004DAAD432}</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CA33-494C-84C1-FA1B7AF27C1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{FBF3770A-AE1B-4ABD-B798-D4007A69AFC5}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A33-494C-84C1-FA1B7AF27C1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{8A28AE84-66DA-404B-AFCE-7480B55E8EB1}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A33-494C-84C1-FA1B7AF27C18}"/>
                </c:ext>
              </c:extLst>
            </c:dLbl>
            <c:dLbl>
              <c:idx val="23"/>
              <c:tx>
                <c:strRef>
                  <c:f>Daten_Diagramme!$D$37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{726DC0BB-8A1C-4DAD-A4BD-D73AE1E53BBF}</c15:txfldGUID>
                      <c15:f>Daten_Diagramme!$D$37</c15:f>
                      <c15:dlblFieldTableCache>
                        <c:ptCount val="1"/>
                        <c:pt idx="0">
                          <c:v>6.7</c:v>
                        </c:pt>
                      </c15:dlblFieldTableCache>
                    </c15:dlblFTEntry>
                  </c15:dlblFieldTable>
                  <c15:showDataLabelsRange val="0"/>
                </c:ext>
                <c:ext xmlns:c16="http://schemas.microsoft.com/office/drawing/2014/chart" uri="{C3380CC4-5D6E-409C-BE32-E72D297353CC}">
                  <c16:uniqueId val="{00000017-CA33-494C-84C1-FA1B7AF27C18}"/>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{F7FF2030-FE28-4162-BFAB-8015229990F7}</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CA33-494C-84C1-FA1B7AF27C18}"/>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{E7E7AFA6-22F2-4DAE-BF6B-5E2E4E8465E8}</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CA33-494C-84C1-FA1B7AF27C1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{B833F760-755E-4FBB-82EB-CF68D9B491AD}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A33-494C-84C1-FA1B7AF27C1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{83C18A3A-5122-44E1-99FC-25147C148805}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A33-494C-84C1-FA1B7AF27C1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{5EBA4CA4-ED47-4AC3-A3EF-C728FCFC30E7}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A33-494C-84C1-FA1B7AF27C1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{A986B404-0F64-4E62-8B93-232C654A668D}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A33-494C-84C1-FA1B7AF27C1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{E374C036-1222-412C-9EC2-6B7AF0CE8CC0}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A33-494C-84C1-FA1B7AF27C18}"/>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{CAC512C8-C9A9-40E0-B528-CB14A370BF5C}</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CA33-494C-84C1-FA1B7AF27C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2.0721213936720759</c:v>
                </c:pt>
                <c:pt idx="1">
                  <c:v>6.666666666666667</c:v>
                </c:pt>
                <c:pt idx="2">
                  <c:v>5.9668508287292816</c:v>
                </c:pt>
                <c:pt idx="3">
                  <c:v>2.3472192852611546</c:v>
                </c:pt>
                <c:pt idx="4">
                  <c:v>0.76093849080532661</c:v>
                </c:pt>
                <c:pt idx="5">
                  <c:v>5.2099533437013994</c:v>
                </c:pt>
                <c:pt idx="6">
                  <c:v>-6.0344827586206895</c:v>
                </c:pt>
                <c:pt idx="7">
                  <c:v>-6.5204386839481554</c:v>
                </c:pt>
                <c:pt idx="8">
                  <c:v>5.3519299383717156</c:v>
                </c:pt>
                <c:pt idx="9">
                  <c:v>6.8017810532780594</c:v>
                </c:pt>
                <c:pt idx="10">
                  <c:v>1.0600706713780919</c:v>
                </c:pt>
                <c:pt idx="11">
                  <c:v>3.7195611453037194</c:v>
                </c:pt>
                <c:pt idx="12">
                  <c:v>5.790223065970574</c:v>
                </c:pt>
                <c:pt idx="13">
                  <c:v>-4.4661378889566805</c:v>
                </c:pt>
                <c:pt idx="14">
                  <c:v>2.7323580034423407</c:v>
                </c:pt>
                <c:pt idx="15">
                  <c:v>-7.7711640211640214</c:v>
                </c:pt>
                <c:pt idx="16">
                  <c:v>0.29639175257731959</c:v>
                </c:pt>
                <c:pt idx="17">
                  <c:v>8.0552359033371683</c:v>
                </c:pt>
                <c:pt idx="18">
                  <c:v>2.1027854060415851</c:v>
                </c:pt>
                <c:pt idx="19">
                  <c:v>2.5657981748445975</c:v>
                </c:pt>
                <c:pt idx="20">
                  <c:v>2.6075022872827081</c:v>
                </c:pt>
                <c:pt idx="21">
                  <c:v>0</c:v>
                </c:pt>
                <c:pt idx="23">
                  <c:v>6.666666666666667</c:v>
                </c:pt>
                <c:pt idx="24">
                  <c:v>-0.93474121516357966</c:v>
                </c:pt>
                <c:pt idx="25">
                  <c:v>2.4774087548409809</c:v>
                </c:pt>
              </c:numCache>
            </c:numRef>
          </c:val>
          <c:extLst>
            <c:ext xmlns:c16="http://schemas.microsoft.com/office/drawing/2014/chart" uri="{C3380CC4-5D6E-409C-BE32-E72D297353CC}">
              <c16:uniqueId val="{00000020-CA33-494C-84C1-FA1B7AF27C1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{92AB726F-1830-4378-AF09-AB1A239DBC21}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A33-494C-84C1-FA1B7AF27C1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{1916705D-FE5E-4D40-AA1F-10A11BEC7FE8}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A33-494C-84C1-FA1B7AF27C1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{82BB0F85-2784-41DB-8FDC-B9EB22F7F25F}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A33-494C-84C1-FA1B7AF27C1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{CA4E4857-2B18-42A9-ACC1-D96E958DC590}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A33-494C-84C1-FA1B7AF27C1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{366B1A12-A177-4543-9ECD-8682446097E2}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A33-494C-84C1-FA1B7AF27C1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{413BA8A8-88E6-40C8-B69F-29C7197139FA}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A33-494C-84C1-FA1B7AF27C1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{E3976156-8A9B-4418-942D-D383E1F0B869}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A33-494C-84C1-FA1B7AF27C1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{95607405-9482-42A0-8D17-E8D73A817F91}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A33-494C-84C1-FA1B7AF27C1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{F297862D-3DE0-4A6F-9D89-C240BFE5F26A}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A33-494C-84C1-FA1B7AF27C1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{E086C929-3E26-47CB-BD89-8182BCDB0F5F}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A33-494C-84C1-FA1B7AF27C1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{49B4B243-A5B6-447C-B6B1-80157466A50F}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A33-494C-84C1-FA1B7AF27C1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{A74048B4-75F8-430E-8EDE-800CB06502F7}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A33-494C-84C1-FA1B7AF27C1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{FD2C302E-EE5B-4C00-A35F-78E0FD765DFA}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A33-494C-84C1-FA1B7AF27C1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{30164024-9A63-4D65-A3C0-A9C1567E70B0}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A33-494C-84C1-FA1B7AF27C1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{5D6376AD-CBE0-4582-B572-7E44C0D7A80A}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A33-494C-84C1-FA1B7AF27C1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{F210940A-299F-45C9-A1C7-AB1512D2FA8B}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A33-494C-84C1-FA1B7AF27C1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{C4D7F827-8900-4D20-9E44-9AFB0C6A4A90}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A33-494C-84C1-FA1B7AF27C1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{E75CF08A-BDAD-4E99-AA45-AD9B9796CBCF}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A33-494C-84C1-FA1B7AF27C1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{3E86C750-A2F5-4BDB-83CE-81E68B86ADAB}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A33-494C-84C1-FA1B7AF27C1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{82E3A8A3-598D-41B6-8432-036D328C55AD}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A33-494C-84C1-FA1B7AF27C1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{5C6DDFFF-F144-459C-8C52-C57506A0D782}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A33-494C-84C1-FA1B7AF27C1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{92DA7485-C48F-4972-AE95-DEFAFAEE4111}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A33-494C-84C1-FA1B7AF27C1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{5A0D8925-0F32-4E5B-8C1A-40259F3E0BB3}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A33-494C-84C1-FA1B7AF27C1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{B03C6786-C6FF-45AC-8AA8-5C2614CC6239}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A33-494C-84C1-FA1B7AF27C1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{F1774B53-1BB4-4E1F-BE13-7A60B0C10FE6}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A33-494C-84C1-FA1B7AF27C1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{6CE88423-F0CC-4C2B-9869-EC68C9264AB6}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A33-494C-84C1-FA1B7AF27C1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{370838D1-56F8-4EFF-9670-BFF9042658D4}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A33-494C-84C1-FA1B7AF27C1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{927D4EFB-D5BE-4B7C-B941-2A837D5F300B}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A33-494C-84C1-FA1B7AF27C1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{D6A24213-6A60-47EB-B761-155D2E89D082}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A33-494C-84C1-FA1B7AF27C1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{FFF5CE6F-22EA-4E34-979D-8AC0AFCE9000}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A33-494C-84C1-FA1B7AF27C1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{87E0F3B3-2AC1-4FBE-A883-CAAEE73856AD}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A33-494C-84C1-FA1B7AF27C1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{DFB0CDC9-7097-4DA3-833D-14A924461F2B}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A33-494C-84C1-FA1B7AF27C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A33-494C-84C1-FA1B7AF27C1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A33-494C-84C1-FA1B7AF27C1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{B8FAA7E7-2464-4445-8299-A49F18A15D79}</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922C-4FEA-9A5C-8D9C17DC8FC5}"/>
                </c:ext>
              </c:extLst>
            </c:dLbl>
            <c:dLbl>
              <c:idx val="1"/>
              <c:tx>
                <c:strRef>
                  <c:f>Daten_Diagramme!$E$15</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{045EA0B8-02AC-471D-A446-BB805D7AF8E1}</c15:txfldGUID>
                      <c15:f>Daten_Diagramme!$E$15</c15:f>
                      <c15:dlblFieldTableCache>
                        <c:ptCount val="1"/>
                        <c:pt idx="0">
                          <c:v>10.0</c:v>
                        </c:pt>
                      </c15:dlblFieldTableCache>
                    </c15:dlblFTEntry>
                  </c15:dlblFieldTable>
                  <c15:showDataLabelsRange val="0"/>
                </c:ext>
                <c:ext xmlns:c16="http://schemas.microsoft.com/office/drawing/2014/chart" uri="{C3380CC4-5D6E-409C-BE32-E72D297353CC}">
                  <c16:uniqueId val="{00000001-922C-4FEA-9A5C-8D9C17DC8FC5}"/>
                </c:ext>
              </c:extLst>
            </c:dLbl>
            <c:dLbl>
              <c:idx val="2"/>
              <c:tx>
                <c:strRef>
                  <c:f>Daten_Diagramme!$E$16</c:f>
                  <c:strCache>
                    <c:ptCount val="1"/>
                    <c:pt idx="0">
                      <c:v>30.4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{53CAAB57-B9A0-47C7-91C2-9F4BC546148C}</c15:txfldGUID>
                      <c15:f>Daten_Diagramme!$E$16</c15:f>
                      <c15:dlblFieldTableCache>
                        <c:ptCount val="1"/>
                        <c:pt idx="0">
                          <c:v>30.4</c:v>
                        </c:pt>
                      </c15:dlblFieldTableCache>
                    </c15:dlblFTEntry>
                  </c15:dlblFieldTable>
                  <c15:showDataLabelsRange val="0"/>
                </c:ext>
                <c:ext xmlns:c16="http://schemas.microsoft.com/office/drawing/2014/chart" uri="{C3380CC4-5D6E-409C-BE32-E72D297353CC}">
                  <c16:uniqueId val="{00000002-922C-4FEA-9A5C-8D9C17DC8FC5}"/>
                </c:ext>
              </c:extLst>
            </c:dLbl>
            <c:dLbl>
              <c:idx val="3"/>
              <c:tx>
                <c:strRef>
                  <c:f>Daten_Diagramme!$E$17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{7DA25E7E-17AD-43E2-A0A0-888B0EE37B08}</c15:txfldGUID>
                      <c15:f>Daten_Diagramme!$E$17</c15:f>
                      <c15:dlblFieldTableCache>
                        <c:ptCount val="1"/>
                        <c:pt idx="0">
                          <c:v>11.1</c:v>
                        </c:pt>
                      </c15:dlblFieldTableCache>
                    </c15:dlblFTEntry>
                  </c15:dlblFieldTable>
                  <c15:showDataLabelsRange val="0"/>
                </c:ext>
                <c:ext xmlns:c16="http://schemas.microsoft.com/office/drawing/2014/chart" uri="{C3380CC4-5D6E-409C-BE32-E72D297353CC}">
                  <c16:uniqueId val="{00000003-922C-4FEA-9A5C-8D9C17DC8FC5}"/>
                </c:ext>
              </c:extLst>
            </c:dLbl>
            <c:dLbl>
              <c:idx val="4"/>
              <c:tx>
                <c:strRef>
                  <c:f>Daten_Diagramme!$E$18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{92387188-294B-41B9-8217-8FEAB899F86E}</c15:txfldGUID>
                      <c15:f>Daten_Diagramme!$E$18</c15:f>
                      <c15:dlblFieldTableCache>
                        <c:ptCount val="1"/>
                        <c:pt idx="0">
                          <c:v>6.2</c:v>
                        </c:pt>
                      </c15:dlblFieldTableCache>
                    </c15:dlblFTEntry>
                  </c15:dlblFieldTable>
                  <c15:showDataLabelsRange val="0"/>
                </c:ext>
                <c:ext xmlns:c16="http://schemas.microsoft.com/office/drawing/2014/chart" uri="{C3380CC4-5D6E-409C-BE32-E72D297353CC}">
                  <c16:uniqueId val="{00000004-922C-4FEA-9A5C-8D9C17DC8FC5}"/>
                </c:ext>
              </c:extLst>
            </c:dLbl>
            <c:dLbl>
              <c:idx val="5"/>
              <c:tx>
                <c:strRef>
                  <c:f>Daten_Diagramme!$E$19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{3EBE5A29-6E6A-4C92-B07F-461CB53692F9}</c15:txfldGUID>
                      <c15:f>Daten_Diagramme!$E$19</c15:f>
                      <c15:dlblFieldTableCache>
                        <c:ptCount val="1"/>
                        <c:pt idx="0">
                          <c:v>8.8</c:v>
                        </c:pt>
                      </c15:dlblFieldTableCache>
                    </c15:dlblFTEntry>
                  </c15:dlblFieldTable>
                  <c15:showDataLabelsRange val="0"/>
                </c:ext>
                <c:ext xmlns:c16="http://schemas.microsoft.com/office/drawing/2014/chart" uri="{C3380CC4-5D6E-409C-BE32-E72D297353CC}">
                  <c16:uniqueId val="{00000005-922C-4FEA-9A5C-8D9C17DC8FC5}"/>
                </c:ext>
              </c:extLst>
            </c:dLbl>
            <c:dLbl>
              <c:idx val="6"/>
              <c:tx>
                <c:strRef>
                  <c:f>Daten_Diagramme!$E$20</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{6E184E5B-34D0-4F0F-BB8B-B6973CDD0034}</c15:txfldGUID>
                      <c15:f>Daten_Diagramme!$E$20</c15:f>
                      <c15:dlblFieldTableCache>
                        <c:ptCount val="1"/>
                        <c:pt idx="0">
                          <c:v>33.3</c:v>
                        </c:pt>
                      </c15:dlblFieldTableCache>
                    </c15:dlblFTEntry>
                  </c15:dlblFieldTable>
                  <c15:showDataLabelsRange val="0"/>
                </c:ext>
                <c:ext xmlns:c16="http://schemas.microsoft.com/office/drawing/2014/chart" uri="{C3380CC4-5D6E-409C-BE32-E72D297353CC}">
                  <c16:uniqueId val="{00000006-922C-4FEA-9A5C-8D9C17DC8FC5}"/>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{8C3054D5-D27F-4D98-A3C5-A413888FF383}</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922C-4FEA-9A5C-8D9C17DC8FC5}"/>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{5D3CDED9-415B-47D6-96C3-178827D11F53}</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922C-4FEA-9A5C-8D9C17DC8FC5}"/>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{6C070E1F-E0FF-41A1-8AF9-668636828255}</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922C-4FEA-9A5C-8D9C17DC8FC5}"/>
                </c:ext>
              </c:extLst>
            </c:dLbl>
            <c:dLbl>
              <c:idx val="10"/>
              <c:tx>
                <c:strRef>
                  <c:f>Daten_Diagramme!$E$24</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{44AA17C2-3EDA-4EA9-8C32-25874B6F1860}</c15:txfldGUID>
                      <c15:f>Daten_Diagramme!$E$24</c15:f>
                      <c15:dlblFieldTableCache>
                        <c:ptCount val="1"/>
                        <c:pt idx="0">
                          <c:v>-14.0</c:v>
                        </c:pt>
                      </c15:dlblFieldTableCache>
                    </c15:dlblFTEntry>
                  </c15:dlblFieldTable>
                  <c15:showDataLabelsRange val="0"/>
                </c:ext>
                <c:ext xmlns:c16="http://schemas.microsoft.com/office/drawing/2014/chart" uri="{C3380CC4-5D6E-409C-BE32-E72D297353CC}">
                  <c16:uniqueId val="{0000000A-922C-4FEA-9A5C-8D9C17DC8FC5}"/>
                </c:ext>
              </c:extLst>
            </c:dLbl>
            <c:dLbl>
              <c:idx val="11"/>
              <c:tx>
                <c:strRef>
                  <c:f>Daten_Diagramme!$E$25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{F55CA367-24F6-4682-B8D8-009C1F70BCC2}</c15:txfldGUID>
                      <c15:f>Daten_Diagramme!$E$25</c15:f>
                      <c15:dlblFieldTableCache>
                        <c:ptCount val="1"/>
                        <c:pt idx="0">
                          <c:v>4.0</c:v>
                        </c:pt>
                      </c15:dlblFieldTableCache>
                    </c15:dlblFTEntry>
                  </c15:dlblFieldTable>
                  <c15:showDataLabelsRange val="0"/>
                </c:ext>
                <c:ext xmlns:c16="http://schemas.microsoft.com/office/drawing/2014/chart" uri="{C3380CC4-5D6E-409C-BE32-E72D297353CC}">
                  <c16:uniqueId val="{0000000B-922C-4FEA-9A5C-8D9C17DC8FC5}"/>
                </c:ext>
              </c:extLst>
            </c:dLbl>
            <c:dLbl>
              <c:idx val="12"/>
              <c:tx>
                <c:strRef>
                  <c:f>Daten_Diagramme!$E$26</c:f>
                  <c:strCache>
                    <c:ptCount val="1"/>
                    <c:pt idx="0">
                      <c:v>27.9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{8DB59B7F-E27C-498A-92C4-9C6014FA4536}</c15:txfldGUID>
                      <c15:f>Daten_Diagramme!$E$26</c15:f>
                      <c15:dlblFieldTableCache>
                        <c:ptCount val="1"/>
                        <c:pt idx="0">
                          <c:v>27.9</c:v>
                        </c:pt>
                      </c15:dlblFieldTableCache>
                    </c15:dlblFTEntry>
                  </c15:dlblFieldTable>
                  <c15:showDataLabelsRange val="0"/>
                </c:ext>
                <c:ext xmlns:c16="http://schemas.microsoft.com/office/drawing/2014/chart" uri="{C3380CC4-5D6E-409C-BE32-E72D297353CC}">
                  <c16:uniqueId val="{0000000C-922C-4FEA-9A5C-8D9C17DC8FC5}"/>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{38F4B285-F4D0-4131-B6CC-1F7E185D9F35}</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922C-4FEA-9A5C-8D9C17DC8FC5}"/>
                </c:ext>
              </c:extLst>
            </c:dLbl>
            <c:dLbl>
              <c:idx val="14"/>
              <c:tx>
                <c:strRef>
                  <c:f>Daten_Diagramme!$E$28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{E468EC50-2976-4DE6-BB95-EB6463E908AB}</c15:txfldGUID>
                      <c15:f>Daten_Diagramme!$E$28</c15:f>
                      <c15:dlblFieldTableCache>
                        <c:ptCount val="1"/>
                        <c:pt idx="0">
                          <c:v>-5.7</c:v>
                        </c:pt>
                      </c15:dlblFieldTableCache>
                    </c15:dlblFTEntry>
                  </c15:dlblFieldTable>
                  <c15:showDataLabelsRange val="0"/>
                </c:ext>
                <c:ext xmlns:c16="http://schemas.microsoft.com/office/drawing/2014/chart" uri="{C3380CC4-5D6E-409C-BE32-E72D297353CC}">
                  <c16:uniqueId val="{0000000E-922C-4FEA-9A5C-8D9C17DC8FC5}"/>
                </c:ext>
              </c:extLst>
            </c:dLbl>
            <c:dLbl>
              <c:idx val="15"/>
              <c:tx>
                <c:strRef>
                  <c:f>Daten_Diagramme!$E$29</c:f>
                  <c:strCache>
                    <c:ptCount val="1"/>
                    <c:pt idx="0">
                      <c:v>-45.3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{CDF9DF54-4592-4794-9BE5-0B39E404AE26}</c15:txfldGUID>
                      <c15:f>Daten_Diagramme!$E$29</c15:f>
                      <c15:dlblFieldTableCache>
                        <c:ptCount val="1"/>
                        <c:pt idx="0">
                          <c:v>-45.3</c:v>
                        </c:pt>
                      </c15:dlblFieldTableCache>
                    </c15:dlblFTEntry>
                  </c15:dlblFieldTable>
                  <c15:showDataLabelsRange val="0"/>
                </c:ext>
                <c:ext xmlns:c16="http://schemas.microsoft.com/office/drawing/2014/chart" uri="{C3380CC4-5D6E-409C-BE32-E72D297353CC}">
                  <c16:uniqueId val="{0000000F-922C-4FEA-9A5C-8D9C17DC8FC5}"/>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{DE0ED044-66E3-4C94-9D7E-A6348DE69F26}</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922C-4FEA-9A5C-8D9C17DC8FC5}"/>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{2F183F89-391C-4B38-AA0D-8C9074BF9012}</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922C-4FEA-9A5C-8D9C17DC8FC5}"/>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{77680315-1D85-42F6-84DD-0B1DEA2B7810}</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922C-4FEA-9A5C-8D9C17DC8FC5}"/>
                </c:ext>
              </c:extLst>
            </c:dLbl>
            <c:dLbl>
              <c:idx val="19"/>
              <c:tx>
                <c:strRef>
                  <c:f>Daten_Diagramme!$E$33</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{5586D72C-6AAC-4E50-AC42-E5E434EEDE11}</c15:txfldGUID>
                      <c15:f>Daten_Diagramme!$E$33</c15:f>
                      <c15:dlblFieldTableCache>
                        <c:ptCount val="1"/>
                        <c:pt idx="0">
                          <c:v>9.7</c:v>
                        </c:pt>
                      </c15:dlblFieldTableCache>
                    </c15:dlblFTEntry>
                  </c15:dlblFieldTable>
                  <c15:showDataLabelsRange val="0"/>
                </c:ext>
                <c:ext xmlns:c16="http://schemas.microsoft.com/office/drawing/2014/chart" uri="{C3380CC4-5D6E-409C-BE32-E72D297353CC}">
                  <c16:uniqueId val="{00000013-922C-4FEA-9A5C-8D9C17DC8FC5}"/>
                </c:ext>
              </c:extLst>
            </c:dLbl>
            <c:dLbl>
              <c:idx val="20"/>
              <c:tx>
                <c:strRef>
                  <c:f>Daten_Diagramme!$E$34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{9E68F957-BAE6-43B5-A895-7F884BFE62D2}</c15:txfldGUID>
                      <c15:f>Daten_Diagramme!$E$34</c15:f>
                      <c15:dlblFieldTableCache>
                        <c:ptCount val="1"/>
                        <c:pt idx="0">
                          <c:v>-7.2</c:v>
                        </c:pt>
                      </c15:dlblFieldTableCache>
                    </c15:dlblFTEntry>
                  </c15:dlblFieldTable>
                  <c15:showDataLabelsRange val="0"/>
                </c:ext>
                <c:ext xmlns:c16="http://schemas.microsoft.com/office/drawing/2014/chart" uri="{C3380CC4-5D6E-409C-BE32-E72D297353CC}">
                  <c16:uniqueId val="{00000014-922C-4FEA-9A5C-8D9C17DC8FC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{0362E229-4A70-4393-B92B-D87D2D973449}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22C-4FEA-9A5C-8D9C17DC8FC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{D3F56DCC-D665-40C8-BAA2-5E168CA1A91E}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22C-4FEA-9A5C-8D9C17DC8FC5}"/>
                </c:ext>
              </c:extLst>
            </c:dLbl>
            <c:dLbl>
              <c:idx val="23"/>
              <c:tx>
                <c:strRef>
                  <c:f>Daten_Diagramme!$E$37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{A85EDDE3-1D09-4803-994D-8A76F6A2454E}</c15:txfldGUID>
                      <c15:f>Daten_Diagramme!$E$37</c15:f>
                      <c15:dlblFieldTableCache>
                        <c:ptCount val="1"/>
                        <c:pt idx="0">
                          <c:v>10.0</c:v>
                        </c:pt>
                      </c15:dlblFieldTableCache>
                    </c15:dlblFTEntry>
                  </c15:dlblFieldTable>
                  <c15:showDataLabelsRange val="0"/>
                </c:ext>
                <c:ext xmlns:c16="http://schemas.microsoft.com/office/drawing/2014/chart" uri="{C3380CC4-5D6E-409C-BE32-E72D297353CC}">
                  <c16:uniqueId val="{00000017-922C-4FEA-9A5C-8D9C17DC8FC5}"/>
                </c:ext>
              </c:extLst>
            </c:dLbl>
            <c:dLbl>
              <c:idx val="24"/>
              <c:tx>
                <c:strRef>
                  <c:f>Daten_Diagramme!$E$38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{DE5343C8-A929-4409-A2DD-1EFA394C0D8A}</c15:txfldGUID>
                      <c15:f>Daten_Diagramme!$E$38</c15:f>
                      <c15:dlblFieldTableCache>
                        <c:ptCount val="1"/>
                        <c:pt idx="0">
                          <c:v>6.4</c:v>
                        </c:pt>
                      </c15:dlblFieldTableCache>
                    </c15:dlblFTEntry>
                  </c15:dlblFieldTable>
                  <c15:showDataLabelsRange val="0"/>
                </c:ext>
                <c:ext xmlns:c16="http://schemas.microsoft.com/office/drawing/2014/chart" uri="{C3380CC4-5D6E-409C-BE32-E72D297353CC}">
                  <c16:uniqueId val="{00000018-922C-4FEA-9A5C-8D9C17DC8FC5}"/>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{07A70A13-6487-43BF-91E1-21436EB1E501}</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922C-4FEA-9A5C-8D9C17DC8FC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{CD5459C1-503F-4FE6-A6F2-E900BB9AD664}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22C-4FEA-9A5C-8D9C17DC8FC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{AFDB5DC2-A1B9-41A2-8689-0B991326D742}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22C-4FEA-9A5C-8D9C17DC8FC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{08CEF3E8-58E2-449A-9899-BEFBC8FBAE7A}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22C-4FEA-9A5C-8D9C17DC8FC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{B22F5C5E-9C5F-43AE-9BA0-F6E61AF03B53}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22C-4FEA-9A5C-8D9C17DC8FC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{0009BDB7-1599-4666-BCE2-3B016C5E6515}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22C-4FEA-9A5C-8D9C17DC8FC5}"/>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{6F741E1C-DE2D-403B-BCCD-67E4FF638C2C}</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922C-4FEA-9A5C-8D9C17DC8F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-2.1823637727613723</c:v>
                </c:pt>
                <c:pt idx="1">
                  <c:v>10</c:v>
                </c:pt>
                <c:pt idx="2">
                  <c:v>30.434782608695652</c:v>
                </c:pt>
                <c:pt idx="3">
                  <c:v>11.111111111111111</c:v>
                </c:pt>
                <c:pt idx="4">
                  <c:v>6.1728395061728394</c:v>
                </c:pt>
                <c:pt idx="5">
                  <c:v>8.7719298245614041</c:v>
                </c:pt>
                <c:pt idx="6">
                  <c:v>33.333333333333336</c:v>
                </c:pt>
                <c:pt idx="7">
                  <c:v>1.1204481792717087</c:v>
                </c:pt>
                <c:pt idx="8">
                  <c:v>0.84235860409145613</c:v>
                </c:pt>
                <c:pt idx="9">
                  <c:v>3.4977578475336322</c:v>
                </c:pt>
                <c:pt idx="10">
                  <c:v>-14.023372287145243</c:v>
                </c:pt>
                <c:pt idx="11">
                  <c:v>4</c:v>
                </c:pt>
                <c:pt idx="12">
                  <c:v>27.906976744186046</c:v>
                </c:pt>
                <c:pt idx="13">
                  <c:v>-8.7032201914708437E-2</c:v>
                </c:pt>
                <c:pt idx="14">
                  <c:v>-5.6704980842911876</c:v>
                </c:pt>
                <c:pt idx="15">
                  <c:v>-45.348837209302324</c:v>
                </c:pt>
                <c:pt idx="16">
                  <c:v>0</c:v>
                </c:pt>
                <c:pt idx="17">
                  <c:v>4.5454545454545459</c:v>
                </c:pt>
                <c:pt idx="18">
                  <c:v>-2.0781379883624274</c:v>
                </c:pt>
                <c:pt idx="19">
                  <c:v>9.6509240246406574</c:v>
                </c:pt>
                <c:pt idx="20">
                  <c:v>-7.1659134925758554</c:v>
                </c:pt>
                <c:pt idx="21">
                  <c:v>0</c:v>
                </c:pt>
                <c:pt idx="23">
                  <c:v>10</c:v>
                </c:pt>
                <c:pt idx="24">
                  <c:v>6.4371257485029938</c:v>
                </c:pt>
                <c:pt idx="25">
                  <c:v>-2.602788702180908</c:v>
                </c:pt>
              </c:numCache>
            </c:numRef>
          </c:val>
          <c:extLst>
            <c:ext xmlns:c16="http://schemas.microsoft.com/office/drawing/2014/chart" uri="{C3380CC4-5D6E-409C-BE32-E72D297353CC}">
              <c16:uniqueId val="{00000020-922C-4FEA-9A5C-8D9C17DC8FC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{86CD1309-21D1-4DC0-87D7-62437BAD634A}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22C-4FEA-9A5C-8D9C17DC8FC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{DC216495-482E-4CFB-94AE-9AF0A8DE3205}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22C-4FEA-9A5C-8D9C17DC8FC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{4D983FF3-089A-4333-8B36-36EDE78C91C4}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22C-4FEA-9A5C-8D9C17DC8FC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{A9723B6E-04FC-4559-A386-07BEEB46CE2D}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22C-4FEA-9A5C-8D9C17DC8FC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{6FB7DD64-5A8F-41A9-B36A-9FDBF3B160F2}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22C-4FEA-9A5C-8D9C17DC8FC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{6AE07CD9-04F8-4420-A6AF-C7655FF0B903}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22C-4FEA-9A5C-8D9C17DC8FC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{17A334D3-8CF1-4656-8741-C0227795CBC4}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22C-4FEA-9A5C-8D9C17DC8FC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{FA4DD3CC-E6BC-4768-8540-07DB9A13B287}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22C-4FEA-9A5C-8D9C17DC8FC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{2A815325-E645-4F44-A445-B0EC867BBA5E}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22C-4FEA-9A5C-8D9C17DC8FC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{5F7BE348-8EC3-411F-9F40-EFA1FCAF3CEC}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22C-4FEA-9A5C-8D9C17DC8FC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{39EFEAE7-E2B2-46AD-8563-5616E40EF063}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22C-4FEA-9A5C-8D9C17DC8FC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{7B0F368D-714F-4729-B043-0BF1FF1B2F46}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22C-4FEA-9A5C-8D9C17DC8FC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{D538857A-B4AB-48FC-BAB7-27D6C2B08EBA}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22C-4FEA-9A5C-8D9C17DC8FC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{E164D0EF-5DFC-41EA-9D24-AA0421745AE8}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22C-4FEA-9A5C-8D9C17DC8FC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{DCC64ACD-12DF-488B-BBC2-82549E474810}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22C-4FEA-9A5C-8D9C17DC8FC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{9FDEA451-F307-47BD-80AB-F94FBD36F55D}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22C-4FEA-9A5C-8D9C17DC8FC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{756FBC5D-5826-4425-AE71-B72391953A44}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22C-4FEA-9A5C-8D9C17DC8FC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{3A1778EE-72EE-4E91-AFD7-FE3A0CC919E8}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22C-4FEA-9A5C-8D9C17DC8FC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{9AB2B659-C8D7-41E8-8218-7235CBB8E0AD}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22C-4FEA-9A5C-8D9C17DC8FC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{C711879E-026E-4523-B1EC-9A13FE7492DC}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22C-4FEA-9A5C-8D9C17DC8FC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{AE6DB72B-4CF0-452E-9741-8E178ECB43A7}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22C-4FEA-9A5C-8D9C17DC8FC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{679EC1BE-FD35-4E6B-953E-59B7CB0C5A03}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22C-4FEA-9A5C-8D9C17DC8FC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{916FCE1B-5D58-49C6-9320-DCBB92A4B361}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22C-4FEA-9A5C-8D9C17DC8FC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{A5026ABD-E425-4029-80A0-40DF48427244}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22C-4FEA-9A5C-8D9C17DC8FC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{E9492E54-1064-489B-BD6B-FFBB91468F04}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22C-4FEA-9A5C-8D9C17DC8FC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{3ECA524F-B1DD-44C5-8047-AB2B7677BCF2}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22C-4FEA-9A5C-8D9C17DC8FC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{E1EEC33B-6683-43D3-8E5C-472FB3449D84}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22C-4FEA-9A5C-8D9C17DC8FC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{ECB3098A-B86B-4627-95BE-F96B74F1B145}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22C-4FEA-9A5C-8D9C17DC8FC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{C65D9D93-1BB4-4AB1-A3E0-0E8B4EA84F36}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22C-4FEA-9A5C-8D9C17DC8FC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{EF099199-DBC2-4098-9523-2A7AE5538CDF}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22C-4FEA-9A5C-8D9C17DC8FC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{D77AF447-56D9-4EC1-8CD9-047CC7152A86}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22C-4FEA-9A5C-8D9C17DC8FC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{DC45F17D-D933-4A5A-A34E-54DD8FD79EAE}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22C-4FEA-9A5C-8D9C17DC8F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22C-4FEA-9A5C-8D9C17DC8FC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22C-4FEA-9A5C-8D9C17DC8FC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{24AFD297-8730-4BEA-8DA7-1D3510815FFC}</c15:txfldGUID>
                      <c15:f>Diagramm!$I$46</c15:f>
                      <c15:dlblFieldTableCache>
                        <c:ptCount val="1"/>
                      </c15:dlblFieldTableCache>
                    </c15:dlblFTEntry>
                  </c15:dlblFieldTable>
                  <c15:showDataLabelsRange val="0"/>
                </c:ext>
                <c:ext xmlns:c16="http://schemas.microsoft.com/office/drawing/2014/chart" uri="{C3380CC4-5D6E-409C-BE32-E72D297353CC}">
                  <c16:uniqueId val="{00000000-702E-454F-B7B6-8A2A907BF05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{148FD001-C467-4387-A47D-AC00040F6512}</c15:txfldGUID>
                      <c15:f>Diagramm!$I$47</c15:f>
                      <c15:dlblFieldTableCache>
                        <c:ptCount val="1"/>
                      </c15:dlblFieldTableCache>
                    </c15:dlblFTEntry>
                  </c15:dlblFieldTable>
                  <c15:showDataLabelsRange val="0"/>
                </c:ext>
                <c:ext xmlns:c16="http://schemas.microsoft.com/office/drawing/2014/chart" uri="{C3380CC4-5D6E-409C-BE32-E72D297353CC}">
                  <c16:uniqueId val="{00000001-702E-454F-B7B6-8A2A907BF05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{B37CA9ED-3786-4B7C-BFF2-919AE285699E}</c15:txfldGUID>
                      <c15:f>Diagramm!$I$48</c15:f>
                      <c15:dlblFieldTableCache>
                        <c:ptCount val="1"/>
                      </c15:dlblFieldTableCache>
                    </c15:dlblFTEntry>
                  </c15:dlblFieldTable>
                  <c15:showDataLabelsRange val="0"/>
                </c:ext>
                <c:ext xmlns:c16="http://schemas.microsoft.com/office/drawing/2014/chart" uri="{C3380CC4-5D6E-409C-BE32-E72D297353CC}">
                  <c16:uniqueId val="{00000002-702E-454F-B7B6-8A2A907BF05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{07FBFC93-D1AA-45A9-A4A7-AC2908954C0D}</c15:txfldGUID>
                      <c15:f>Diagramm!$I$49</c15:f>
                      <c15:dlblFieldTableCache>
                        <c:ptCount val="1"/>
                      </c15:dlblFieldTableCache>
                    </c15:dlblFTEntry>
                  </c15:dlblFieldTable>
                  <c15:showDataLabelsRange val="0"/>
                </c:ext>
                <c:ext xmlns:c16="http://schemas.microsoft.com/office/drawing/2014/chart" uri="{C3380CC4-5D6E-409C-BE32-E72D297353CC}">
                  <c16:uniqueId val="{00000003-702E-454F-B7B6-8A2A907BF05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{037A4104-9A12-47F5-9536-E09BB48C37B2}</c15:txfldGUID>
                      <c15:f>Diagramm!$I$50</c15:f>
                      <c15:dlblFieldTableCache>
                        <c:ptCount val="1"/>
                      </c15:dlblFieldTableCache>
                    </c15:dlblFTEntry>
                  </c15:dlblFieldTable>
                  <c15:showDataLabelsRange val="0"/>
                </c:ext>
                <c:ext xmlns:c16="http://schemas.microsoft.com/office/drawing/2014/chart" uri="{C3380CC4-5D6E-409C-BE32-E72D297353CC}">
                  <c16:uniqueId val="{00000004-702E-454F-B7B6-8A2A907BF05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{50735C0A-9391-4DA7-AB9C-EC5917B8BC2F}</c15:txfldGUID>
                      <c15:f>Diagramm!$I$51</c15:f>
                      <c15:dlblFieldTableCache>
                        <c:ptCount val="1"/>
                      </c15:dlblFieldTableCache>
                    </c15:dlblFTEntry>
                  </c15:dlblFieldTable>
                  <c15:showDataLabelsRange val="0"/>
                </c:ext>
                <c:ext xmlns:c16="http://schemas.microsoft.com/office/drawing/2014/chart" uri="{C3380CC4-5D6E-409C-BE32-E72D297353CC}">
                  <c16:uniqueId val="{00000005-702E-454F-B7B6-8A2A907BF05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{4B3A11B3-18A8-4F99-85BC-7010EDF9BAC1}</c15:txfldGUID>
                      <c15:f>Diagramm!$I$52</c15:f>
                      <c15:dlblFieldTableCache>
                        <c:ptCount val="1"/>
                      </c15:dlblFieldTableCache>
                    </c15:dlblFTEntry>
                  </c15:dlblFieldTable>
                  <c15:showDataLabelsRange val="0"/>
                </c:ext>
                <c:ext xmlns:c16="http://schemas.microsoft.com/office/drawing/2014/chart" uri="{C3380CC4-5D6E-409C-BE32-E72D297353CC}">
                  <c16:uniqueId val="{00000006-702E-454F-B7B6-8A2A907BF05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{F9BE4C77-282A-4C7A-A113-C5405BE2CF97}</c15:txfldGUID>
                      <c15:f>Diagramm!$I$53</c15:f>
                      <c15:dlblFieldTableCache>
                        <c:ptCount val="1"/>
                      </c15:dlblFieldTableCache>
                    </c15:dlblFTEntry>
                  </c15:dlblFieldTable>
                  <c15:showDataLabelsRange val="0"/>
                </c:ext>
                <c:ext xmlns:c16="http://schemas.microsoft.com/office/drawing/2014/chart" uri="{C3380CC4-5D6E-409C-BE32-E72D297353CC}">
                  <c16:uniqueId val="{00000007-702E-454F-B7B6-8A2A907BF05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{A2105C38-AC45-42D6-BDFD-9493CF6D11CA}</c15:txfldGUID>
                      <c15:f>Diagramm!$I$54</c15:f>
                      <c15:dlblFieldTableCache>
                        <c:ptCount val="1"/>
                      </c15:dlblFieldTableCache>
                    </c15:dlblFTEntry>
                  </c15:dlblFieldTable>
                  <c15:showDataLabelsRange val="0"/>
                </c:ext>
                <c:ext xmlns:c16="http://schemas.microsoft.com/office/drawing/2014/chart" uri="{C3380CC4-5D6E-409C-BE32-E72D297353CC}">
                  <c16:uniqueId val="{00000008-702E-454F-B7B6-8A2A907BF05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{CE2163A6-65E1-4290-A042-EB0E2E196A75}</c15:txfldGUID>
                      <c15:f>Diagramm!$I$55</c15:f>
                      <c15:dlblFieldTableCache>
                        <c:ptCount val="1"/>
                      </c15:dlblFieldTableCache>
                    </c15:dlblFTEntry>
                  </c15:dlblFieldTable>
                  <c15:showDataLabelsRange val="0"/>
                </c:ext>
                <c:ext xmlns:c16="http://schemas.microsoft.com/office/drawing/2014/chart" uri="{C3380CC4-5D6E-409C-BE32-E72D297353CC}">
                  <c16:uniqueId val="{00000009-702E-454F-B7B6-8A2A907BF05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{37EBAAA6-65DE-4ADF-96B1-68AEA5F1BA70}</c15:txfldGUID>
                      <c15:f>Diagramm!$I$56</c15:f>
                      <c15:dlblFieldTableCache>
                        <c:ptCount val="1"/>
                      </c15:dlblFieldTableCache>
                    </c15:dlblFTEntry>
                  </c15:dlblFieldTable>
                  <c15:showDataLabelsRange val="0"/>
                </c:ext>
                <c:ext xmlns:c16="http://schemas.microsoft.com/office/drawing/2014/chart" uri="{C3380CC4-5D6E-409C-BE32-E72D297353CC}">
                  <c16:uniqueId val="{0000000A-702E-454F-B7B6-8A2A907BF05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{51853366-C279-4247-9527-7634817371D6}</c15:txfldGUID>
                      <c15:f>Diagramm!$I$57</c15:f>
                      <c15:dlblFieldTableCache>
                        <c:ptCount val="1"/>
                      </c15:dlblFieldTableCache>
                    </c15:dlblFTEntry>
                  </c15:dlblFieldTable>
                  <c15:showDataLabelsRange val="0"/>
                </c:ext>
                <c:ext xmlns:c16="http://schemas.microsoft.com/office/drawing/2014/chart" uri="{C3380CC4-5D6E-409C-BE32-E72D297353CC}">
                  <c16:uniqueId val="{0000000B-702E-454F-B7B6-8A2A907BF05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{457D9B93-8411-47A5-BDFE-C7FAB59567AE}</c15:txfldGUID>
                      <c15:f>Diagramm!$I$58</c15:f>
                      <c15:dlblFieldTableCache>
                        <c:ptCount val="1"/>
                      </c15:dlblFieldTableCache>
                    </c15:dlblFTEntry>
                  </c15:dlblFieldTable>
                  <c15:showDataLabelsRange val="0"/>
                </c:ext>
                <c:ext xmlns:c16="http://schemas.microsoft.com/office/drawing/2014/chart" uri="{C3380CC4-5D6E-409C-BE32-E72D297353CC}">
                  <c16:uniqueId val="{0000000C-702E-454F-B7B6-8A2A907BF05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{9A5566A2-D604-4263-812A-B8B087D63CE1}</c15:txfldGUID>
                      <c15:f>Diagramm!$I$59</c15:f>
                      <c15:dlblFieldTableCache>
                        <c:ptCount val="1"/>
                      </c15:dlblFieldTableCache>
                    </c15:dlblFTEntry>
                  </c15:dlblFieldTable>
                  <c15:showDataLabelsRange val="0"/>
                </c:ext>
                <c:ext xmlns:c16="http://schemas.microsoft.com/office/drawing/2014/chart" uri="{C3380CC4-5D6E-409C-BE32-E72D297353CC}">
                  <c16:uniqueId val="{0000000D-702E-454F-B7B6-8A2A907BF05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{DF60DAE0-E563-4D46-BFF7-69B0AF0BC2F1}</c15:txfldGUID>
                      <c15:f>Diagramm!$I$60</c15:f>
                      <c15:dlblFieldTableCache>
                        <c:ptCount val="1"/>
                      </c15:dlblFieldTableCache>
                    </c15:dlblFTEntry>
                  </c15:dlblFieldTable>
                  <c15:showDataLabelsRange val="0"/>
                </c:ext>
                <c:ext xmlns:c16="http://schemas.microsoft.com/office/drawing/2014/chart" uri="{C3380CC4-5D6E-409C-BE32-E72D297353CC}">
                  <c16:uniqueId val="{0000000E-702E-454F-B7B6-8A2A907BF05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{F4A45E64-BDE7-4AA5-99B3-1E60ADCCC0DE}</c15:txfldGUID>
                      <c15:f>Diagramm!$I$61</c15:f>
                      <c15:dlblFieldTableCache>
                        <c:ptCount val="1"/>
                      </c15:dlblFieldTableCache>
                    </c15:dlblFTEntry>
                  </c15:dlblFieldTable>
                  <c15:showDataLabelsRange val="0"/>
                </c:ext>
                <c:ext xmlns:c16="http://schemas.microsoft.com/office/drawing/2014/chart" uri="{C3380CC4-5D6E-409C-BE32-E72D297353CC}">
                  <c16:uniqueId val="{0000000F-702E-454F-B7B6-8A2A907BF05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{CF03E27D-DED7-4AF7-9BEE-2226C2749DA9}</c15:txfldGUID>
                      <c15:f>Diagramm!$I$62</c15:f>
                      <c15:dlblFieldTableCache>
                        <c:ptCount val="1"/>
                      </c15:dlblFieldTableCache>
                    </c15:dlblFTEntry>
                  </c15:dlblFieldTable>
                  <c15:showDataLabelsRange val="0"/>
                </c:ext>
                <c:ext xmlns:c16="http://schemas.microsoft.com/office/drawing/2014/chart" uri="{C3380CC4-5D6E-409C-BE32-E72D297353CC}">
                  <c16:uniqueId val="{00000010-702E-454F-B7B6-8A2A907BF05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{F4E648B4-AA4A-4879-8D7B-1556FA445080}</c15:txfldGUID>
                      <c15:f>Diagramm!$I$63</c15:f>
                      <c15:dlblFieldTableCache>
                        <c:ptCount val="1"/>
                      </c15:dlblFieldTableCache>
                    </c15:dlblFTEntry>
                  </c15:dlblFieldTable>
                  <c15:showDataLabelsRange val="0"/>
                </c:ext>
                <c:ext xmlns:c16="http://schemas.microsoft.com/office/drawing/2014/chart" uri="{C3380CC4-5D6E-409C-BE32-E72D297353CC}">
                  <c16:uniqueId val="{00000011-702E-454F-B7B6-8A2A907BF05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{86CCD1DB-16DB-4CD9-9302-2CE9569B4629}</c15:txfldGUID>
                      <c15:f>Diagramm!$I$64</c15:f>
                      <c15:dlblFieldTableCache>
                        <c:ptCount val="1"/>
                      </c15:dlblFieldTableCache>
                    </c15:dlblFTEntry>
                  </c15:dlblFieldTable>
                  <c15:showDataLabelsRange val="0"/>
                </c:ext>
                <c:ext xmlns:c16="http://schemas.microsoft.com/office/drawing/2014/chart" uri="{C3380CC4-5D6E-409C-BE32-E72D297353CC}">
                  <c16:uniqueId val="{00000012-702E-454F-B7B6-8A2A907BF05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{ADA05324-B6AE-4C71-9439-1ADADAFBCA08}</c15:txfldGUID>
                      <c15:f>Diagramm!$I$65</c15:f>
                      <c15:dlblFieldTableCache>
                        <c:ptCount val="1"/>
                      </c15:dlblFieldTableCache>
                    </c15:dlblFTEntry>
                  </c15:dlblFieldTable>
                  <c15:showDataLabelsRange val="0"/>
                </c:ext>
                <c:ext xmlns:c16="http://schemas.microsoft.com/office/drawing/2014/chart" uri="{C3380CC4-5D6E-409C-BE32-E72D297353CC}">
                  <c16:uniqueId val="{00000013-702E-454F-B7B6-8A2A907BF05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{1B49484A-ADC2-4455-A2CF-46C00780AEBD}</c15:txfldGUID>
                      <c15:f>Diagramm!$I$66</c15:f>
                      <c15:dlblFieldTableCache>
                        <c:ptCount val="1"/>
                      </c15:dlblFieldTableCache>
                    </c15:dlblFTEntry>
                  </c15:dlblFieldTable>
                  <c15:showDataLabelsRange val="0"/>
                </c:ext>
                <c:ext xmlns:c16="http://schemas.microsoft.com/office/drawing/2014/chart" uri="{C3380CC4-5D6E-409C-BE32-E72D297353CC}">
                  <c16:uniqueId val="{00000014-702E-454F-B7B6-8A2A907BF05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{0EA462D5-B116-4323-9032-7A4CBE1D7CE9}</c15:txfldGUID>
                      <c15:f>Diagramm!$I$67</c15:f>
                      <c15:dlblFieldTableCache>
                        <c:ptCount val="1"/>
                      </c15:dlblFieldTableCache>
                    </c15:dlblFTEntry>
                  </c15:dlblFieldTable>
                  <c15:showDataLabelsRange val="0"/>
                </c:ext>
                <c:ext xmlns:c16="http://schemas.microsoft.com/office/drawing/2014/chart" uri="{C3380CC4-5D6E-409C-BE32-E72D297353CC}">
                  <c16:uniqueId val="{00000015-702E-454F-B7B6-8A2A907BF05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02E-454F-B7B6-8A2A907BF05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{640CA53D-85D7-4A62-B782-E76791649F3A}</c15:txfldGUID>
                      <c15:f>Diagramm!$K$46</c15:f>
                      <c15:dlblFieldTableCache>
                        <c:ptCount val="1"/>
                      </c15:dlblFieldTableCache>
                    </c15:dlblFTEntry>
                  </c15:dlblFieldTable>
                  <c15:showDataLabelsRange val="0"/>
                </c:ext>
                <c:ext xmlns:c16="http://schemas.microsoft.com/office/drawing/2014/chart" uri="{C3380CC4-5D6E-409C-BE32-E72D297353CC}">
                  <c16:uniqueId val="{00000017-702E-454F-B7B6-8A2A907BF05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{5D61BDAF-DFC5-4752-9B39-4BB8FD9F6375}</c15:txfldGUID>
                      <c15:f>Diagramm!$K$47</c15:f>
                      <c15:dlblFieldTableCache>
                        <c:ptCount val="1"/>
                      </c15:dlblFieldTableCache>
                    </c15:dlblFTEntry>
                  </c15:dlblFieldTable>
                  <c15:showDataLabelsRange val="0"/>
                </c:ext>
                <c:ext xmlns:c16="http://schemas.microsoft.com/office/drawing/2014/chart" uri="{C3380CC4-5D6E-409C-BE32-E72D297353CC}">
                  <c16:uniqueId val="{00000018-702E-454F-B7B6-8A2A907BF05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{534726BC-1F28-4A26-B3EC-877B11D2C237}</c15:txfldGUID>
                      <c15:f>Diagramm!$K$48</c15:f>
                      <c15:dlblFieldTableCache>
                        <c:ptCount val="1"/>
                      </c15:dlblFieldTableCache>
                    </c15:dlblFTEntry>
                  </c15:dlblFieldTable>
                  <c15:showDataLabelsRange val="0"/>
                </c:ext>
                <c:ext xmlns:c16="http://schemas.microsoft.com/office/drawing/2014/chart" uri="{C3380CC4-5D6E-409C-BE32-E72D297353CC}">
                  <c16:uniqueId val="{00000019-702E-454F-B7B6-8A2A907BF05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{B8598529-73A8-4726-A70E-AA8C4757F580}</c15:txfldGUID>
                      <c15:f>Diagramm!$K$49</c15:f>
                      <c15:dlblFieldTableCache>
                        <c:ptCount val="1"/>
                      </c15:dlblFieldTableCache>
                    </c15:dlblFTEntry>
                  </c15:dlblFieldTable>
                  <c15:showDataLabelsRange val="0"/>
                </c:ext>
                <c:ext xmlns:c16="http://schemas.microsoft.com/office/drawing/2014/chart" uri="{C3380CC4-5D6E-409C-BE32-E72D297353CC}">
                  <c16:uniqueId val="{0000001A-702E-454F-B7B6-8A2A907BF05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{BECB0F95-C020-416F-B225-8C1CD1719AF4}</c15:txfldGUID>
                      <c15:f>Diagramm!$K$50</c15:f>
                      <c15:dlblFieldTableCache>
                        <c:ptCount val="1"/>
                      </c15:dlblFieldTableCache>
                    </c15:dlblFTEntry>
                  </c15:dlblFieldTable>
                  <c15:showDataLabelsRange val="0"/>
                </c:ext>
                <c:ext xmlns:c16="http://schemas.microsoft.com/office/drawing/2014/chart" uri="{C3380CC4-5D6E-409C-BE32-E72D297353CC}">
                  <c16:uniqueId val="{0000001B-702E-454F-B7B6-8A2A907BF05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{3A3845F1-1BD8-4682-A616-E2B98F3A0A37}</c15:txfldGUID>
                      <c15:f>Diagramm!$K$51</c15:f>
                      <c15:dlblFieldTableCache>
                        <c:ptCount val="1"/>
                      </c15:dlblFieldTableCache>
                    </c15:dlblFTEntry>
                  </c15:dlblFieldTable>
                  <c15:showDataLabelsRange val="0"/>
                </c:ext>
                <c:ext xmlns:c16="http://schemas.microsoft.com/office/drawing/2014/chart" uri="{C3380CC4-5D6E-409C-BE32-E72D297353CC}">
                  <c16:uniqueId val="{0000001C-702E-454F-B7B6-8A2A907BF05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{F6E72329-6BA6-4AF6-B098-323F3FF9EA11}</c15:txfldGUID>
                      <c15:f>Diagramm!$K$52</c15:f>
                      <c15:dlblFieldTableCache>
                        <c:ptCount val="1"/>
                      </c15:dlblFieldTableCache>
                    </c15:dlblFTEntry>
                  </c15:dlblFieldTable>
                  <c15:showDataLabelsRange val="0"/>
                </c:ext>
                <c:ext xmlns:c16="http://schemas.microsoft.com/office/drawing/2014/chart" uri="{C3380CC4-5D6E-409C-BE32-E72D297353CC}">
                  <c16:uniqueId val="{0000001D-702E-454F-B7B6-8A2A907BF05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{927538AD-EE4C-4731-AC0D-D62788CA26CD}</c15:txfldGUID>
                      <c15:f>Diagramm!$K$53</c15:f>
                      <c15:dlblFieldTableCache>
                        <c:ptCount val="1"/>
                      </c15:dlblFieldTableCache>
                    </c15:dlblFTEntry>
                  </c15:dlblFieldTable>
                  <c15:showDataLabelsRange val="0"/>
                </c:ext>
                <c:ext xmlns:c16="http://schemas.microsoft.com/office/drawing/2014/chart" uri="{C3380CC4-5D6E-409C-BE32-E72D297353CC}">
                  <c16:uniqueId val="{0000001E-702E-454F-B7B6-8A2A907BF05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{D6CEC6B5-9F44-4AE4-AFED-61B1A569ECA4}</c15:txfldGUID>
                      <c15:f>Diagramm!$K$54</c15:f>
                      <c15:dlblFieldTableCache>
                        <c:ptCount val="1"/>
                      </c15:dlblFieldTableCache>
                    </c15:dlblFTEntry>
                  </c15:dlblFieldTable>
                  <c15:showDataLabelsRange val="0"/>
                </c:ext>
                <c:ext xmlns:c16="http://schemas.microsoft.com/office/drawing/2014/chart" uri="{C3380CC4-5D6E-409C-BE32-E72D297353CC}">
                  <c16:uniqueId val="{0000001F-702E-454F-B7B6-8A2A907BF05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{CEA24C2E-79E9-4B73-BF76-1F06EF32F3C6}</c15:txfldGUID>
                      <c15:f>Diagramm!$K$55</c15:f>
                      <c15:dlblFieldTableCache>
                        <c:ptCount val="1"/>
                      </c15:dlblFieldTableCache>
                    </c15:dlblFTEntry>
                  </c15:dlblFieldTable>
                  <c15:showDataLabelsRange val="0"/>
                </c:ext>
                <c:ext xmlns:c16="http://schemas.microsoft.com/office/drawing/2014/chart" uri="{C3380CC4-5D6E-409C-BE32-E72D297353CC}">
                  <c16:uniqueId val="{00000020-702E-454F-B7B6-8A2A907BF05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{8F35D42D-1B07-4DEE-9E3A-F3D8FD0E7574}</c15:txfldGUID>
                      <c15:f>Diagramm!$K$56</c15:f>
                      <c15:dlblFieldTableCache>
                        <c:ptCount val="1"/>
                      </c15:dlblFieldTableCache>
                    </c15:dlblFTEntry>
                  </c15:dlblFieldTable>
                  <c15:showDataLabelsRange val="0"/>
                </c:ext>
                <c:ext xmlns:c16="http://schemas.microsoft.com/office/drawing/2014/chart" uri="{C3380CC4-5D6E-409C-BE32-E72D297353CC}">
                  <c16:uniqueId val="{00000021-702E-454F-B7B6-8A2A907BF05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{33265B5C-273B-450D-B948-2DCA66204C4C}</c15:txfldGUID>
                      <c15:f>Diagramm!$K$57</c15:f>
                      <c15:dlblFieldTableCache>
                        <c:ptCount val="1"/>
                      </c15:dlblFieldTableCache>
                    </c15:dlblFTEntry>
                  </c15:dlblFieldTable>
                  <c15:showDataLabelsRange val="0"/>
                </c:ext>
                <c:ext xmlns:c16="http://schemas.microsoft.com/office/drawing/2014/chart" uri="{C3380CC4-5D6E-409C-BE32-E72D297353CC}">
                  <c16:uniqueId val="{00000022-702E-454F-B7B6-8A2A907BF05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{3E9C0E7D-A2BF-48B4-8AEE-07421BD06FE2}</c15:txfldGUID>
                      <c15:f>Diagramm!$K$58</c15:f>
                      <c15:dlblFieldTableCache>
                        <c:ptCount val="1"/>
                      </c15:dlblFieldTableCache>
                    </c15:dlblFTEntry>
                  </c15:dlblFieldTable>
                  <c15:showDataLabelsRange val="0"/>
                </c:ext>
                <c:ext xmlns:c16="http://schemas.microsoft.com/office/drawing/2014/chart" uri="{C3380CC4-5D6E-409C-BE32-E72D297353CC}">
                  <c16:uniqueId val="{00000023-702E-454F-B7B6-8A2A907BF05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{BACDA555-04A5-453D-BB57-E6EA55A8D3D5}</c15:txfldGUID>
                      <c15:f>Diagramm!$K$59</c15:f>
                      <c15:dlblFieldTableCache>
                        <c:ptCount val="1"/>
                      </c15:dlblFieldTableCache>
                    </c15:dlblFTEntry>
                  </c15:dlblFieldTable>
                  <c15:showDataLabelsRange val="0"/>
                </c:ext>
                <c:ext xmlns:c16="http://schemas.microsoft.com/office/drawing/2014/chart" uri="{C3380CC4-5D6E-409C-BE32-E72D297353CC}">
                  <c16:uniqueId val="{00000024-702E-454F-B7B6-8A2A907BF05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{C2BCEE02-4487-4347-8666-A728A8FAC7B2}</c15:txfldGUID>
                      <c15:f>Diagramm!$K$60</c15:f>
                      <c15:dlblFieldTableCache>
                        <c:ptCount val="1"/>
                      </c15:dlblFieldTableCache>
                    </c15:dlblFTEntry>
                  </c15:dlblFieldTable>
                  <c15:showDataLabelsRange val="0"/>
                </c:ext>
                <c:ext xmlns:c16="http://schemas.microsoft.com/office/drawing/2014/chart" uri="{C3380CC4-5D6E-409C-BE32-E72D297353CC}">
                  <c16:uniqueId val="{00000025-702E-454F-B7B6-8A2A907BF05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{0F8AD971-F9FB-44D6-9D25-0A63331E76C7}</c15:txfldGUID>
                      <c15:f>Diagramm!$K$61</c15:f>
                      <c15:dlblFieldTableCache>
                        <c:ptCount val="1"/>
                      </c15:dlblFieldTableCache>
                    </c15:dlblFTEntry>
                  </c15:dlblFieldTable>
                  <c15:showDataLabelsRange val="0"/>
                </c:ext>
                <c:ext xmlns:c16="http://schemas.microsoft.com/office/drawing/2014/chart" uri="{C3380CC4-5D6E-409C-BE32-E72D297353CC}">
                  <c16:uniqueId val="{00000026-702E-454F-B7B6-8A2A907BF05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{43A1610B-F484-4D48-AE21-E5C6E3A246ED}</c15:txfldGUID>
                      <c15:f>Diagramm!$K$62</c15:f>
                      <c15:dlblFieldTableCache>
                        <c:ptCount val="1"/>
                      </c15:dlblFieldTableCache>
                    </c15:dlblFTEntry>
                  </c15:dlblFieldTable>
                  <c15:showDataLabelsRange val="0"/>
                </c:ext>
                <c:ext xmlns:c16="http://schemas.microsoft.com/office/drawing/2014/chart" uri="{C3380CC4-5D6E-409C-BE32-E72D297353CC}">
                  <c16:uniqueId val="{00000027-702E-454F-B7B6-8A2A907BF05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{5ED374FA-B521-4760-A93C-52761D1F4B9A}</c15:txfldGUID>
                      <c15:f>Diagramm!$K$63</c15:f>
                      <c15:dlblFieldTableCache>
                        <c:ptCount val="1"/>
                      </c15:dlblFieldTableCache>
                    </c15:dlblFTEntry>
                  </c15:dlblFieldTable>
                  <c15:showDataLabelsRange val="0"/>
                </c:ext>
                <c:ext xmlns:c16="http://schemas.microsoft.com/office/drawing/2014/chart" uri="{C3380CC4-5D6E-409C-BE32-E72D297353CC}">
                  <c16:uniqueId val="{00000028-702E-454F-B7B6-8A2A907BF05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{2657A587-9830-4BB4-9CDC-793FA79B8924}</c15:txfldGUID>
                      <c15:f>Diagramm!$K$64</c15:f>
                      <c15:dlblFieldTableCache>
                        <c:ptCount val="1"/>
                      </c15:dlblFieldTableCache>
                    </c15:dlblFTEntry>
                  </c15:dlblFieldTable>
                  <c15:showDataLabelsRange val="0"/>
                </c:ext>
                <c:ext xmlns:c16="http://schemas.microsoft.com/office/drawing/2014/chart" uri="{C3380CC4-5D6E-409C-BE32-E72D297353CC}">
                  <c16:uniqueId val="{00000029-702E-454F-B7B6-8A2A907BF05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{8B234942-96BD-4A91-8D00-005C33724818}</c15:txfldGUID>
                      <c15:f>Diagramm!$K$65</c15:f>
                      <c15:dlblFieldTableCache>
                        <c:ptCount val="1"/>
                      </c15:dlblFieldTableCache>
                    </c15:dlblFTEntry>
                  </c15:dlblFieldTable>
                  <c15:showDataLabelsRange val="0"/>
                </c:ext>
                <c:ext xmlns:c16="http://schemas.microsoft.com/office/drawing/2014/chart" uri="{C3380CC4-5D6E-409C-BE32-E72D297353CC}">
                  <c16:uniqueId val="{0000002A-702E-454F-B7B6-8A2A907BF05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{E27080AF-92E6-4BB4-B43C-5642F3DBC6F7}</c15:txfldGUID>
                      <c15:f>Diagramm!$K$66</c15:f>
                      <c15:dlblFieldTableCache>
                        <c:ptCount val="1"/>
                      </c15:dlblFieldTableCache>
                    </c15:dlblFTEntry>
                  </c15:dlblFieldTable>
                  <c15:showDataLabelsRange val="0"/>
                </c:ext>
                <c:ext xmlns:c16="http://schemas.microsoft.com/office/drawing/2014/chart" uri="{C3380CC4-5D6E-409C-BE32-E72D297353CC}">
                  <c16:uniqueId val="{0000002B-702E-454F-B7B6-8A2A907BF05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{279BCAD0-F2E3-42CC-9635-981685B1C8A4}</c15:txfldGUID>
                      <c15:f>Diagramm!$K$67</c15:f>
                      <c15:dlblFieldTableCache>
                        <c:ptCount val="1"/>
                      </c15:dlblFieldTableCache>
                    </c15:dlblFTEntry>
                  </c15:dlblFieldTable>
                  <c15:showDataLabelsRange val="0"/>
                </c:ext>
                <c:ext xmlns:c16="http://schemas.microsoft.com/office/drawing/2014/chart" uri="{C3380CC4-5D6E-409C-BE32-E72D297353CC}">
                  <c16:uniqueId val="{0000002C-702E-454F-B7B6-8A2A907BF05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02E-454F-B7B6-8A2A907BF05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{D17DD600-D60A-40C4-BBD1-2AF97B214910}</c15:txfldGUID>
                      <c15:f>Diagramm!$J$46</c15:f>
                      <c15:dlblFieldTableCache>
                        <c:ptCount val="1"/>
                      </c15:dlblFieldTableCache>
                    </c15:dlblFTEntry>
                  </c15:dlblFieldTable>
                  <c15:showDataLabelsRange val="0"/>
                </c:ext>
                <c:ext xmlns:c16="http://schemas.microsoft.com/office/drawing/2014/chart" uri="{C3380CC4-5D6E-409C-BE32-E72D297353CC}">
                  <c16:uniqueId val="{0000002E-702E-454F-B7B6-8A2A907BF05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{8049D786-EC07-468E-8160-D8381E01CA59}</c15:txfldGUID>
                      <c15:f>Diagramm!$J$47</c15:f>
                      <c15:dlblFieldTableCache>
                        <c:ptCount val="1"/>
                      </c15:dlblFieldTableCache>
                    </c15:dlblFTEntry>
                  </c15:dlblFieldTable>
                  <c15:showDataLabelsRange val="0"/>
                </c:ext>
                <c:ext xmlns:c16="http://schemas.microsoft.com/office/drawing/2014/chart" uri="{C3380CC4-5D6E-409C-BE32-E72D297353CC}">
                  <c16:uniqueId val="{0000002F-702E-454F-B7B6-8A2A907BF05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{3EA7E107-4703-4B56-BABD-109DCBF99B78}</c15:txfldGUID>
                      <c15:f>Diagramm!$J$48</c15:f>
                      <c15:dlblFieldTableCache>
                        <c:ptCount val="1"/>
                      </c15:dlblFieldTableCache>
                    </c15:dlblFTEntry>
                  </c15:dlblFieldTable>
                  <c15:showDataLabelsRange val="0"/>
                </c:ext>
                <c:ext xmlns:c16="http://schemas.microsoft.com/office/drawing/2014/chart" uri="{C3380CC4-5D6E-409C-BE32-E72D297353CC}">
                  <c16:uniqueId val="{00000030-702E-454F-B7B6-8A2A907BF05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{8CA84F60-0CE0-450C-A966-03907475D716}</c15:txfldGUID>
                      <c15:f>Diagramm!$J$49</c15:f>
                      <c15:dlblFieldTableCache>
                        <c:ptCount val="1"/>
                      </c15:dlblFieldTableCache>
                    </c15:dlblFTEntry>
                  </c15:dlblFieldTable>
                  <c15:showDataLabelsRange val="0"/>
                </c:ext>
                <c:ext xmlns:c16="http://schemas.microsoft.com/office/drawing/2014/chart" uri="{C3380CC4-5D6E-409C-BE32-E72D297353CC}">
                  <c16:uniqueId val="{00000031-702E-454F-B7B6-8A2A907BF05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{6B41A208-CDFB-40F2-BD5D-CF2336E80951}</c15:txfldGUID>
                      <c15:f>Diagramm!$J$50</c15:f>
                      <c15:dlblFieldTableCache>
                        <c:ptCount val="1"/>
                      </c15:dlblFieldTableCache>
                    </c15:dlblFTEntry>
                  </c15:dlblFieldTable>
                  <c15:showDataLabelsRange val="0"/>
                </c:ext>
                <c:ext xmlns:c16="http://schemas.microsoft.com/office/drawing/2014/chart" uri="{C3380CC4-5D6E-409C-BE32-E72D297353CC}">
                  <c16:uniqueId val="{00000032-702E-454F-B7B6-8A2A907BF05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{C40152CA-DDF5-4424-81AB-D9E1451063E6}</c15:txfldGUID>
                      <c15:f>Diagramm!$J$51</c15:f>
                      <c15:dlblFieldTableCache>
                        <c:ptCount val="1"/>
                      </c15:dlblFieldTableCache>
                    </c15:dlblFTEntry>
                  </c15:dlblFieldTable>
                  <c15:showDataLabelsRange val="0"/>
                </c:ext>
                <c:ext xmlns:c16="http://schemas.microsoft.com/office/drawing/2014/chart" uri="{C3380CC4-5D6E-409C-BE32-E72D297353CC}">
                  <c16:uniqueId val="{00000033-702E-454F-B7B6-8A2A907BF05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{671D158A-0EBE-4064-860B-5C19839E59E8}</c15:txfldGUID>
                      <c15:f>Diagramm!$J$52</c15:f>
                      <c15:dlblFieldTableCache>
                        <c:ptCount val="1"/>
                      </c15:dlblFieldTableCache>
                    </c15:dlblFTEntry>
                  </c15:dlblFieldTable>
                  <c15:showDataLabelsRange val="0"/>
                </c:ext>
                <c:ext xmlns:c16="http://schemas.microsoft.com/office/drawing/2014/chart" uri="{C3380CC4-5D6E-409C-BE32-E72D297353CC}">
                  <c16:uniqueId val="{00000034-702E-454F-B7B6-8A2A907BF05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{10067981-69DC-4BDE-9081-C21EBB7EE5B7}</c15:txfldGUID>
                      <c15:f>Diagramm!$J$53</c15:f>
                      <c15:dlblFieldTableCache>
                        <c:ptCount val="1"/>
                      </c15:dlblFieldTableCache>
                    </c15:dlblFTEntry>
                  </c15:dlblFieldTable>
                  <c15:showDataLabelsRange val="0"/>
                </c:ext>
                <c:ext xmlns:c16="http://schemas.microsoft.com/office/drawing/2014/chart" uri="{C3380CC4-5D6E-409C-BE32-E72D297353CC}">
                  <c16:uniqueId val="{00000035-702E-454F-B7B6-8A2A907BF05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{DD0B0E30-830A-4C2C-B1EE-2CC915DC0C2A}</c15:txfldGUID>
                      <c15:f>Diagramm!$J$54</c15:f>
                      <c15:dlblFieldTableCache>
                        <c:ptCount val="1"/>
                      </c15:dlblFieldTableCache>
                    </c15:dlblFTEntry>
                  </c15:dlblFieldTable>
                  <c15:showDataLabelsRange val="0"/>
                </c:ext>
                <c:ext xmlns:c16="http://schemas.microsoft.com/office/drawing/2014/chart" uri="{C3380CC4-5D6E-409C-BE32-E72D297353CC}">
                  <c16:uniqueId val="{00000036-702E-454F-B7B6-8A2A907BF05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{4EC571EF-FFFC-4E80-93FF-374DD224004C}</c15:txfldGUID>
                      <c15:f>Diagramm!$J$55</c15:f>
                      <c15:dlblFieldTableCache>
                        <c:ptCount val="1"/>
                      </c15:dlblFieldTableCache>
                    </c15:dlblFTEntry>
                  </c15:dlblFieldTable>
                  <c15:showDataLabelsRange val="0"/>
                </c:ext>
                <c:ext xmlns:c16="http://schemas.microsoft.com/office/drawing/2014/chart" uri="{C3380CC4-5D6E-409C-BE32-E72D297353CC}">
                  <c16:uniqueId val="{00000037-702E-454F-B7B6-8A2A907BF05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{8EA78EA2-FECD-4D51-94DA-52F940B71C80}</c15:txfldGUID>
                      <c15:f>Diagramm!$J$56</c15:f>
                      <c15:dlblFieldTableCache>
                        <c:ptCount val="1"/>
                      </c15:dlblFieldTableCache>
                    </c15:dlblFTEntry>
                  </c15:dlblFieldTable>
                  <c15:showDataLabelsRange val="0"/>
                </c:ext>
                <c:ext xmlns:c16="http://schemas.microsoft.com/office/drawing/2014/chart" uri="{C3380CC4-5D6E-409C-BE32-E72D297353CC}">
                  <c16:uniqueId val="{00000038-702E-454F-B7B6-8A2A907BF05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{60982990-87B8-477B-97CC-8A203226CEB9}</c15:txfldGUID>
                      <c15:f>Diagramm!$J$57</c15:f>
                      <c15:dlblFieldTableCache>
                        <c:ptCount val="1"/>
                      </c15:dlblFieldTableCache>
                    </c15:dlblFTEntry>
                  </c15:dlblFieldTable>
                  <c15:showDataLabelsRange val="0"/>
                </c:ext>
                <c:ext xmlns:c16="http://schemas.microsoft.com/office/drawing/2014/chart" uri="{C3380CC4-5D6E-409C-BE32-E72D297353CC}">
                  <c16:uniqueId val="{00000039-702E-454F-B7B6-8A2A907BF05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{F0D2A0D5-F57F-4A53-B110-B68BED3674FB}</c15:txfldGUID>
                      <c15:f>Diagramm!$J$58</c15:f>
                      <c15:dlblFieldTableCache>
                        <c:ptCount val="1"/>
                      </c15:dlblFieldTableCache>
                    </c15:dlblFTEntry>
                  </c15:dlblFieldTable>
                  <c15:showDataLabelsRange val="0"/>
                </c:ext>
                <c:ext xmlns:c16="http://schemas.microsoft.com/office/drawing/2014/chart" uri="{C3380CC4-5D6E-409C-BE32-E72D297353CC}">
                  <c16:uniqueId val="{0000003A-702E-454F-B7B6-8A2A907BF05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{0866521C-598C-462E-ABE5-5D80EF434D5D}</c15:txfldGUID>
                      <c15:f>Diagramm!$J$59</c15:f>
                      <c15:dlblFieldTableCache>
                        <c:ptCount val="1"/>
                      </c15:dlblFieldTableCache>
                    </c15:dlblFTEntry>
                  </c15:dlblFieldTable>
                  <c15:showDataLabelsRange val="0"/>
                </c:ext>
                <c:ext xmlns:c16="http://schemas.microsoft.com/office/drawing/2014/chart" uri="{C3380CC4-5D6E-409C-BE32-E72D297353CC}">
                  <c16:uniqueId val="{0000003B-702E-454F-B7B6-8A2A907BF05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{99240FA2-4E51-4554-8B54-831C7AC547C0}</c15:txfldGUID>
                      <c15:f>Diagramm!$J$60</c15:f>
                      <c15:dlblFieldTableCache>
                        <c:ptCount val="1"/>
                      </c15:dlblFieldTableCache>
                    </c15:dlblFTEntry>
                  </c15:dlblFieldTable>
                  <c15:showDataLabelsRange val="0"/>
                </c:ext>
                <c:ext xmlns:c16="http://schemas.microsoft.com/office/drawing/2014/chart" uri="{C3380CC4-5D6E-409C-BE32-E72D297353CC}">
                  <c16:uniqueId val="{0000003C-702E-454F-B7B6-8A2A907BF05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{5DF580D1-EC96-4368-AD14-A49C3C992823}</c15:txfldGUID>
                      <c15:f>Diagramm!$J$61</c15:f>
                      <c15:dlblFieldTableCache>
                        <c:ptCount val="1"/>
                      </c15:dlblFieldTableCache>
                    </c15:dlblFTEntry>
                  </c15:dlblFieldTable>
                  <c15:showDataLabelsRange val="0"/>
                </c:ext>
                <c:ext xmlns:c16="http://schemas.microsoft.com/office/drawing/2014/chart" uri="{C3380CC4-5D6E-409C-BE32-E72D297353CC}">
                  <c16:uniqueId val="{0000003D-702E-454F-B7B6-8A2A907BF05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{7FD5E7E6-85B9-4623-A107-5EBD51D14646}</c15:txfldGUID>
                      <c15:f>Diagramm!$J$62</c15:f>
                      <c15:dlblFieldTableCache>
                        <c:ptCount val="1"/>
                      </c15:dlblFieldTableCache>
                    </c15:dlblFTEntry>
                  </c15:dlblFieldTable>
                  <c15:showDataLabelsRange val="0"/>
                </c:ext>
                <c:ext xmlns:c16="http://schemas.microsoft.com/office/drawing/2014/chart" uri="{C3380CC4-5D6E-409C-BE32-E72D297353CC}">
                  <c16:uniqueId val="{0000003E-702E-454F-B7B6-8A2A907BF05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{09A1202A-0E49-4416-9C85-DC961C5E72AB}</c15:txfldGUID>
                      <c15:f>Diagramm!$J$63</c15:f>
                      <c15:dlblFieldTableCache>
                        <c:ptCount val="1"/>
                      </c15:dlblFieldTableCache>
                    </c15:dlblFTEntry>
                  </c15:dlblFieldTable>
                  <c15:showDataLabelsRange val="0"/>
                </c:ext>
                <c:ext xmlns:c16="http://schemas.microsoft.com/office/drawing/2014/chart" uri="{C3380CC4-5D6E-409C-BE32-E72D297353CC}">
                  <c16:uniqueId val="{0000003F-702E-454F-B7B6-8A2A907BF05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{48EE7BF9-9BF4-40DE-90C7-50A864AC8F82}</c15:txfldGUID>
                      <c15:f>Diagramm!$J$64</c15:f>
                      <c15:dlblFieldTableCache>
                        <c:ptCount val="1"/>
                      </c15:dlblFieldTableCache>
                    </c15:dlblFTEntry>
                  </c15:dlblFieldTable>
                  <c15:showDataLabelsRange val="0"/>
                </c:ext>
                <c:ext xmlns:c16="http://schemas.microsoft.com/office/drawing/2014/chart" uri="{C3380CC4-5D6E-409C-BE32-E72D297353CC}">
                  <c16:uniqueId val="{00000040-702E-454F-B7B6-8A2A907BF05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{3DACBC86-1394-47A4-B237-75D17905C37C}</c15:txfldGUID>
                      <c15:f>Diagramm!$J$65</c15:f>
                      <c15:dlblFieldTableCache>
                        <c:ptCount val="1"/>
                      </c15:dlblFieldTableCache>
                    </c15:dlblFTEntry>
                  </c15:dlblFieldTable>
                  <c15:showDataLabelsRange val="0"/>
                </c:ext>
                <c:ext xmlns:c16="http://schemas.microsoft.com/office/drawing/2014/chart" uri="{C3380CC4-5D6E-409C-BE32-E72D297353CC}">
                  <c16:uniqueId val="{00000041-702E-454F-B7B6-8A2A907BF05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{A20E1483-02A6-40FC-8A28-2151CC295223}</c15:txfldGUID>
                      <c15:f>Diagramm!$J$66</c15:f>
                      <c15:dlblFieldTableCache>
                        <c:ptCount val="1"/>
                      </c15:dlblFieldTableCache>
                    </c15:dlblFTEntry>
                  </c15:dlblFieldTable>
                  <c15:showDataLabelsRange val="0"/>
                </c:ext>
                <c:ext xmlns:c16="http://schemas.microsoft.com/office/drawing/2014/chart" uri="{C3380CC4-5D6E-409C-BE32-E72D297353CC}">
                  <c16:uniqueId val="{00000042-702E-454F-B7B6-8A2A907BF05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{3002037B-B745-4139-BAA6-C43183F5C7F1}</c15:txfldGUID>
                      <c15:f>Diagramm!$J$67</c15:f>
                      <c15:dlblFieldTableCache>
                        <c:ptCount val="1"/>
                      </c15:dlblFieldTableCache>
                    </c15:dlblFTEntry>
                  </c15:dlblFieldTable>
                  <c15:showDataLabelsRange val="0"/>
                </c:ext>
                <c:ext xmlns:c16="http://schemas.microsoft.com/office/drawing/2014/chart" uri="{C3380CC4-5D6E-409C-BE32-E72D297353CC}">
                  <c16:uniqueId val="{00000043-702E-454F-B7B6-8A2A907BF05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02E-454F-B7B6-8A2A907BF05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1A-4180-913A-8E141DF3F5C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1A-4180-913A-8E141DF3F5C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1A-4180-913A-8E141DF3F5C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1A-4180-913A-8E141DF3F5C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1A-4180-913A-8E141DF3F5C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1A-4180-913A-8E141DF3F5C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1A-4180-913A-8E141DF3F5C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1A-4180-913A-8E141DF3F5C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1A-4180-913A-8E141DF3F5C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1A-4180-913A-8E141DF3F5C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91A-4180-913A-8E141DF3F5C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1A-4180-913A-8E141DF3F5C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91A-4180-913A-8E141DF3F5C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91A-4180-913A-8E141DF3F5C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91A-4180-913A-8E141DF3F5C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91A-4180-913A-8E141DF3F5C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1A-4180-913A-8E141DF3F5C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91A-4180-913A-8E141DF3F5C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91A-4180-913A-8E141DF3F5C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91A-4180-913A-8E141DF3F5C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91A-4180-913A-8E141DF3F5C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91A-4180-913A-8E141DF3F5C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91A-4180-913A-8E141DF3F5C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91A-4180-913A-8E141DF3F5C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91A-4180-913A-8E141DF3F5C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91A-4180-913A-8E141DF3F5C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91A-4180-913A-8E141DF3F5C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91A-4180-913A-8E141DF3F5C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91A-4180-913A-8E141DF3F5C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91A-4180-913A-8E141DF3F5C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91A-4180-913A-8E141DF3F5C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91A-4180-913A-8E141DF3F5C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91A-4180-913A-8E141DF3F5C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91A-4180-913A-8E141DF3F5C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91A-4180-913A-8E141DF3F5C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91A-4180-913A-8E141DF3F5C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91A-4180-913A-8E141DF3F5C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91A-4180-913A-8E141DF3F5C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91A-4180-913A-8E141DF3F5C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91A-4180-913A-8E141DF3F5C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91A-4180-913A-8E141DF3F5C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91A-4180-913A-8E141DF3F5C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91A-4180-913A-8E141DF3F5C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91A-4180-913A-8E141DF3F5C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91A-4180-913A-8E141DF3F5C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91A-4180-913A-8E141DF3F5C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91A-4180-913A-8E141DF3F5C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91A-4180-913A-8E141DF3F5C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91A-4180-913A-8E141DF3F5C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91A-4180-913A-8E141DF3F5C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91A-4180-913A-8E141DF3F5C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91A-4180-913A-8E141DF3F5C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91A-4180-913A-8E141DF3F5C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91A-4180-913A-8E141DF3F5C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91A-4180-913A-8E141DF3F5C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91A-4180-913A-8E141DF3F5C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91A-4180-913A-8E141DF3F5C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91A-4180-913A-8E141DF3F5C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91A-4180-913A-8E141DF3F5C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91A-4180-913A-8E141DF3F5C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91A-4180-913A-8E141DF3F5C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91A-4180-913A-8E141DF3F5C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91A-4180-913A-8E141DF3F5C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91A-4180-913A-8E141DF3F5C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91A-4180-913A-8E141DF3F5C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91A-4180-913A-8E141DF3F5C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91A-4180-913A-8E141DF3F5C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91A-4180-913A-8E141DF3F5C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91A-4180-913A-8E141DF3F5C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100.55742705715822</c:v>
                </c:pt>
                <c:pt idx="2">
                  <c:v>101.91697848199883</c:v>
                </c:pt>
                <c:pt idx="3">
                  <c:v>101.02048654164793</c:v>
                </c:pt>
                <c:pt idx="4">
                  <c:v>101.75348117586384</c:v>
                </c:pt>
                <c:pt idx="5">
                  <c:v>102.35041093786006</c:v>
                </c:pt>
                <c:pt idx="6">
                  <c:v>104.36724347931046</c:v>
                </c:pt>
                <c:pt idx="7">
                  <c:v>104.18728671282631</c:v>
                </c:pt>
                <c:pt idx="8">
                  <c:v>104.1455894132751</c:v>
                </c:pt>
                <c:pt idx="9">
                  <c:v>104.56475700350039</c:v>
                </c:pt>
                <c:pt idx="10">
                  <c:v>105.99124356709424</c:v>
                </c:pt>
                <c:pt idx="11">
                  <c:v>105.99782735123391</c:v>
                </c:pt>
                <c:pt idx="12">
                  <c:v>105.95832464639592</c:v>
                </c:pt>
                <c:pt idx="13">
                  <c:v>104.50550294624341</c:v>
                </c:pt>
                <c:pt idx="14">
                  <c:v>106.21838411991264</c:v>
                </c:pt>
                <c:pt idx="15">
                  <c:v>105.77507598784194</c:v>
                </c:pt>
                <c:pt idx="16">
                  <c:v>105.51721110903844</c:v>
                </c:pt>
                <c:pt idx="17">
                  <c:v>106.01428681158308</c:v>
                </c:pt>
                <c:pt idx="18">
                  <c:v>106.95028145677196</c:v>
                </c:pt>
                <c:pt idx="19">
                  <c:v>106.479540890786</c:v>
                </c:pt>
                <c:pt idx="20">
                  <c:v>106.22825979612216</c:v>
                </c:pt>
                <c:pt idx="21">
                  <c:v>106.85262199203362</c:v>
                </c:pt>
                <c:pt idx="22">
                  <c:v>108.39213018335838</c:v>
                </c:pt>
                <c:pt idx="23">
                  <c:v>108.393227480715</c:v>
                </c:pt>
                <c:pt idx="24">
                  <c:v>108.42943829348314</c:v>
                </c:pt>
              </c:numCache>
            </c:numRef>
          </c:val>
          <c:smooth val="0"/>
          <c:extLst>
            <c:ext xmlns:c16="http://schemas.microsoft.com/office/drawing/2014/chart" uri="{C3380CC4-5D6E-409C-BE32-E72D297353CC}">
              <c16:uniqueId val="{00000000-62C8-4B8F-A69D-21D7BA3F591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103.34022038567494</c:v>
                </c:pt>
                <c:pt idx="2">
                  <c:v>106.64600550964187</c:v>
                </c:pt>
                <c:pt idx="3">
                  <c:v>106.64600550964187</c:v>
                </c:pt>
                <c:pt idx="4">
                  <c:v>101.5495867768595</c:v>
                </c:pt>
                <c:pt idx="5">
                  <c:v>104.33884297520662</c:v>
                </c:pt>
                <c:pt idx="6">
                  <c:v>108.16115702479338</c:v>
                </c:pt>
                <c:pt idx="7">
                  <c:v>105.19972451790633</c:v>
                </c:pt>
                <c:pt idx="8">
                  <c:v>104.33884297520662</c:v>
                </c:pt>
                <c:pt idx="9">
                  <c:v>105.68181818181819</c:v>
                </c:pt>
                <c:pt idx="10">
                  <c:v>109.74517906336088</c:v>
                </c:pt>
                <c:pt idx="11">
                  <c:v>111.74242424242425</c:v>
                </c:pt>
                <c:pt idx="12">
                  <c:v>111.15702479338843</c:v>
                </c:pt>
                <c:pt idx="13">
                  <c:v>110.50275482093663</c:v>
                </c:pt>
                <c:pt idx="14">
                  <c:v>114.42837465564739</c:v>
                </c:pt>
                <c:pt idx="15">
                  <c:v>116.83884297520662</c:v>
                </c:pt>
                <c:pt idx="16">
                  <c:v>120.21349862258953</c:v>
                </c:pt>
                <c:pt idx="17">
                  <c:v>123.07162534435261</c:v>
                </c:pt>
                <c:pt idx="18">
                  <c:v>130.75068870523415</c:v>
                </c:pt>
                <c:pt idx="19">
                  <c:v>133.33333333333331</c:v>
                </c:pt>
                <c:pt idx="20">
                  <c:v>134.12534435261708</c:v>
                </c:pt>
                <c:pt idx="21">
                  <c:v>134.53856749311294</c:v>
                </c:pt>
                <c:pt idx="22">
                  <c:v>137.19008264462812</c:v>
                </c:pt>
                <c:pt idx="23">
                  <c:v>139.04958677685951</c:v>
                </c:pt>
                <c:pt idx="24">
                  <c:v>136.50137741046834</c:v>
                </c:pt>
              </c:numCache>
            </c:numRef>
          </c:val>
          <c:smooth val="0"/>
          <c:extLst>
            <c:ext xmlns:c16="http://schemas.microsoft.com/office/drawing/2014/chart" uri="{C3380CC4-5D6E-409C-BE32-E72D297353CC}">
              <c16:uniqueId val="{00000001-62C8-4B8F-A69D-21D7BA3F591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103.02891234511245</c:v>
                </c:pt>
                <c:pt idx="2">
                  <c:v>100.14532660241701</c:v>
                </c:pt>
                <c:pt idx="3">
                  <c:v>100.93314976288819</c:v>
                </c:pt>
                <c:pt idx="4">
                  <c:v>88.458008260670027</c:v>
                </c:pt>
                <c:pt idx="5">
                  <c:v>87.899648156646776</c:v>
                </c:pt>
                <c:pt idx="6">
                  <c:v>84.931925959920449</c:v>
                </c:pt>
                <c:pt idx="7">
                  <c:v>87.34893682117179</c:v>
                </c:pt>
                <c:pt idx="8">
                  <c:v>83.952883585742697</c:v>
                </c:pt>
                <c:pt idx="9">
                  <c:v>86.400489521187083</c:v>
                </c:pt>
                <c:pt idx="10">
                  <c:v>83.73106929784305</c:v>
                </c:pt>
                <c:pt idx="11">
                  <c:v>86.117485084901332</c:v>
                </c:pt>
                <c:pt idx="12">
                  <c:v>83.027382591402784</c:v>
                </c:pt>
                <c:pt idx="13">
                  <c:v>81.780633318035797</c:v>
                </c:pt>
                <c:pt idx="14">
                  <c:v>78.858803732599043</c:v>
                </c:pt>
                <c:pt idx="15">
                  <c:v>81.038702768854208</c:v>
                </c:pt>
                <c:pt idx="16">
                  <c:v>81.54352149303962</c:v>
                </c:pt>
                <c:pt idx="17">
                  <c:v>84.052317576870124</c:v>
                </c:pt>
                <c:pt idx="18">
                  <c:v>81.076946611595531</c:v>
                </c:pt>
                <c:pt idx="19">
                  <c:v>84.067615113966653</c:v>
                </c:pt>
                <c:pt idx="20">
                  <c:v>82.361939727703842</c:v>
                </c:pt>
                <c:pt idx="21">
                  <c:v>84.702462903472536</c:v>
                </c:pt>
                <c:pt idx="22">
                  <c:v>81.40584365917087</c:v>
                </c:pt>
                <c:pt idx="23">
                  <c:v>83.585742695426035</c:v>
                </c:pt>
                <c:pt idx="24">
                  <c:v>79.386568762429249</c:v>
                </c:pt>
              </c:numCache>
            </c:numRef>
          </c:val>
          <c:smooth val="0"/>
          <c:extLst>
            <c:ext xmlns:c16="http://schemas.microsoft.com/office/drawing/2014/chart" uri="{C3380CC4-5D6E-409C-BE32-E72D297353CC}">
              <c16:uniqueId val="{00000002-62C8-4B8F-A69D-21D7BA3F591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2C8-4B8F-A69D-21D7BA3F5911}"/>
                </c:ext>
              </c:extLst>
            </c:dLbl>
            <c:dLbl>
              <c:idx val="1"/>
              <c:delete val="1"/>
              <c:extLst>
                <c:ext xmlns:c15="http://schemas.microsoft.com/office/drawing/2012/chart" uri="{CE6537A1-D6FC-4f65-9D91-7224C49458BB}"/>
                <c:ext xmlns:c16="http://schemas.microsoft.com/office/drawing/2014/chart" uri="{C3380CC4-5D6E-409C-BE32-E72D297353CC}">
                  <c16:uniqueId val="{00000004-62C8-4B8F-A69D-21D7BA3F5911}"/>
                </c:ext>
              </c:extLst>
            </c:dLbl>
            <c:dLbl>
              <c:idx val="2"/>
              <c:delete val="1"/>
              <c:extLst>
                <c:ext xmlns:c15="http://schemas.microsoft.com/office/drawing/2012/chart" uri="{CE6537A1-D6FC-4f65-9D91-7224C49458BB}"/>
                <c:ext xmlns:c16="http://schemas.microsoft.com/office/drawing/2014/chart" uri="{C3380CC4-5D6E-409C-BE32-E72D297353CC}">
                  <c16:uniqueId val="{00000005-62C8-4B8F-A69D-21D7BA3F5911}"/>
                </c:ext>
              </c:extLst>
            </c:dLbl>
            <c:dLbl>
              <c:idx val="3"/>
              <c:delete val="1"/>
              <c:extLst>
                <c:ext xmlns:c15="http://schemas.microsoft.com/office/drawing/2012/chart" uri="{CE6537A1-D6FC-4f65-9D91-7224C49458BB}"/>
                <c:ext xmlns:c16="http://schemas.microsoft.com/office/drawing/2014/chart" uri="{C3380CC4-5D6E-409C-BE32-E72D297353CC}">
                  <c16:uniqueId val="{00000006-62C8-4B8F-A69D-21D7BA3F5911}"/>
                </c:ext>
              </c:extLst>
            </c:dLbl>
            <c:dLbl>
              <c:idx val="4"/>
              <c:delete val="1"/>
              <c:extLst>
                <c:ext xmlns:c15="http://schemas.microsoft.com/office/drawing/2012/chart" uri="{CE6537A1-D6FC-4f65-9D91-7224C49458BB}"/>
                <c:ext xmlns:c16="http://schemas.microsoft.com/office/drawing/2014/chart" uri="{C3380CC4-5D6E-409C-BE32-E72D297353CC}">
                  <c16:uniqueId val="{00000007-62C8-4B8F-A69D-21D7BA3F5911}"/>
                </c:ext>
              </c:extLst>
            </c:dLbl>
            <c:dLbl>
              <c:idx val="5"/>
              <c:delete val="1"/>
              <c:extLst>
                <c:ext xmlns:c15="http://schemas.microsoft.com/office/drawing/2012/chart" uri="{CE6537A1-D6FC-4f65-9D91-7224C49458BB}"/>
                <c:ext xmlns:c16="http://schemas.microsoft.com/office/drawing/2014/chart" uri="{C3380CC4-5D6E-409C-BE32-E72D297353CC}">
                  <c16:uniqueId val="{00000008-62C8-4B8F-A69D-21D7BA3F5911}"/>
                </c:ext>
              </c:extLst>
            </c:dLbl>
            <c:dLbl>
              <c:idx val="6"/>
              <c:delete val="1"/>
              <c:extLst>
                <c:ext xmlns:c15="http://schemas.microsoft.com/office/drawing/2012/chart" uri="{CE6537A1-D6FC-4f65-9D91-7224C49458BB}"/>
                <c:ext xmlns:c16="http://schemas.microsoft.com/office/drawing/2014/chart" uri="{C3380CC4-5D6E-409C-BE32-E72D297353CC}">
                  <c16:uniqueId val="{00000009-62C8-4B8F-A69D-21D7BA3F5911}"/>
                </c:ext>
              </c:extLst>
            </c:dLbl>
            <c:dLbl>
              <c:idx val="7"/>
              <c:delete val="1"/>
              <c:extLst>
                <c:ext xmlns:c15="http://schemas.microsoft.com/office/drawing/2012/chart" uri="{CE6537A1-D6FC-4f65-9D91-7224C49458BB}"/>
                <c:ext xmlns:c16="http://schemas.microsoft.com/office/drawing/2014/chart" uri="{C3380CC4-5D6E-409C-BE32-E72D297353CC}">
                  <c16:uniqueId val="{0000000A-62C8-4B8F-A69D-21D7BA3F5911}"/>
                </c:ext>
              </c:extLst>
            </c:dLbl>
            <c:dLbl>
              <c:idx val="8"/>
              <c:delete val="1"/>
              <c:extLst>
                <c:ext xmlns:c15="http://schemas.microsoft.com/office/drawing/2012/chart" uri="{CE6537A1-D6FC-4f65-9D91-7224C49458BB}"/>
                <c:ext xmlns:c16="http://schemas.microsoft.com/office/drawing/2014/chart" uri="{C3380CC4-5D6E-409C-BE32-E72D297353CC}">
                  <c16:uniqueId val="{0000000B-62C8-4B8F-A69D-21D7BA3F5911}"/>
                </c:ext>
              </c:extLst>
            </c:dLbl>
            <c:dLbl>
              <c:idx val="9"/>
              <c:delete val="1"/>
              <c:extLst>
                <c:ext xmlns:c15="http://schemas.microsoft.com/office/drawing/2012/chart" uri="{CE6537A1-D6FC-4f65-9D91-7224C49458BB}"/>
                <c:ext xmlns:c16="http://schemas.microsoft.com/office/drawing/2014/chart" uri="{C3380CC4-5D6E-409C-BE32-E72D297353CC}">
                  <c16:uniqueId val="{0000000C-62C8-4B8F-A69D-21D7BA3F5911}"/>
                </c:ext>
              </c:extLst>
            </c:dLbl>
            <c:dLbl>
              <c:idx val="10"/>
              <c:delete val="1"/>
              <c:extLst>
                <c:ext xmlns:c15="http://schemas.microsoft.com/office/drawing/2012/chart" uri="{CE6537A1-D6FC-4f65-9D91-7224C49458BB}"/>
                <c:ext xmlns:c16="http://schemas.microsoft.com/office/drawing/2014/chart" uri="{C3380CC4-5D6E-409C-BE32-E72D297353CC}">
                  <c16:uniqueId val="{0000000D-62C8-4B8F-A69D-21D7BA3F5911}"/>
                </c:ext>
              </c:extLst>
            </c:dLbl>
            <c:dLbl>
              <c:idx val="11"/>
              <c:delete val="1"/>
              <c:extLst>
                <c:ext xmlns:c15="http://schemas.microsoft.com/office/drawing/2012/chart" uri="{CE6537A1-D6FC-4f65-9D91-7224C49458BB}"/>
                <c:ext xmlns:c16="http://schemas.microsoft.com/office/drawing/2014/chart" uri="{C3380CC4-5D6E-409C-BE32-E72D297353CC}">
                  <c16:uniqueId val="{0000000E-62C8-4B8F-A69D-21D7BA3F5911}"/>
                </c:ext>
              </c:extLst>
            </c:dLbl>
            <c:dLbl>
              <c:idx val="12"/>
              <c:delete val="1"/>
              <c:extLst>
                <c:ext xmlns:c15="http://schemas.microsoft.com/office/drawing/2012/chart" uri="{CE6537A1-D6FC-4f65-9D91-7224C49458BB}"/>
                <c:ext xmlns:c16="http://schemas.microsoft.com/office/drawing/2014/chart" uri="{C3380CC4-5D6E-409C-BE32-E72D297353CC}">
                  <c16:uniqueId val="{0000000F-62C8-4B8F-A69D-21D7BA3F591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2C8-4B8F-A69D-21D7BA3F5911}"/>
                </c:ext>
              </c:extLst>
            </c:dLbl>
            <c:dLbl>
              <c:idx val="14"/>
              <c:delete val="1"/>
              <c:extLst>
                <c:ext xmlns:c15="http://schemas.microsoft.com/office/drawing/2012/chart" uri="{CE6537A1-D6FC-4f65-9D91-7224C49458BB}"/>
                <c:ext xmlns:c16="http://schemas.microsoft.com/office/drawing/2014/chart" uri="{C3380CC4-5D6E-409C-BE32-E72D297353CC}">
                  <c16:uniqueId val="{00000011-62C8-4B8F-A69D-21D7BA3F5911}"/>
                </c:ext>
              </c:extLst>
            </c:dLbl>
            <c:dLbl>
              <c:idx val="15"/>
              <c:delete val="1"/>
              <c:extLst>
                <c:ext xmlns:c15="http://schemas.microsoft.com/office/drawing/2012/chart" uri="{CE6537A1-D6FC-4f65-9D91-7224C49458BB}"/>
                <c:ext xmlns:c16="http://schemas.microsoft.com/office/drawing/2014/chart" uri="{C3380CC4-5D6E-409C-BE32-E72D297353CC}">
                  <c16:uniqueId val="{00000012-62C8-4B8F-A69D-21D7BA3F5911}"/>
                </c:ext>
              </c:extLst>
            </c:dLbl>
            <c:dLbl>
              <c:idx val="16"/>
              <c:delete val="1"/>
              <c:extLst>
                <c:ext xmlns:c15="http://schemas.microsoft.com/office/drawing/2012/chart" uri="{CE6537A1-D6FC-4f65-9D91-7224C49458BB}"/>
                <c:ext xmlns:c16="http://schemas.microsoft.com/office/drawing/2014/chart" uri="{C3380CC4-5D6E-409C-BE32-E72D297353CC}">
                  <c16:uniqueId val="{00000013-62C8-4B8F-A69D-21D7BA3F5911}"/>
                </c:ext>
              </c:extLst>
            </c:dLbl>
            <c:dLbl>
              <c:idx val="17"/>
              <c:delete val="1"/>
              <c:extLst>
                <c:ext xmlns:c15="http://schemas.microsoft.com/office/drawing/2012/chart" uri="{CE6537A1-D6FC-4f65-9D91-7224C49458BB}"/>
                <c:ext xmlns:c16="http://schemas.microsoft.com/office/drawing/2014/chart" uri="{C3380CC4-5D6E-409C-BE32-E72D297353CC}">
                  <c16:uniqueId val="{00000014-62C8-4B8F-A69D-21D7BA3F5911}"/>
                </c:ext>
              </c:extLst>
            </c:dLbl>
            <c:dLbl>
              <c:idx val="18"/>
              <c:delete val="1"/>
              <c:extLst>
                <c:ext xmlns:c15="http://schemas.microsoft.com/office/drawing/2012/chart" uri="{CE6537A1-D6FC-4f65-9D91-7224C49458BB}"/>
                <c:ext xmlns:c16="http://schemas.microsoft.com/office/drawing/2014/chart" uri="{C3380CC4-5D6E-409C-BE32-E72D297353CC}">
                  <c16:uniqueId val="{00000015-62C8-4B8F-A69D-21D7BA3F5911}"/>
                </c:ext>
              </c:extLst>
            </c:dLbl>
            <c:dLbl>
              <c:idx val="19"/>
              <c:delete val="1"/>
              <c:extLst>
                <c:ext xmlns:c15="http://schemas.microsoft.com/office/drawing/2012/chart" uri="{CE6537A1-D6FC-4f65-9D91-7224C49458BB}"/>
                <c:ext xmlns:c16="http://schemas.microsoft.com/office/drawing/2014/chart" uri="{C3380CC4-5D6E-409C-BE32-E72D297353CC}">
                  <c16:uniqueId val="{00000016-62C8-4B8F-A69D-21D7BA3F5911}"/>
                </c:ext>
              </c:extLst>
            </c:dLbl>
            <c:dLbl>
              <c:idx val="20"/>
              <c:delete val="1"/>
              <c:extLst>
                <c:ext xmlns:c15="http://schemas.microsoft.com/office/drawing/2012/chart" uri="{CE6537A1-D6FC-4f65-9D91-7224C49458BB}"/>
                <c:ext xmlns:c16="http://schemas.microsoft.com/office/drawing/2014/chart" uri="{C3380CC4-5D6E-409C-BE32-E72D297353CC}">
                  <c16:uniqueId val="{00000017-62C8-4B8F-A69D-21D7BA3F5911}"/>
                </c:ext>
              </c:extLst>
            </c:dLbl>
            <c:dLbl>
              <c:idx val="21"/>
              <c:delete val="1"/>
              <c:extLst>
                <c:ext xmlns:c15="http://schemas.microsoft.com/office/drawing/2012/chart" uri="{CE6537A1-D6FC-4f65-9D91-7224C49458BB}"/>
                <c:ext xmlns:c16="http://schemas.microsoft.com/office/drawing/2014/chart" uri="{C3380CC4-5D6E-409C-BE32-E72D297353CC}">
                  <c16:uniqueId val="{00000018-62C8-4B8F-A69D-21D7BA3F5911}"/>
                </c:ext>
              </c:extLst>
            </c:dLbl>
            <c:dLbl>
              <c:idx val="22"/>
              <c:delete val="1"/>
              <c:extLst>
                <c:ext xmlns:c15="http://schemas.microsoft.com/office/drawing/2012/chart" uri="{CE6537A1-D6FC-4f65-9D91-7224C49458BB}"/>
                <c:ext xmlns:c16="http://schemas.microsoft.com/office/drawing/2014/chart" uri="{C3380CC4-5D6E-409C-BE32-E72D297353CC}">
                  <c16:uniqueId val="{00000019-62C8-4B8F-A69D-21D7BA3F5911}"/>
                </c:ext>
              </c:extLst>
            </c:dLbl>
            <c:dLbl>
              <c:idx val="23"/>
              <c:delete val="1"/>
              <c:extLst>
                <c:ext xmlns:c15="http://schemas.microsoft.com/office/drawing/2012/chart" uri="{CE6537A1-D6FC-4f65-9D91-7224C49458BB}"/>
                <c:ext xmlns:c16="http://schemas.microsoft.com/office/drawing/2014/chart" uri="{C3380CC4-5D6E-409C-BE32-E72D297353CC}">
                  <c16:uniqueId val="{0000001A-62C8-4B8F-A69D-21D7BA3F5911}"/>
                </c:ext>
              </c:extLst>
            </c:dLbl>
            <c:dLbl>
              <c:idx val="24"/>
              <c:delete val="1"/>
              <c:extLst>
                <c:ext xmlns:c15="http://schemas.microsoft.com/office/drawing/2012/chart" uri="{CE6537A1-D6FC-4f65-9D91-7224C49458BB}"/>
                <c:ext xmlns:c16="http://schemas.microsoft.com/office/drawing/2014/chart" uri="{C3380CC4-5D6E-409C-BE32-E72D297353CC}">
                  <c16:uniqueId val="{0000001B-62C8-4B8F-A69D-21D7BA3F591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2C8-4B8F-A69D-21D7BA3F591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Halle (Saale), Stadt (15002)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98815</v>
      </c>
      <c r="F11" s="238">
        <v>98782</v>
      </c>
      <c r="G11" s="238">
        <v>98781</v>
      </c>
      <c r="H11" s="238">
        <v>97378</v>
      </c>
      <c r="I11" s="265">
        <v>96809</v>
      </c>
      <c r="J11" s="263">
        <v>2006</v>
      </c>
      <c r="K11" s="266">
        <v>2.0721213936720759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12.294692101401608</v>
      </c>
      <c r="E13" s="115">
        <v>12149</v>
      </c>
      <c r="F13" s="114">
        <v>12086</v>
      </c>
      <c r="G13" s="114">
        <v>11921</v>
      </c>
      <c r="H13" s="114">
        <v>11838</v>
      </c>
      <c r="I13" s="140">
        <v>11626</v>
      </c>
      <c r="J13" s="115">
        <v>523</v>
      </c>
      <c r="K13" s="116">
        <v>4.4985377601926713</v>
      </c>
    </row>
    <row r="14" spans="1:255" ht="14.1" customHeight="1" x14ac:dyDescent="0.2">
      <c r="A14" s="306" t="s">
        <v>230</v>
      </c>
      <c r="B14" s="307"/>
      <c r="C14" s="308"/>
      <c r="D14" s="113">
        <v>56.823356777817132</v>
      </c>
      <c r="E14" s="115">
        <v>56150</v>
      </c>
      <c r="F14" s="114">
        <v>56162</v>
      </c>
      <c r="G14" s="114">
        <v>56460</v>
      </c>
      <c r="H14" s="114">
        <v>55506</v>
      </c>
      <c r="I14" s="140">
        <v>55331</v>
      </c>
      <c r="J14" s="115">
        <v>819</v>
      </c>
      <c r="K14" s="116">
        <v>1.4801828992788852</v>
      </c>
    </row>
    <row r="15" spans="1:255" ht="14.1" customHeight="1" x14ac:dyDescent="0.2">
      <c r="A15" s="306" t="s">
        <v>231</v>
      </c>
      <c r="B15" s="307"/>
      <c r="C15" s="308"/>
      <c r="D15" s="113">
        <v>13.266204523604715</v>
      </c>
      <c r="E15" s="115">
        <v>13109</v>
      </c>
      <c r="F15" s="114">
        <v>13126</v>
      </c>
      <c r="G15" s="114">
        <v>13073</v>
      </c>
      <c r="H15" s="114">
        <v>12784</v>
      </c>
      <c r="I15" s="140">
        <v>12691</v>
      </c>
      <c r="J15" s="115">
        <v>418</v>
      </c>
      <c r="K15" s="116">
        <v>3.2936726814277835</v>
      </c>
    </row>
    <row r="16" spans="1:255" ht="14.1" customHeight="1" x14ac:dyDescent="0.2">
      <c r="A16" s="306" t="s">
        <v>232</v>
      </c>
      <c r="B16" s="307"/>
      <c r="C16" s="308"/>
      <c r="D16" s="113">
        <v>17.146182259778374</v>
      </c>
      <c r="E16" s="115">
        <v>16943</v>
      </c>
      <c r="F16" s="114">
        <v>16941</v>
      </c>
      <c r="G16" s="114">
        <v>16853</v>
      </c>
      <c r="H16" s="114">
        <v>16789</v>
      </c>
      <c r="I16" s="140">
        <v>16695</v>
      </c>
      <c r="J16" s="115">
        <v>248</v>
      </c>
      <c r="K16" s="116">
        <v>1.4854746930218627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0.24287810555077671</v>
      </c>
      <c r="E18" s="115">
        <v>240</v>
      </c>
      <c r="F18" s="114">
        <v>236</v>
      </c>
      <c r="G18" s="114">
        <v>249</v>
      </c>
      <c r="H18" s="114">
        <v>243</v>
      </c>
      <c r="I18" s="140">
        <v>235</v>
      </c>
      <c r="J18" s="115">
        <v>5</v>
      </c>
      <c r="K18" s="116">
        <v>2.1276595744680851</v>
      </c>
    </row>
    <row r="19" spans="1:255" ht="14.1" customHeight="1" x14ac:dyDescent="0.2">
      <c r="A19" s="306" t="s">
        <v>235</v>
      </c>
      <c r="B19" s="307" t="s">
        <v>236</v>
      </c>
      <c r="C19" s="308"/>
      <c r="D19" s="113">
        <v>0.1032231948590801</v>
      </c>
      <c r="E19" s="115">
        <v>102</v>
      </c>
      <c r="F19" s="114">
        <v>99</v>
      </c>
      <c r="G19" s="114">
        <v>105</v>
      </c>
      <c r="H19" s="114">
        <v>100</v>
      </c>
      <c r="I19" s="140">
        <v>94</v>
      </c>
      <c r="J19" s="115">
        <v>8</v>
      </c>
      <c r="K19" s="116">
        <v>8.5106382978723403</v>
      </c>
    </row>
    <row r="20" spans="1:255" ht="14.1" customHeight="1" x14ac:dyDescent="0.2">
      <c r="A20" s="306">
        <v>12</v>
      </c>
      <c r="B20" s="307" t="s">
        <v>237</v>
      </c>
      <c r="C20" s="308"/>
      <c r="D20" s="113">
        <v>0.59100339017355663</v>
      </c>
      <c r="E20" s="115">
        <v>584</v>
      </c>
      <c r="F20" s="114">
        <v>594</v>
      </c>
      <c r="G20" s="114">
        <v>616</v>
      </c>
      <c r="H20" s="114">
        <v>601</v>
      </c>
      <c r="I20" s="140">
        <v>595</v>
      </c>
      <c r="J20" s="115">
        <v>-11</v>
      </c>
      <c r="K20" s="116">
        <v>-1.8487394957983194</v>
      </c>
    </row>
    <row r="21" spans="1:255" ht="14.1" customHeight="1" x14ac:dyDescent="0.2">
      <c r="A21" s="306">
        <v>21</v>
      </c>
      <c r="B21" s="307" t="s">
        <v>238</v>
      </c>
      <c r="C21" s="308"/>
      <c r="D21" s="113">
        <v>0.20644638971816021</v>
      </c>
      <c r="E21" s="115">
        <v>204</v>
      </c>
      <c r="F21" s="114">
        <v>205</v>
      </c>
      <c r="G21" s="114">
        <v>214</v>
      </c>
      <c r="H21" s="114">
        <v>208</v>
      </c>
      <c r="I21" s="140">
        <v>147</v>
      </c>
      <c r="J21" s="115">
        <v>57</v>
      </c>
      <c r="K21" s="116">
        <v>38.775510204081634</v>
      </c>
    </row>
    <row r="22" spans="1:255" ht="14.1" customHeight="1" x14ac:dyDescent="0.2">
      <c r="A22" s="306">
        <v>22</v>
      </c>
      <c r="B22" s="307" t="s">
        <v>239</v>
      </c>
      <c r="C22" s="308"/>
      <c r="D22" s="113">
        <v>0.45742043212062944</v>
      </c>
      <c r="E22" s="115">
        <v>452</v>
      </c>
      <c r="F22" s="114">
        <v>469</v>
      </c>
      <c r="G22" s="114">
        <v>479</v>
      </c>
      <c r="H22" s="114">
        <v>466</v>
      </c>
      <c r="I22" s="140">
        <v>461</v>
      </c>
      <c r="J22" s="115">
        <v>-9</v>
      </c>
      <c r="K22" s="116">
        <v>-1.9522776572668112</v>
      </c>
    </row>
    <row r="23" spans="1:255" ht="14.1" customHeight="1" x14ac:dyDescent="0.2">
      <c r="A23" s="306">
        <v>23</v>
      </c>
      <c r="B23" s="307" t="s">
        <v>240</v>
      </c>
      <c r="C23" s="308"/>
      <c r="D23" s="113">
        <v>0.45438445580124476</v>
      </c>
      <c r="E23" s="115">
        <v>449</v>
      </c>
      <c r="F23" s="114">
        <v>434</v>
      </c>
      <c r="G23" s="114">
        <v>431</v>
      </c>
      <c r="H23" s="114">
        <v>415</v>
      </c>
      <c r="I23" s="140">
        <v>408</v>
      </c>
      <c r="J23" s="115">
        <v>41</v>
      </c>
      <c r="K23" s="116">
        <v>10.049019607843137</v>
      </c>
    </row>
    <row r="24" spans="1:255" ht="14.1" customHeight="1" x14ac:dyDescent="0.2">
      <c r="A24" s="306">
        <v>24</v>
      </c>
      <c r="B24" s="307" t="s">
        <v>241</v>
      </c>
      <c r="C24" s="308"/>
      <c r="D24" s="113">
        <v>1.4653645701563527</v>
      </c>
      <c r="E24" s="115">
        <v>1448</v>
      </c>
      <c r="F24" s="114">
        <v>1404</v>
      </c>
      <c r="G24" s="114">
        <v>1475</v>
      </c>
      <c r="H24" s="114">
        <v>1443</v>
      </c>
      <c r="I24" s="140">
        <v>1448</v>
      </c>
      <c r="J24" s="115">
        <v>0</v>
      </c>
      <c r="K24" s="116">
        <v>0</v>
      </c>
    </row>
    <row r="25" spans="1:255" ht="14.1" customHeight="1" x14ac:dyDescent="0.2">
      <c r="A25" s="306">
        <v>25</v>
      </c>
      <c r="B25" s="307" t="s">
        <v>242</v>
      </c>
      <c r="C25" s="308"/>
      <c r="D25" s="113">
        <v>2.7607144664271619</v>
      </c>
      <c r="E25" s="115">
        <v>2728</v>
      </c>
      <c r="F25" s="114">
        <v>2724</v>
      </c>
      <c r="G25" s="114">
        <v>2765</v>
      </c>
      <c r="H25" s="114">
        <v>2766</v>
      </c>
      <c r="I25" s="140">
        <v>2741</v>
      </c>
      <c r="J25" s="115">
        <v>-13</v>
      </c>
      <c r="K25" s="116">
        <v>-0.47427946005107624</v>
      </c>
    </row>
    <row r="26" spans="1:255" ht="14.1" customHeight="1" x14ac:dyDescent="0.2">
      <c r="A26" s="306">
        <v>26</v>
      </c>
      <c r="B26" s="307" t="s">
        <v>243</v>
      </c>
      <c r="C26" s="308"/>
      <c r="D26" s="113">
        <v>2.2253706421089916</v>
      </c>
      <c r="E26" s="115">
        <v>2199</v>
      </c>
      <c r="F26" s="114">
        <v>2250</v>
      </c>
      <c r="G26" s="114">
        <v>2262</v>
      </c>
      <c r="H26" s="114">
        <v>2274</v>
      </c>
      <c r="I26" s="140">
        <v>2285</v>
      </c>
      <c r="J26" s="115">
        <v>-86</v>
      </c>
      <c r="K26" s="116">
        <v>-3.7636761487964989</v>
      </c>
    </row>
    <row r="27" spans="1:255" ht="14.1" customHeight="1" x14ac:dyDescent="0.2">
      <c r="A27" s="306">
        <v>27</v>
      </c>
      <c r="B27" s="307" t="s">
        <v>244</v>
      </c>
      <c r="C27" s="308"/>
      <c r="D27" s="113">
        <v>1.439052775388352</v>
      </c>
      <c r="E27" s="115">
        <v>1422</v>
      </c>
      <c r="F27" s="114">
        <v>1409</v>
      </c>
      <c r="G27" s="114">
        <v>1415</v>
      </c>
      <c r="H27" s="114">
        <v>1380</v>
      </c>
      <c r="I27" s="140">
        <v>1382</v>
      </c>
      <c r="J27" s="115">
        <v>40</v>
      </c>
      <c r="K27" s="116">
        <v>2.8943560057887119</v>
      </c>
    </row>
    <row r="28" spans="1:255" ht="14.1" customHeight="1" x14ac:dyDescent="0.2">
      <c r="A28" s="306">
        <v>28</v>
      </c>
      <c r="B28" s="307" t="s">
        <v>245</v>
      </c>
      <c r="C28" s="308"/>
      <c r="D28" s="113">
        <v>0.11334311592369579</v>
      </c>
      <c r="E28" s="115">
        <v>112</v>
      </c>
      <c r="F28" s="114">
        <v>121</v>
      </c>
      <c r="G28" s="114">
        <v>121</v>
      </c>
      <c r="H28" s="114">
        <v>118</v>
      </c>
      <c r="I28" s="140">
        <v>122</v>
      </c>
      <c r="J28" s="115">
        <v>-10</v>
      </c>
      <c r="K28" s="116">
        <v>-8.1967213114754092</v>
      </c>
    </row>
    <row r="29" spans="1:255" ht="14.1" customHeight="1" x14ac:dyDescent="0.2">
      <c r="A29" s="306">
        <v>29</v>
      </c>
      <c r="B29" s="307" t="s">
        <v>246</v>
      </c>
      <c r="C29" s="308"/>
      <c r="D29" s="113">
        <v>1.8134898547791327</v>
      </c>
      <c r="E29" s="115">
        <v>1792</v>
      </c>
      <c r="F29" s="114">
        <v>1778</v>
      </c>
      <c r="G29" s="114">
        <v>1742</v>
      </c>
      <c r="H29" s="114">
        <v>1708</v>
      </c>
      <c r="I29" s="140">
        <v>1687</v>
      </c>
      <c r="J29" s="115">
        <v>105</v>
      </c>
      <c r="K29" s="116">
        <v>6.2240663900414939</v>
      </c>
    </row>
    <row r="30" spans="1:255" ht="14.1" customHeight="1" x14ac:dyDescent="0.2">
      <c r="A30" s="306" t="s">
        <v>247</v>
      </c>
      <c r="B30" s="307" t="s">
        <v>248</v>
      </c>
      <c r="C30" s="308"/>
      <c r="D30" s="113">
        <v>0.51510398218893894</v>
      </c>
      <c r="E30" s="115">
        <v>509</v>
      </c>
      <c r="F30" s="114">
        <v>472</v>
      </c>
      <c r="G30" s="114">
        <v>464</v>
      </c>
      <c r="H30" s="114">
        <v>433</v>
      </c>
      <c r="I30" s="140">
        <v>443</v>
      </c>
      <c r="J30" s="115">
        <v>66</v>
      </c>
      <c r="K30" s="116">
        <v>14.89841986455982</v>
      </c>
    </row>
    <row r="31" spans="1:255" ht="14.1" customHeight="1" x14ac:dyDescent="0.2">
      <c r="A31" s="306" t="s">
        <v>249</v>
      </c>
      <c r="B31" s="307" t="s">
        <v>250</v>
      </c>
      <c r="C31" s="308"/>
      <c r="D31" s="113">
        <v>1.2923139199514244</v>
      </c>
      <c r="E31" s="115">
        <v>1277</v>
      </c>
      <c r="F31" s="114">
        <v>1300</v>
      </c>
      <c r="G31" s="114">
        <v>1272</v>
      </c>
      <c r="H31" s="114">
        <v>1270</v>
      </c>
      <c r="I31" s="140">
        <v>1239</v>
      </c>
      <c r="J31" s="115">
        <v>38</v>
      </c>
      <c r="K31" s="116">
        <v>3.0669895076674738</v>
      </c>
    </row>
    <row r="32" spans="1:255" ht="14.1" customHeight="1" x14ac:dyDescent="0.2">
      <c r="A32" s="306">
        <v>31</v>
      </c>
      <c r="B32" s="307" t="s">
        <v>251</v>
      </c>
      <c r="C32" s="308"/>
      <c r="D32" s="113">
        <v>1.0484238222941862</v>
      </c>
      <c r="E32" s="115">
        <v>1036</v>
      </c>
      <c r="F32" s="114">
        <v>1034</v>
      </c>
      <c r="G32" s="114">
        <v>1039</v>
      </c>
      <c r="H32" s="114">
        <v>1044</v>
      </c>
      <c r="I32" s="140">
        <v>1046</v>
      </c>
      <c r="J32" s="115">
        <v>-10</v>
      </c>
      <c r="K32" s="116">
        <v>-0.95602294455066916</v>
      </c>
    </row>
    <row r="33" spans="1:11" ht="14.1" customHeight="1" x14ac:dyDescent="0.2">
      <c r="A33" s="306">
        <v>32</v>
      </c>
      <c r="B33" s="307" t="s">
        <v>252</v>
      </c>
      <c r="C33" s="308"/>
      <c r="D33" s="113">
        <v>1.4400647674948135</v>
      </c>
      <c r="E33" s="115">
        <v>1423</v>
      </c>
      <c r="F33" s="114">
        <v>1449</v>
      </c>
      <c r="G33" s="114">
        <v>1532</v>
      </c>
      <c r="H33" s="114">
        <v>1518</v>
      </c>
      <c r="I33" s="140">
        <v>1512</v>
      </c>
      <c r="J33" s="115">
        <v>-89</v>
      </c>
      <c r="K33" s="116">
        <v>-5.8862433862433861</v>
      </c>
    </row>
    <row r="34" spans="1:11" ht="14.1" customHeight="1" x14ac:dyDescent="0.2">
      <c r="A34" s="306">
        <v>33</v>
      </c>
      <c r="B34" s="307" t="s">
        <v>253</v>
      </c>
      <c r="C34" s="308"/>
      <c r="D34" s="113">
        <v>0.93508070637049034</v>
      </c>
      <c r="E34" s="115">
        <v>924</v>
      </c>
      <c r="F34" s="114">
        <v>857</v>
      </c>
      <c r="G34" s="114">
        <v>983</v>
      </c>
      <c r="H34" s="114">
        <v>937</v>
      </c>
      <c r="I34" s="140">
        <v>894</v>
      </c>
      <c r="J34" s="115">
        <v>30</v>
      </c>
      <c r="K34" s="116">
        <v>3.3557046979865772</v>
      </c>
    </row>
    <row r="35" spans="1:11" ht="14.1" customHeight="1" x14ac:dyDescent="0.2">
      <c r="A35" s="306">
        <v>34</v>
      </c>
      <c r="B35" s="307" t="s">
        <v>254</v>
      </c>
      <c r="C35" s="308"/>
      <c r="D35" s="113">
        <v>2.4297930476142287</v>
      </c>
      <c r="E35" s="115">
        <v>2401</v>
      </c>
      <c r="F35" s="114">
        <v>2453</v>
      </c>
      <c r="G35" s="114">
        <v>2446</v>
      </c>
      <c r="H35" s="114">
        <v>2359</v>
      </c>
      <c r="I35" s="140">
        <v>2329</v>
      </c>
      <c r="J35" s="115">
        <v>72</v>
      </c>
      <c r="K35" s="116">
        <v>3.0914555603263203</v>
      </c>
    </row>
    <row r="36" spans="1:11" ht="14.1" customHeight="1" x14ac:dyDescent="0.2">
      <c r="A36" s="306">
        <v>41</v>
      </c>
      <c r="B36" s="307" t="s">
        <v>255</v>
      </c>
      <c r="C36" s="308"/>
      <c r="D36" s="113">
        <v>1.3874411779588118</v>
      </c>
      <c r="E36" s="115">
        <v>1371</v>
      </c>
      <c r="F36" s="114">
        <v>1352</v>
      </c>
      <c r="G36" s="114">
        <v>1364</v>
      </c>
      <c r="H36" s="114">
        <v>1362</v>
      </c>
      <c r="I36" s="140">
        <v>1354</v>
      </c>
      <c r="J36" s="115">
        <v>17</v>
      </c>
      <c r="K36" s="116">
        <v>1.2555391432791729</v>
      </c>
    </row>
    <row r="37" spans="1:11" ht="14.1" customHeight="1" x14ac:dyDescent="0.2">
      <c r="A37" s="306">
        <v>42</v>
      </c>
      <c r="B37" s="307" t="s">
        <v>256</v>
      </c>
      <c r="C37" s="308"/>
      <c r="D37" s="113">
        <v>0.22162627131508375</v>
      </c>
      <c r="E37" s="115">
        <v>219</v>
      </c>
      <c r="F37" s="114">
        <v>212</v>
      </c>
      <c r="G37" s="114">
        <v>209</v>
      </c>
      <c r="H37" s="114">
        <v>212</v>
      </c>
      <c r="I37" s="140">
        <v>199</v>
      </c>
      <c r="J37" s="115">
        <v>20</v>
      </c>
      <c r="K37" s="116">
        <v>10.050251256281408</v>
      </c>
    </row>
    <row r="38" spans="1:11" ht="14.1" customHeight="1" x14ac:dyDescent="0.2">
      <c r="A38" s="306">
        <v>43</v>
      </c>
      <c r="B38" s="307" t="s">
        <v>257</v>
      </c>
      <c r="C38" s="308"/>
      <c r="D38" s="113">
        <v>2.27597024743207</v>
      </c>
      <c r="E38" s="115">
        <v>2249</v>
      </c>
      <c r="F38" s="114">
        <v>2239</v>
      </c>
      <c r="G38" s="114">
        <v>2220</v>
      </c>
      <c r="H38" s="114">
        <v>2126</v>
      </c>
      <c r="I38" s="140">
        <v>2097</v>
      </c>
      <c r="J38" s="115">
        <v>152</v>
      </c>
      <c r="K38" s="116">
        <v>7.2484501669051022</v>
      </c>
    </row>
    <row r="39" spans="1:11" ht="14.1" customHeight="1" x14ac:dyDescent="0.2">
      <c r="A39" s="306">
        <v>51</v>
      </c>
      <c r="B39" s="307" t="s">
        <v>258</v>
      </c>
      <c r="C39" s="308"/>
      <c r="D39" s="113">
        <v>5.0984162323533875</v>
      </c>
      <c r="E39" s="115">
        <v>5038</v>
      </c>
      <c r="F39" s="114">
        <v>4948</v>
      </c>
      <c r="G39" s="114">
        <v>4973</v>
      </c>
      <c r="H39" s="114">
        <v>4935</v>
      </c>
      <c r="I39" s="140">
        <v>4863</v>
      </c>
      <c r="J39" s="115">
        <v>175</v>
      </c>
      <c r="K39" s="116">
        <v>3.598601686201933</v>
      </c>
    </row>
    <row r="40" spans="1:11" ht="14.1" customHeight="1" x14ac:dyDescent="0.2">
      <c r="A40" s="306" t="s">
        <v>259</v>
      </c>
      <c r="B40" s="307" t="s">
        <v>260</v>
      </c>
      <c r="C40" s="308"/>
      <c r="D40" s="113">
        <v>4.0530283863785863</v>
      </c>
      <c r="E40" s="115">
        <v>4005</v>
      </c>
      <c r="F40" s="114">
        <v>3926</v>
      </c>
      <c r="G40" s="114">
        <v>3957</v>
      </c>
      <c r="H40" s="114">
        <v>3973</v>
      </c>
      <c r="I40" s="140">
        <v>3914</v>
      </c>
      <c r="J40" s="115">
        <v>91</v>
      </c>
      <c r="K40" s="116">
        <v>2.3249872253449158</v>
      </c>
    </row>
    <row r="41" spans="1:11" ht="14.1" customHeight="1" x14ac:dyDescent="0.2">
      <c r="A41" s="306"/>
      <c r="B41" s="307" t="s">
        <v>261</v>
      </c>
      <c r="C41" s="308"/>
      <c r="D41" s="113">
        <v>3.0369883114911702</v>
      </c>
      <c r="E41" s="115">
        <v>3001</v>
      </c>
      <c r="F41" s="114">
        <v>2927</v>
      </c>
      <c r="G41" s="114">
        <v>2986</v>
      </c>
      <c r="H41" s="114">
        <v>2988</v>
      </c>
      <c r="I41" s="140">
        <v>2908</v>
      </c>
      <c r="J41" s="115">
        <v>93</v>
      </c>
      <c r="K41" s="116">
        <v>3.1980742778541953</v>
      </c>
    </row>
    <row r="42" spans="1:11" ht="14.1" customHeight="1" x14ac:dyDescent="0.2">
      <c r="A42" s="306">
        <v>52</v>
      </c>
      <c r="B42" s="307" t="s">
        <v>262</v>
      </c>
      <c r="C42" s="308"/>
      <c r="D42" s="113">
        <v>3.9275413651773516</v>
      </c>
      <c r="E42" s="115">
        <v>3881</v>
      </c>
      <c r="F42" s="114">
        <v>3769</v>
      </c>
      <c r="G42" s="114">
        <v>3812</v>
      </c>
      <c r="H42" s="114">
        <v>3754</v>
      </c>
      <c r="I42" s="140">
        <v>3644</v>
      </c>
      <c r="J42" s="115">
        <v>237</v>
      </c>
      <c r="K42" s="116">
        <v>6.5038419319429197</v>
      </c>
    </row>
    <row r="43" spans="1:11" ht="14.1" customHeight="1" x14ac:dyDescent="0.2">
      <c r="A43" s="306" t="s">
        <v>263</v>
      </c>
      <c r="B43" s="307" t="s">
        <v>264</v>
      </c>
      <c r="C43" s="308"/>
      <c r="D43" s="113">
        <v>2.8619136770733187</v>
      </c>
      <c r="E43" s="115">
        <v>2828</v>
      </c>
      <c r="F43" s="114">
        <v>2730</v>
      </c>
      <c r="G43" s="114">
        <v>2743</v>
      </c>
      <c r="H43" s="114">
        <v>2740</v>
      </c>
      <c r="I43" s="140">
        <v>2650</v>
      </c>
      <c r="J43" s="115">
        <v>178</v>
      </c>
      <c r="K43" s="116">
        <v>6.716981132075472</v>
      </c>
    </row>
    <row r="44" spans="1:11" ht="14.1" customHeight="1" x14ac:dyDescent="0.2">
      <c r="A44" s="306">
        <v>53</v>
      </c>
      <c r="B44" s="307" t="s">
        <v>265</v>
      </c>
      <c r="C44" s="308"/>
      <c r="D44" s="113">
        <v>1.52810808075697</v>
      </c>
      <c r="E44" s="115">
        <v>1510</v>
      </c>
      <c r="F44" s="114">
        <v>1528</v>
      </c>
      <c r="G44" s="114">
        <v>1527</v>
      </c>
      <c r="H44" s="114">
        <v>1480</v>
      </c>
      <c r="I44" s="140">
        <v>1461</v>
      </c>
      <c r="J44" s="115">
        <v>49</v>
      </c>
      <c r="K44" s="116">
        <v>3.353867214236824</v>
      </c>
    </row>
    <row r="45" spans="1:11" ht="14.1" customHeight="1" x14ac:dyDescent="0.2">
      <c r="A45" s="306" t="s">
        <v>266</v>
      </c>
      <c r="B45" s="307" t="s">
        <v>267</v>
      </c>
      <c r="C45" s="308"/>
      <c r="D45" s="113">
        <v>1.4238728937914285</v>
      </c>
      <c r="E45" s="115">
        <v>1407</v>
      </c>
      <c r="F45" s="114">
        <v>1425</v>
      </c>
      <c r="G45" s="114">
        <v>1423</v>
      </c>
      <c r="H45" s="114">
        <v>1378</v>
      </c>
      <c r="I45" s="140">
        <v>1359</v>
      </c>
      <c r="J45" s="115">
        <v>48</v>
      </c>
      <c r="K45" s="116">
        <v>3.5320088300220749</v>
      </c>
    </row>
    <row r="46" spans="1:11" ht="14.1" customHeight="1" x14ac:dyDescent="0.2">
      <c r="A46" s="306">
        <v>54</v>
      </c>
      <c r="B46" s="307" t="s">
        <v>268</v>
      </c>
      <c r="C46" s="308"/>
      <c r="D46" s="113">
        <v>2.9742448008905531</v>
      </c>
      <c r="E46" s="115">
        <v>2939</v>
      </c>
      <c r="F46" s="114">
        <v>2880</v>
      </c>
      <c r="G46" s="114">
        <v>2647</v>
      </c>
      <c r="H46" s="114">
        <v>2607</v>
      </c>
      <c r="I46" s="140">
        <v>2556</v>
      </c>
      <c r="J46" s="115">
        <v>383</v>
      </c>
      <c r="K46" s="116">
        <v>14.984350547730829</v>
      </c>
    </row>
    <row r="47" spans="1:11" ht="14.1" customHeight="1" x14ac:dyDescent="0.2">
      <c r="A47" s="306">
        <v>61</v>
      </c>
      <c r="B47" s="307" t="s">
        <v>269</v>
      </c>
      <c r="C47" s="308"/>
      <c r="D47" s="113">
        <v>2.332641805393918</v>
      </c>
      <c r="E47" s="115">
        <v>2305</v>
      </c>
      <c r="F47" s="114">
        <v>2326</v>
      </c>
      <c r="G47" s="114">
        <v>2310</v>
      </c>
      <c r="H47" s="114">
        <v>2207</v>
      </c>
      <c r="I47" s="140">
        <v>1882</v>
      </c>
      <c r="J47" s="115">
        <v>423</v>
      </c>
      <c r="K47" s="116">
        <v>22.476089266737514</v>
      </c>
    </row>
    <row r="48" spans="1:11" ht="14.1" customHeight="1" x14ac:dyDescent="0.2">
      <c r="A48" s="306">
        <v>62</v>
      </c>
      <c r="B48" s="307" t="s">
        <v>270</v>
      </c>
      <c r="C48" s="308"/>
      <c r="D48" s="113">
        <v>5.8594342964124877</v>
      </c>
      <c r="E48" s="115">
        <v>5790</v>
      </c>
      <c r="F48" s="114">
        <v>5817</v>
      </c>
      <c r="G48" s="114">
        <v>5723</v>
      </c>
      <c r="H48" s="114">
        <v>5606</v>
      </c>
      <c r="I48" s="140">
        <v>5523</v>
      </c>
      <c r="J48" s="115">
        <v>267</v>
      </c>
      <c r="K48" s="116">
        <v>4.834329168929929</v>
      </c>
    </row>
    <row r="49" spans="1:11" ht="14.1" customHeight="1" x14ac:dyDescent="0.2">
      <c r="A49" s="306">
        <v>63</v>
      </c>
      <c r="B49" s="307" t="s">
        <v>271</v>
      </c>
      <c r="C49" s="308"/>
      <c r="D49" s="113">
        <v>1.7558063047108232</v>
      </c>
      <c r="E49" s="115">
        <v>1735</v>
      </c>
      <c r="F49" s="114">
        <v>1760</v>
      </c>
      <c r="G49" s="114">
        <v>1740</v>
      </c>
      <c r="H49" s="114">
        <v>1731</v>
      </c>
      <c r="I49" s="140">
        <v>1720</v>
      </c>
      <c r="J49" s="115">
        <v>15</v>
      </c>
      <c r="K49" s="116">
        <v>0.87209302325581395</v>
      </c>
    </row>
    <row r="50" spans="1:11" ht="14.1" customHeight="1" x14ac:dyDescent="0.2">
      <c r="A50" s="306" t="s">
        <v>272</v>
      </c>
      <c r="B50" s="307" t="s">
        <v>273</v>
      </c>
      <c r="C50" s="308"/>
      <c r="D50" s="113">
        <v>0.30865759247077873</v>
      </c>
      <c r="E50" s="115">
        <v>305</v>
      </c>
      <c r="F50" s="114">
        <v>314</v>
      </c>
      <c r="G50" s="114">
        <v>315</v>
      </c>
      <c r="H50" s="114">
        <v>315</v>
      </c>
      <c r="I50" s="140">
        <v>319</v>
      </c>
      <c r="J50" s="115">
        <v>-14</v>
      </c>
      <c r="K50" s="116">
        <v>-4.3887147335423196</v>
      </c>
    </row>
    <row r="51" spans="1:11" ht="14.1" customHeight="1" x14ac:dyDescent="0.2">
      <c r="A51" s="306" t="s">
        <v>274</v>
      </c>
      <c r="B51" s="307" t="s">
        <v>275</v>
      </c>
      <c r="C51" s="308"/>
      <c r="D51" s="113">
        <v>1.1678388908566513</v>
      </c>
      <c r="E51" s="115">
        <v>1154</v>
      </c>
      <c r="F51" s="114">
        <v>1180</v>
      </c>
      <c r="G51" s="114">
        <v>1163</v>
      </c>
      <c r="H51" s="114">
        <v>1176</v>
      </c>
      <c r="I51" s="140">
        <v>1153</v>
      </c>
      <c r="J51" s="115">
        <v>1</v>
      </c>
      <c r="K51" s="116">
        <v>8.6730268863833476E-2</v>
      </c>
    </row>
    <row r="52" spans="1:11" ht="14.1" customHeight="1" x14ac:dyDescent="0.2">
      <c r="A52" s="306">
        <v>71</v>
      </c>
      <c r="B52" s="307" t="s">
        <v>276</v>
      </c>
      <c r="C52" s="308"/>
      <c r="D52" s="113">
        <v>12.094317664322219</v>
      </c>
      <c r="E52" s="115">
        <v>11951</v>
      </c>
      <c r="F52" s="114">
        <v>11961</v>
      </c>
      <c r="G52" s="114">
        <v>11916</v>
      </c>
      <c r="H52" s="114">
        <v>11846</v>
      </c>
      <c r="I52" s="140">
        <v>11728</v>
      </c>
      <c r="J52" s="115">
        <v>223</v>
      </c>
      <c r="K52" s="116">
        <v>1.9014324693042293</v>
      </c>
    </row>
    <row r="53" spans="1:11" ht="14.1" customHeight="1" x14ac:dyDescent="0.2">
      <c r="A53" s="306" t="s">
        <v>277</v>
      </c>
      <c r="B53" s="307" t="s">
        <v>278</v>
      </c>
      <c r="C53" s="308"/>
      <c r="D53" s="113">
        <v>4.2493548550321307</v>
      </c>
      <c r="E53" s="115">
        <v>4199</v>
      </c>
      <c r="F53" s="114">
        <v>4246</v>
      </c>
      <c r="G53" s="114">
        <v>4227</v>
      </c>
      <c r="H53" s="114">
        <v>4218</v>
      </c>
      <c r="I53" s="140">
        <v>4196</v>
      </c>
      <c r="J53" s="115">
        <v>3</v>
      </c>
      <c r="K53" s="116">
        <v>7.1496663489037174E-2</v>
      </c>
    </row>
    <row r="54" spans="1:11" ht="14.1" customHeight="1" x14ac:dyDescent="0.2">
      <c r="A54" s="306" t="s">
        <v>279</v>
      </c>
      <c r="B54" s="307" t="s">
        <v>280</v>
      </c>
      <c r="C54" s="308"/>
      <c r="D54" s="113">
        <v>6.5597328340838938</v>
      </c>
      <c r="E54" s="115">
        <v>6482</v>
      </c>
      <c r="F54" s="114">
        <v>6451</v>
      </c>
      <c r="G54" s="114">
        <v>6422</v>
      </c>
      <c r="H54" s="114">
        <v>6368</v>
      </c>
      <c r="I54" s="140">
        <v>6286</v>
      </c>
      <c r="J54" s="115">
        <v>196</v>
      </c>
      <c r="K54" s="116">
        <v>3.1180400890868598</v>
      </c>
    </row>
    <row r="55" spans="1:11" ht="14.1" customHeight="1" x14ac:dyDescent="0.2">
      <c r="A55" s="306">
        <v>72</v>
      </c>
      <c r="B55" s="307" t="s">
        <v>281</v>
      </c>
      <c r="C55" s="308"/>
      <c r="D55" s="113">
        <v>2.9469210140160906</v>
      </c>
      <c r="E55" s="115">
        <v>2912</v>
      </c>
      <c r="F55" s="114">
        <v>2915</v>
      </c>
      <c r="G55" s="114">
        <v>2924</v>
      </c>
      <c r="H55" s="114">
        <v>2815</v>
      </c>
      <c r="I55" s="140">
        <v>2827</v>
      </c>
      <c r="J55" s="115">
        <v>85</v>
      </c>
      <c r="K55" s="116">
        <v>3.0067209055535904</v>
      </c>
    </row>
    <row r="56" spans="1:11" ht="14.1" customHeight="1" x14ac:dyDescent="0.2">
      <c r="A56" s="306" t="s">
        <v>282</v>
      </c>
      <c r="B56" s="307" t="s">
        <v>283</v>
      </c>
      <c r="C56" s="308"/>
      <c r="D56" s="113">
        <v>1.2872539594191166</v>
      </c>
      <c r="E56" s="115">
        <v>1272</v>
      </c>
      <c r="F56" s="114">
        <v>1276</v>
      </c>
      <c r="G56" s="114">
        <v>1281</v>
      </c>
      <c r="H56" s="114">
        <v>1204</v>
      </c>
      <c r="I56" s="140">
        <v>1202</v>
      </c>
      <c r="J56" s="115">
        <v>70</v>
      </c>
      <c r="K56" s="116">
        <v>5.8236272878535775</v>
      </c>
    </row>
    <row r="57" spans="1:11" ht="14.1" customHeight="1" x14ac:dyDescent="0.2">
      <c r="A57" s="306" t="s">
        <v>284</v>
      </c>
      <c r="B57" s="307" t="s">
        <v>285</v>
      </c>
      <c r="C57" s="308"/>
      <c r="D57" s="113">
        <v>1.1931386935181905</v>
      </c>
      <c r="E57" s="115">
        <v>1179</v>
      </c>
      <c r="F57" s="114">
        <v>1183</v>
      </c>
      <c r="G57" s="114">
        <v>1182</v>
      </c>
      <c r="H57" s="114">
        <v>1162</v>
      </c>
      <c r="I57" s="140">
        <v>1164</v>
      </c>
      <c r="J57" s="115">
        <v>15</v>
      </c>
      <c r="K57" s="116">
        <v>1.2886597938144331</v>
      </c>
    </row>
    <row r="58" spans="1:11" ht="14.1" customHeight="1" x14ac:dyDescent="0.2">
      <c r="A58" s="306">
        <v>73</v>
      </c>
      <c r="B58" s="307" t="s">
        <v>286</v>
      </c>
      <c r="C58" s="308"/>
      <c r="D58" s="113">
        <v>6.3795982391337347</v>
      </c>
      <c r="E58" s="115">
        <v>6304</v>
      </c>
      <c r="F58" s="114">
        <v>6324</v>
      </c>
      <c r="G58" s="114">
        <v>6311</v>
      </c>
      <c r="H58" s="114">
        <v>6219</v>
      </c>
      <c r="I58" s="140">
        <v>6279</v>
      </c>
      <c r="J58" s="115">
        <v>25</v>
      </c>
      <c r="K58" s="116">
        <v>0.39815257206561555</v>
      </c>
    </row>
    <row r="59" spans="1:11" ht="14.1" customHeight="1" x14ac:dyDescent="0.2">
      <c r="A59" s="306" t="s">
        <v>287</v>
      </c>
      <c r="B59" s="307" t="s">
        <v>288</v>
      </c>
      <c r="C59" s="308"/>
      <c r="D59" s="113">
        <v>5.3301624247330874</v>
      </c>
      <c r="E59" s="115">
        <v>5267</v>
      </c>
      <c r="F59" s="114">
        <v>5262</v>
      </c>
      <c r="G59" s="114">
        <v>5249</v>
      </c>
      <c r="H59" s="114">
        <v>5179</v>
      </c>
      <c r="I59" s="140">
        <v>5229</v>
      </c>
      <c r="J59" s="115">
        <v>38</v>
      </c>
      <c r="K59" s="116">
        <v>0.72671638936699179</v>
      </c>
    </row>
    <row r="60" spans="1:11" ht="14.1" customHeight="1" x14ac:dyDescent="0.2">
      <c r="A60" s="306">
        <v>81</v>
      </c>
      <c r="B60" s="307" t="s">
        <v>289</v>
      </c>
      <c r="C60" s="308"/>
      <c r="D60" s="113">
        <v>12.414107169964074</v>
      </c>
      <c r="E60" s="115">
        <v>12267</v>
      </c>
      <c r="F60" s="114">
        <v>12242</v>
      </c>
      <c r="G60" s="114">
        <v>12228</v>
      </c>
      <c r="H60" s="114">
        <v>11857</v>
      </c>
      <c r="I60" s="140">
        <v>11882</v>
      </c>
      <c r="J60" s="115">
        <v>385</v>
      </c>
      <c r="K60" s="116">
        <v>3.2401952533243561</v>
      </c>
    </row>
    <row r="61" spans="1:11" ht="14.1" customHeight="1" x14ac:dyDescent="0.2">
      <c r="A61" s="306" t="s">
        <v>290</v>
      </c>
      <c r="B61" s="307" t="s">
        <v>291</v>
      </c>
      <c r="C61" s="308"/>
      <c r="D61" s="113">
        <v>2.2314425947477612</v>
      </c>
      <c r="E61" s="115">
        <v>2205</v>
      </c>
      <c r="F61" s="114">
        <v>2208</v>
      </c>
      <c r="G61" s="114">
        <v>2219</v>
      </c>
      <c r="H61" s="114">
        <v>2167</v>
      </c>
      <c r="I61" s="140">
        <v>2187</v>
      </c>
      <c r="J61" s="115">
        <v>18</v>
      </c>
      <c r="K61" s="116">
        <v>0.82304526748971196</v>
      </c>
    </row>
    <row r="62" spans="1:11" ht="14.1" customHeight="1" x14ac:dyDescent="0.2">
      <c r="A62" s="306" t="s">
        <v>292</v>
      </c>
      <c r="B62" s="307" t="s">
        <v>293</v>
      </c>
      <c r="C62" s="308"/>
      <c r="D62" s="113">
        <v>5.7248393462530993</v>
      </c>
      <c r="E62" s="115">
        <v>5657</v>
      </c>
      <c r="F62" s="114">
        <v>5658</v>
      </c>
      <c r="G62" s="114">
        <v>5668</v>
      </c>
      <c r="H62" s="114">
        <v>5462</v>
      </c>
      <c r="I62" s="140">
        <v>5484</v>
      </c>
      <c r="J62" s="115">
        <v>173</v>
      </c>
      <c r="K62" s="116">
        <v>3.1546316557257477</v>
      </c>
    </row>
    <row r="63" spans="1:11" ht="14.1" customHeight="1" x14ac:dyDescent="0.2">
      <c r="A63" s="306"/>
      <c r="B63" s="307" t="s">
        <v>294</v>
      </c>
      <c r="C63" s="308"/>
      <c r="D63" s="113">
        <v>5.0427566664980015</v>
      </c>
      <c r="E63" s="115">
        <v>4983</v>
      </c>
      <c r="F63" s="114">
        <v>4977</v>
      </c>
      <c r="G63" s="114">
        <v>4983</v>
      </c>
      <c r="H63" s="114">
        <v>4803</v>
      </c>
      <c r="I63" s="140">
        <v>4827</v>
      </c>
      <c r="J63" s="115">
        <v>156</v>
      </c>
      <c r="K63" s="116">
        <v>3.2318210068365443</v>
      </c>
    </row>
    <row r="64" spans="1:11" ht="14.1" customHeight="1" x14ac:dyDescent="0.2">
      <c r="A64" s="306" t="s">
        <v>295</v>
      </c>
      <c r="B64" s="307" t="s">
        <v>296</v>
      </c>
      <c r="C64" s="308"/>
      <c r="D64" s="113">
        <v>1.6819308809391287</v>
      </c>
      <c r="E64" s="115">
        <v>1662</v>
      </c>
      <c r="F64" s="114">
        <v>1629</v>
      </c>
      <c r="G64" s="114">
        <v>1637</v>
      </c>
      <c r="H64" s="114">
        <v>1644</v>
      </c>
      <c r="I64" s="140">
        <v>1632</v>
      </c>
      <c r="J64" s="115">
        <v>30</v>
      </c>
      <c r="K64" s="116">
        <v>1.838235294117647</v>
      </c>
    </row>
    <row r="65" spans="1:11" ht="14.1" customHeight="1" x14ac:dyDescent="0.2">
      <c r="A65" s="306" t="s">
        <v>297</v>
      </c>
      <c r="B65" s="307" t="s">
        <v>298</v>
      </c>
      <c r="C65" s="308"/>
      <c r="D65" s="113">
        <v>1.2447502909477306</v>
      </c>
      <c r="E65" s="115">
        <v>1230</v>
      </c>
      <c r="F65" s="114">
        <v>1240</v>
      </c>
      <c r="G65" s="114">
        <v>1215</v>
      </c>
      <c r="H65" s="114">
        <v>1153</v>
      </c>
      <c r="I65" s="140">
        <v>1155</v>
      </c>
      <c r="J65" s="115">
        <v>75</v>
      </c>
      <c r="K65" s="116">
        <v>6.4935064935064934</v>
      </c>
    </row>
    <row r="66" spans="1:11" ht="14.1" customHeight="1" x14ac:dyDescent="0.2">
      <c r="A66" s="306">
        <v>82</v>
      </c>
      <c r="B66" s="307" t="s">
        <v>299</v>
      </c>
      <c r="C66" s="308"/>
      <c r="D66" s="113">
        <v>3.6725193543490362</v>
      </c>
      <c r="E66" s="115">
        <v>3629</v>
      </c>
      <c r="F66" s="114">
        <v>3669</v>
      </c>
      <c r="G66" s="114">
        <v>3715</v>
      </c>
      <c r="H66" s="114">
        <v>3584</v>
      </c>
      <c r="I66" s="140">
        <v>3573</v>
      </c>
      <c r="J66" s="115">
        <v>56</v>
      </c>
      <c r="K66" s="116">
        <v>1.5673103834312903</v>
      </c>
    </row>
    <row r="67" spans="1:11" ht="14.1" customHeight="1" x14ac:dyDescent="0.2">
      <c r="A67" s="306" t="s">
        <v>300</v>
      </c>
      <c r="B67" s="307" t="s">
        <v>301</v>
      </c>
      <c r="C67" s="308"/>
      <c r="D67" s="113">
        <v>2.4490208976369985</v>
      </c>
      <c r="E67" s="115">
        <v>2420</v>
      </c>
      <c r="F67" s="114">
        <v>2475</v>
      </c>
      <c r="G67" s="114">
        <v>2470</v>
      </c>
      <c r="H67" s="114">
        <v>2369</v>
      </c>
      <c r="I67" s="140">
        <v>2365</v>
      </c>
      <c r="J67" s="115">
        <v>55</v>
      </c>
      <c r="K67" s="116">
        <v>2.3255813953488373</v>
      </c>
    </row>
    <row r="68" spans="1:11" ht="14.1" customHeight="1" x14ac:dyDescent="0.2">
      <c r="A68" s="306" t="s">
        <v>302</v>
      </c>
      <c r="B68" s="307" t="s">
        <v>303</v>
      </c>
      <c r="C68" s="308"/>
      <c r="D68" s="113">
        <v>0.64362697970955829</v>
      </c>
      <c r="E68" s="115">
        <v>636</v>
      </c>
      <c r="F68" s="114">
        <v>627</v>
      </c>
      <c r="G68" s="114">
        <v>662</v>
      </c>
      <c r="H68" s="114">
        <v>651</v>
      </c>
      <c r="I68" s="140">
        <v>655</v>
      </c>
      <c r="J68" s="115">
        <v>-19</v>
      </c>
      <c r="K68" s="116">
        <v>-2.9007633587786259</v>
      </c>
    </row>
    <row r="69" spans="1:11" ht="14.1" customHeight="1" x14ac:dyDescent="0.2">
      <c r="A69" s="306">
        <v>83</v>
      </c>
      <c r="B69" s="307" t="s">
        <v>304</v>
      </c>
      <c r="C69" s="308"/>
      <c r="D69" s="113">
        <v>5.8402064463897183</v>
      </c>
      <c r="E69" s="115">
        <v>5771</v>
      </c>
      <c r="F69" s="114">
        <v>5771</v>
      </c>
      <c r="G69" s="114">
        <v>5704</v>
      </c>
      <c r="H69" s="114">
        <v>5693</v>
      </c>
      <c r="I69" s="140">
        <v>5679</v>
      </c>
      <c r="J69" s="115">
        <v>92</v>
      </c>
      <c r="K69" s="116">
        <v>1.6200035217467863</v>
      </c>
    </row>
    <row r="70" spans="1:11" ht="14.1" customHeight="1" x14ac:dyDescent="0.2">
      <c r="A70" s="306" t="s">
        <v>305</v>
      </c>
      <c r="B70" s="307" t="s">
        <v>306</v>
      </c>
      <c r="C70" s="308"/>
      <c r="D70" s="113">
        <v>5.2502150483226231</v>
      </c>
      <c r="E70" s="115">
        <v>5188</v>
      </c>
      <c r="F70" s="114">
        <v>5189</v>
      </c>
      <c r="G70" s="114">
        <v>5130</v>
      </c>
      <c r="H70" s="114">
        <v>5121</v>
      </c>
      <c r="I70" s="140">
        <v>5116</v>
      </c>
      <c r="J70" s="115">
        <v>72</v>
      </c>
      <c r="K70" s="116">
        <v>1.4073494917904612</v>
      </c>
    </row>
    <row r="71" spans="1:11" ht="14.1" customHeight="1" x14ac:dyDescent="0.2">
      <c r="A71" s="306"/>
      <c r="B71" s="307" t="s">
        <v>307</v>
      </c>
      <c r="C71" s="308"/>
      <c r="D71" s="113">
        <v>2.9357891008450134</v>
      </c>
      <c r="E71" s="115">
        <v>2901</v>
      </c>
      <c r="F71" s="114">
        <v>2910</v>
      </c>
      <c r="G71" s="114">
        <v>2888</v>
      </c>
      <c r="H71" s="114">
        <v>2856</v>
      </c>
      <c r="I71" s="140">
        <v>2852</v>
      </c>
      <c r="J71" s="115">
        <v>49</v>
      </c>
      <c r="K71" s="116">
        <v>1.7180925666199158</v>
      </c>
    </row>
    <row r="72" spans="1:11" ht="14.1" customHeight="1" x14ac:dyDescent="0.2">
      <c r="A72" s="306">
        <v>84</v>
      </c>
      <c r="B72" s="307" t="s">
        <v>308</v>
      </c>
      <c r="C72" s="308"/>
      <c r="D72" s="113">
        <v>4.8019025451601474</v>
      </c>
      <c r="E72" s="115">
        <v>4745</v>
      </c>
      <c r="F72" s="114">
        <v>4803</v>
      </c>
      <c r="G72" s="114">
        <v>4778</v>
      </c>
      <c r="H72" s="114">
        <v>4807</v>
      </c>
      <c r="I72" s="140">
        <v>4826</v>
      </c>
      <c r="J72" s="115">
        <v>-81</v>
      </c>
      <c r="K72" s="116">
        <v>-1.6784086199751347</v>
      </c>
    </row>
    <row r="73" spans="1:11" ht="14.1" customHeight="1" x14ac:dyDescent="0.2">
      <c r="A73" s="306" t="s">
        <v>309</v>
      </c>
      <c r="B73" s="307" t="s">
        <v>310</v>
      </c>
      <c r="C73" s="308"/>
      <c r="D73" s="113">
        <v>1.2214744724991144</v>
      </c>
      <c r="E73" s="115">
        <v>1207</v>
      </c>
      <c r="F73" s="114">
        <v>1183</v>
      </c>
      <c r="G73" s="114">
        <v>1203</v>
      </c>
      <c r="H73" s="114">
        <v>1209</v>
      </c>
      <c r="I73" s="140">
        <v>1244</v>
      </c>
      <c r="J73" s="115">
        <v>-37</v>
      </c>
      <c r="K73" s="116">
        <v>-2.9742765273311895</v>
      </c>
    </row>
    <row r="74" spans="1:11" ht="14.1" customHeight="1" x14ac:dyDescent="0.2">
      <c r="A74" s="306" t="s">
        <v>311</v>
      </c>
      <c r="B74" s="307" t="s">
        <v>312</v>
      </c>
      <c r="C74" s="308"/>
      <c r="D74" s="113">
        <v>0.57278753225724843</v>
      </c>
      <c r="E74" s="115">
        <v>566</v>
      </c>
      <c r="F74" s="114">
        <v>570</v>
      </c>
      <c r="G74" s="114">
        <v>561</v>
      </c>
      <c r="H74" s="114">
        <v>562</v>
      </c>
      <c r="I74" s="140">
        <v>563</v>
      </c>
      <c r="J74" s="115">
        <v>3</v>
      </c>
      <c r="K74" s="116">
        <v>0.53285968028419184</v>
      </c>
    </row>
    <row r="75" spans="1:11" ht="14.1" customHeight="1" x14ac:dyDescent="0.2">
      <c r="A75" s="306" t="s">
        <v>313</v>
      </c>
      <c r="B75" s="307" t="s">
        <v>314</v>
      </c>
      <c r="C75" s="308"/>
      <c r="D75" s="113">
        <v>2.3215098922228408</v>
      </c>
      <c r="E75" s="115">
        <v>2294</v>
      </c>
      <c r="F75" s="114">
        <v>2385</v>
      </c>
      <c r="G75" s="114">
        <v>2355</v>
      </c>
      <c r="H75" s="114">
        <v>2375</v>
      </c>
      <c r="I75" s="140">
        <v>2359</v>
      </c>
      <c r="J75" s="115">
        <v>-65</v>
      </c>
      <c r="K75" s="116">
        <v>-2.755404832556168</v>
      </c>
    </row>
    <row r="76" spans="1:11" ht="14.1" customHeight="1" x14ac:dyDescent="0.2">
      <c r="A76" s="306">
        <v>91</v>
      </c>
      <c r="B76" s="307" t="s">
        <v>315</v>
      </c>
      <c r="C76" s="308"/>
      <c r="D76" s="113">
        <v>0.77923392197540864</v>
      </c>
      <c r="E76" s="115">
        <v>770</v>
      </c>
      <c r="F76" s="114">
        <v>771</v>
      </c>
      <c r="G76" s="114">
        <v>746</v>
      </c>
      <c r="H76" s="114">
        <v>736</v>
      </c>
      <c r="I76" s="140">
        <v>731</v>
      </c>
      <c r="J76" s="115">
        <v>39</v>
      </c>
      <c r="K76" s="116">
        <v>5.3351573187414498</v>
      </c>
    </row>
    <row r="77" spans="1:11" ht="14.1" customHeight="1" x14ac:dyDescent="0.2">
      <c r="A77" s="306">
        <v>92</v>
      </c>
      <c r="B77" s="307" t="s">
        <v>316</v>
      </c>
      <c r="C77" s="308"/>
      <c r="D77" s="113">
        <v>4.838334260992764</v>
      </c>
      <c r="E77" s="115">
        <v>4781</v>
      </c>
      <c r="F77" s="114">
        <v>4812</v>
      </c>
      <c r="G77" s="114">
        <v>4884</v>
      </c>
      <c r="H77" s="114">
        <v>5072</v>
      </c>
      <c r="I77" s="140">
        <v>5422</v>
      </c>
      <c r="J77" s="115">
        <v>-641</v>
      </c>
      <c r="K77" s="116">
        <v>-11.822205828107709</v>
      </c>
    </row>
    <row r="78" spans="1:11" ht="14.1" customHeight="1" x14ac:dyDescent="0.2">
      <c r="A78" s="306">
        <v>93</v>
      </c>
      <c r="B78" s="307" t="s">
        <v>317</v>
      </c>
      <c r="C78" s="308"/>
      <c r="D78" s="113">
        <v>0.13560694226585032</v>
      </c>
      <c r="E78" s="115">
        <v>134</v>
      </c>
      <c r="F78" s="114">
        <v>134</v>
      </c>
      <c r="G78" s="114">
        <v>147</v>
      </c>
      <c r="H78" s="114">
        <v>144</v>
      </c>
      <c r="I78" s="140">
        <v>146</v>
      </c>
      <c r="J78" s="115">
        <v>-12</v>
      </c>
      <c r="K78" s="116">
        <v>-8.2191780821917817</v>
      </c>
    </row>
    <row r="79" spans="1:11" ht="14.1" customHeight="1" x14ac:dyDescent="0.2">
      <c r="A79" s="306">
        <v>94</v>
      </c>
      <c r="B79" s="307" t="s">
        <v>318</v>
      </c>
      <c r="C79" s="308"/>
      <c r="D79" s="113">
        <v>0.64362697970955829</v>
      </c>
      <c r="E79" s="115">
        <v>636</v>
      </c>
      <c r="F79" s="114">
        <v>665</v>
      </c>
      <c r="G79" s="114">
        <v>660</v>
      </c>
      <c r="H79" s="114">
        <v>644</v>
      </c>
      <c r="I79" s="140">
        <v>659</v>
      </c>
      <c r="J79" s="115">
        <v>-23</v>
      </c>
      <c r="K79" s="116">
        <v>-3.4901365705614569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0.46956433739816827</v>
      </c>
      <c r="E81" s="143">
        <v>464</v>
      </c>
      <c r="F81" s="144">
        <v>467</v>
      </c>
      <c r="G81" s="144">
        <v>474</v>
      </c>
      <c r="H81" s="144">
        <v>461</v>
      </c>
      <c r="I81" s="145">
        <v>466</v>
      </c>
      <c r="J81" s="143">
        <v>-2</v>
      </c>
      <c r="K81" s="146">
        <v>-0.42918454935622319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14343</v>
      </c>
      <c r="E12" s="114">
        <v>14966</v>
      </c>
      <c r="F12" s="114">
        <v>14627</v>
      </c>
      <c r="G12" s="114">
        <v>14981</v>
      </c>
      <c r="H12" s="140">
        <v>14663</v>
      </c>
      <c r="I12" s="115">
        <v>-320</v>
      </c>
      <c r="J12" s="116">
        <v>-2.1823637727613723</v>
      </c>
      <c r="K12"/>
      <c r="L12"/>
      <c r="M12"/>
      <c r="N12"/>
      <c r="O12"/>
      <c r="P12"/>
    </row>
    <row r="13" spans="1:16" s="110" customFormat="1" ht="14.45" customHeight="1" x14ac:dyDescent="0.2">
      <c r="A13" s="120" t="s">
        <v>105</v>
      </c>
      <c r="B13" s="119" t="s">
        <v>106</v>
      </c>
      <c r="C13" s="113">
        <v>46.50352088126612</v>
      </c>
      <c r="D13" s="115">
        <v>6670</v>
      </c>
      <c r="E13" s="114">
        <v>6933</v>
      </c>
      <c r="F13" s="114">
        <v>6820</v>
      </c>
      <c r="G13" s="114">
        <v>6981</v>
      </c>
      <c r="H13" s="140">
        <v>6811</v>
      </c>
      <c r="I13" s="115">
        <v>-141</v>
      </c>
      <c r="J13" s="116">
        <v>-2.0701805902217001</v>
      </c>
      <c r="K13"/>
      <c r="L13"/>
      <c r="M13"/>
      <c r="N13"/>
      <c r="O13"/>
      <c r="P13"/>
    </row>
    <row r="14" spans="1:16" s="110" customFormat="1" ht="14.45" customHeight="1" x14ac:dyDescent="0.2">
      <c r="A14" s="120"/>
      <c r="B14" s="119" t="s">
        <v>107</v>
      </c>
      <c r="C14" s="113">
        <v>53.49647911873388</v>
      </c>
      <c r="D14" s="115">
        <v>7673</v>
      </c>
      <c r="E14" s="114">
        <v>8033</v>
      </c>
      <c r="F14" s="114">
        <v>7807</v>
      </c>
      <c r="G14" s="114">
        <v>8000</v>
      </c>
      <c r="H14" s="140">
        <v>7852</v>
      </c>
      <c r="I14" s="115">
        <v>-179</v>
      </c>
      <c r="J14" s="116">
        <v>-2.2796739684156901</v>
      </c>
      <c r="K14"/>
      <c r="L14"/>
      <c r="M14"/>
      <c r="N14"/>
      <c r="O14"/>
      <c r="P14"/>
    </row>
    <row r="15" spans="1:16" s="110" customFormat="1" ht="14.45" customHeight="1" x14ac:dyDescent="0.2">
      <c r="A15" s="118" t="s">
        <v>105</v>
      </c>
      <c r="B15" s="121" t="s">
        <v>108</v>
      </c>
      <c r="C15" s="113">
        <v>23.621278672523182</v>
      </c>
      <c r="D15" s="115">
        <v>3388</v>
      </c>
      <c r="E15" s="114">
        <v>3676</v>
      </c>
      <c r="F15" s="114">
        <v>3417</v>
      </c>
      <c r="G15" s="114">
        <v>3709</v>
      </c>
      <c r="H15" s="140">
        <v>3485</v>
      </c>
      <c r="I15" s="115">
        <v>-97</v>
      </c>
      <c r="J15" s="116">
        <v>-2.7833572453371591</v>
      </c>
      <c r="K15"/>
      <c r="L15"/>
      <c r="M15"/>
      <c r="N15"/>
      <c r="O15"/>
      <c r="P15"/>
    </row>
    <row r="16" spans="1:16" s="110" customFormat="1" ht="14.45" customHeight="1" x14ac:dyDescent="0.2">
      <c r="A16" s="118"/>
      <c r="B16" s="121" t="s">
        <v>109</v>
      </c>
      <c r="C16" s="113">
        <v>43.066304120476886</v>
      </c>
      <c r="D16" s="115">
        <v>6177</v>
      </c>
      <c r="E16" s="114">
        <v>6445</v>
      </c>
      <c r="F16" s="114">
        <v>6388</v>
      </c>
      <c r="G16" s="114">
        <v>6485</v>
      </c>
      <c r="H16" s="140">
        <v>6413</v>
      </c>
      <c r="I16" s="115">
        <v>-236</v>
      </c>
      <c r="J16" s="116">
        <v>-3.6800249493216901</v>
      </c>
      <c r="K16"/>
      <c r="L16"/>
      <c r="M16"/>
      <c r="N16"/>
      <c r="O16"/>
      <c r="P16"/>
    </row>
    <row r="17" spans="1:16" s="110" customFormat="1" ht="14.45" customHeight="1" x14ac:dyDescent="0.2">
      <c r="A17" s="118"/>
      <c r="B17" s="121" t="s">
        <v>110</v>
      </c>
      <c r="C17" s="113">
        <v>15.143275465383811</v>
      </c>
      <c r="D17" s="115">
        <v>2172</v>
      </c>
      <c r="E17" s="114">
        <v>2188</v>
      </c>
      <c r="F17" s="114">
        <v>2222</v>
      </c>
      <c r="G17" s="114">
        <v>2228</v>
      </c>
      <c r="H17" s="140">
        <v>2243</v>
      </c>
      <c r="I17" s="115">
        <v>-71</v>
      </c>
      <c r="J17" s="116">
        <v>-3.1654034774855107</v>
      </c>
      <c r="K17"/>
      <c r="L17"/>
      <c r="M17"/>
      <c r="N17"/>
      <c r="O17"/>
      <c r="P17"/>
    </row>
    <row r="18" spans="1:16" s="110" customFormat="1" ht="14.45" customHeight="1" x14ac:dyDescent="0.2">
      <c r="A18" s="120"/>
      <c r="B18" s="121" t="s">
        <v>111</v>
      </c>
      <c r="C18" s="113">
        <v>18.169141741616119</v>
      </c>
      <c r="D18" s="115">
        <v>2606</v>
      </c>
      <c r="E18" s="114">
        <v>2657</v>
      </c>
      <c r="F18" s="114">
        <v>2600</v>
      </c>
      <c r="G18" s="114">
        <v>2559</v>
      </c>
      <c r="H18" s="140">
        <v>2522</v>
      </c>
      <c r="I18" s="115">
        <v>84</v>
      </c>
      <c r="J18" s="116">
        <v>3.3306899286280731</v>
      </c>
      <c r="K18"/>
      <c r="L18"/>
      <c r="M18"/>
      <c r="N18"/>
      <c r="O18"/>
      <c r="P18"/>
    </row>
    <row r="19" spans="1:16" s="110" customFormat="1" ht="14.45" customHeight="1" x14ac:dyDescent="0.2">
      <c r="A19" s="120"/>
      <c r="B19" s="121" t="s">
        <v>112</v>
      </c>
      <c r="C19" s="113">
        <v>1.7708986962281252</v>
      </c>
      <c r="D19" s="115">
        <v>254</v>
      </c>
      <c r="E19" s="114">
        <v>272</v>
      </c>
      <c r="F19" s="114">
        <v>265</v>
      </c>
      <c r="G19" s="114">
        <v>225</v>
      </c>
      <c r="H19" s="140">
        <v>229</v>
      </c>
      <c r="I19" s="115">
        <v>25</v>
      </c>
      <c r="J19" s="116">
        <v>10.91703056768559</v>
      </c>
      <c r="K19"/>
      <c r="L19"/>
      <c r="M19"/>
      <c r="N19"/>
      <c r="O19"/>
      <c r="P19"/>
    </row>
    <row r="20" spans="1:16" s="110" customFormat="1" ht="14.45" customHeight="1" x14ac:dyDescent="0.2">
      <c r="A20" s="120" t="s">
        <v>113</v>
      </c>
      <c r="B20" s="119" t="s">
        <v>116</v>
      </c>
      <c r="C20" s="113">
        <v>92.372585930419021</v>
      </c>
      <c r="D20" s="115">
        <v>13249</v>
      </c>
      <c r="E20" s="114">
        <v>13785</v>
      </c>
      <c r="F20" s="114">
        <v>13489</v>
      </c>
      <c r="G20" s="114">
        <v>13828</v>
      </c>
      <c r="H20" s="140">
        <v>13536</v>
      </c>
      <c r="I20" s="115">
        <v>-287</v>
      </c>
      <c r="J20" s="116">
        <v>-2.1202718676122934</v>
      </c>
      <c r="K20"/>
      <c r="L20"/>
      <c r="M20"/>
      <c r="N20"/>
      <c r="O20"/>
      <c r="P20"/>
    </row>
    <row r="21" spans="1:16" s="110" customFormat="1" ht="14.45" customHeight="1" x14ac:dyDescent="0.2">
      <c r="A21" s="123"/>
      <c r="B21" s="124" t="s">
        <v>117</v>
      </c>
      <c r="C21" s="125">
        <v>7.481001185247159</v>
      </c>
      <c r="D21" s="143">
        <v>1073</v>
      </c>
      <c r="E21" s="144">
        <v>1160</v>
      </c>
      <c r="F21" s="144">
        <v>1119</v>
      </c>
      <c r="G21" s="144">
        <v>1132</v>
      </c>
      <c r="H21" s="145">
        <v>1097</v>
      </c>
      <c r="I21" s="143">
        <v>-24</v>
      </c>
      <c r="J21" s="146">
        <v>-2.187784867821331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12637</v>
      </c>
      <c r="E56" s="114">
        <v>13387</v>
      </c>
      <c r="F56" s="114">
        <v>13137</v>
      </c>
      <c r="G56" s="114">
        <v>13469</v>
      </c>
      <c r="H56" s="140">
        <v>13138</v>
      </c>
      <c r="I56" s="115">
        <v>-501</v>
      </c>
      <c r="J56" s="116">
        <v>-3.8133658091033644</v>
      </c>
      <c r="K56"/>
      <c r="L56"/>
      <c r="M56"/>
      <c r="N56"/>
      <c r="O56"/>
      <c r="P56"/>
    </row>
    <row r="57" spans="1:16" s="110" customFormat="1" ht="14.45" customHeight="1" x14ac:dyDescent="0.2">
      <c r="A57" s="120" t="s">
        <v>105</v>
      </c>
      <c r="B57" s="119" t="s">
        <v>106</v>
      </c>
      <c r="C57" s="113">
        <v>47.00482709503838</v>
      </c>
      <c r="D57" s="115">
        <v>5940</v>
      </c>
      <c r="E57" s="114">
        <v>6230</v>
      </c>
      <c r="F57" s="114">
        <v>6125</v>
      </c>
      <c r="G57" s="114">
        <v>6271</v>
      </c>
      <c r="H57" s="140">
        <v>6114</v>
      </c>
      <c r="I57" s="115">
        <v>-174</v>
      </c>
      <c r="J57" s="116">
        <v>-2.845927379784102</v>
      </c>
    </row>
    <row r="58" spans="1:16" s="110" customFormat="1" ht="14.45" customHeight="1" x14ac:dyDescent="0.2">
      <c r="A58" s="120"/>
      <c r="B58" s="119" t="s">
        <v>107</v>
      </c>
      <c r="C58" s="113">
        <v>52.99517290496162</v>
      </c>
      <c r="D58" s="115">
        <v>6697</v>
      </c>
      <c r="E58" s="114">
        <v>7157</v>
      </c>
      <c r="F58" s="114">
        <v>7012</v>
      </c>
      <c r="G58" s="114">
        <v>7198</v>
      </c>
      <c r="H58" s="140">
        <v>7024</v>
      </c>
      <c r="I58" s="115">
        <v>-327</v>
      </c>
      <c r="J58" s="116">
        <v>-4.655466970387244</v>
      </c>
    </row>
    <row r="59" spans="1:16" s="110" customFormat="1" ht="14.45" customHeight="1" x14ac:dyDescent="0.2">
      <c r="A59" s="118" t="s">
        <v>105</v>
      </c>
      <c r="B59" s="121" t="s">
        <v>108</v>
      </c>
      <c r="C59" s="113">
        <v>29.817203450185961</v>
      </c>
      <c r="D59" s="115">
        <v>3768</v>
      </c>
      <c r="E59" s="114">
        <v>4075</v>
      </c>
      <c r="F59" s="114">
        <v>3793</v>
      </c>
      <c r="G59" s="114">
        <v>4045</v>
      </c>
      <c r="H59" s="140">
        <v>3847</v>
      </c>
      <c r="I59" s="115">
        <v>-79</v>
      </c>
      <c r="J59" s="116">
        <v>-2.0535482193917338</v>
      </c>
    </row>
    <row r="60" spans="1:16" s="110" customFormat="1" ht="14.45" customHeight="1" x14ac:dyDescent="0.2">
      <c r="A60" s="118"/>
      <c r="B60" s="121" t="s">
        <v>109</v>
      </c>
      <c r="C60" s="113">
        <v>42.391390361636468</v>
      </c>
      <c r="D60" s="115">
        <v>5357</v>
      </c>
      <c r="E60" s="114">
        <v>5686</v>
      </c>
      <c r="F60" s="114">
        <v>5692</v>
      </c>
      <c r="G60" s="114">
        <v>5783</v>
      </c>
      <c r="H60" s="140">
        <v>5691</v>
      </c>
      <c r="I60" s="115">
        <v>-334</v>
      </c>
      <c r="J60" s="116">
        <v>-5.8689158320154631</v>
      </c>
    </row>
    <row r="61" spans="1:16" s="110" customFormat="1" ht="14.45" customHeight="1" x14ac:dyDescent="0.2">
      <c r="A61" s="118"/>
      <c r="B61" s="121" t="s">
        <v>110</v>
      </c>
      <c r="C61" s="113">
        <v>11.91738545540872</v>
      </c>
      <c r="D61" s="115">
        <v>1506</v>
      </c>
      <c r="E61" s="114">
        <v>1532</v>
      </c>
      <c r="F61" s="114">
        <v>1607</v>
      </c>
      <c r="G61" s="114">
        <v>1644</v>
      </c>
      <c r="H61" s="140">
        <v>1652</v>
      </c>
      <c r="I61" s="115">
        <v>-146</v>
      </c>
      <c r="J61" s="116">
        <v>-8.8377723970944313</v>
      </c>
    </row>
    <row r="62" spans="1:16" s="110" customFormat="1" ht="14.45" customHeight="1" x14ac:dyDescent="0.2">
      <c r="A62" s="120"/>
      <c r="B62" s="121" t="s">
        <v>111</v>
      </c>
      <c r="C62" s="113">
        <v>15.874020732768853</v>
      </c>
      <c r="D62" s="115">
        <v>2006</v>
      </c>
      <c r="E62" s="114">
        <v>2094</v>
      </c>
      <c r="F62" s="114">
        <v>2045</v>
      </c>
      <c r="G62" s="114">
        <v>1997</v>
      </c>
      <c r="H62" s="140">
        <v>1948</v>
      </c>
      <c r="I62" s="115">
        <v>58</v>
      </c>
      <c r="J62" s="116">
        <v>2.9774127310061602</v>
      </c>
    </row>
    <row r="63" spans="1:16" s="110" customFormat="1" ht="14.45" customHeight="1" x14ac:dyDescent="0.2">
      <c r="A63" s="120"/>
      <c r="B63" s="121" t="s">
        <v>112</v>
      </c>
      <c r="C63" s="113">
        <v>1.6538735459365355</v>
      </c>
      <c r="D63" s="115">
        <v>209</v>
      </c>
      <c r="E63" s="114">
        <v>240</v>
      </c>
      <c r="F63" s="114">
        <v>237</v>
      </c>
      <c r="G63" s="114">
        <v>197</v>
      </c>
      <c r="H63" s="140">
        <v>190</v>
      </c>
      <c r="I63" s="115">
        <v>19</v>
      </c>
      <c r="J63" s="116">
        <v>10</v>
      </c>
    </row>
    <row r="64" spans="1:16" s="110" customFormat="1" ht="14.45" customHeight="1" x14ac:dyDescent="0.2">
      <c r="A64" s="120" t="s">
        <v>113</v>
      </c>
      <c r="B64" s="119" t="s">
        <v>116</v>
      </c>
      <c r="C64" s="113">
        <v>90.654427474875362</v>
      </c>
      <c r="D64" s="115">
        <v>11456</v>
      </c>
      <c r="E64" s="114">
        <v>12110</v>
      </c>
      <c r="F64" s="114">
        <v>11898</v>
      </c>
      <c r="G64" s="114">
        <v>12179</v>
      </c>
      <c r="H64" s="140">
        <v>11906</v>
      </c>
      <c r="I64" s="115">
        <v>-450</v>
      </c>
      <c r="J64" s="116">
        <v>-3.7796069208802283</v>
      </c>
    </row>
    <row r="65" spans="1:10" s="110" customFormat="1" ht="14.45" customHeight="1" x14ac:dyDescent="0.2">
      <c r="A65" s="123"/>
      <c r="B65" s="124" t="s">
        <v>117</v>
      </c>
      <c r="C65" s="125">
        <v>9.1793938434755091</v>
      </c>
      <c r="D65" s="143">
        <v>1160</v>
      </c>
      <c r="E65" s="144">
        <v>1257</v>
      </c>
      <c r="F65" s="144">
        <v>1222</v>
      </c>
      <c r="G65" s="144">
        <v>1272</v>
      </c>
      <c r="H65" s="145">
        <v>1207</v>
      </c>
      <c r="I65" s="143">
        <v>-47</v>
      </c>
      <c r="J65" s="146">
        <v>-3.8939519469759736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14343</v>
      </c>
      <c r="G11" s="114">
        <v>14966</v>
      </c>
      <c r="H11" s="114">
        <v>14627</v>
      </c>
      <c r="I11" s="114">
        <v>14981</v>
      </c>
      <c r="J11" s="140">
        <v>14663</v>
      </c>
      <c r="K11" s="114">
        <v>-320</v>
      </c>
      <c r="L11" s="116">
        <v>-2.1823637727613723</v>
      </c>
    </row>
    <row r="12" spans="1:17" s="110" customFormat="1" ht="24" customHeight="1" x14ac:dyDescent="0.2">
      <c r="A12" s="604" t="s">
        <v>185</v>
      </c>
      <c r="B12" s="605"/>
      <c r="C12" s="605"/>
      <c r="D12" s="606"/>
      <c r="E12" s="113">
        <v>46.50352088126612</v>
      </c>
      <c r="F12" s="115">
        <v>6670</v>
      </c>
      <c r="G12" s="114">
        <v>6933</v>
      </c>
      <c r="H12" s="114">
        <v>6820</v>
      </c>
      <c r="I12" s="114">
        <v>6981</v>
      </c>
      <c r="J12" s="140">
        <v>6811</v>
      </c>
      <c r="K12" s="114">
        <v>-141</v>
      </c>
      <c r="L12" s="116">
        <v>-2.0701805902217001</v>
      </c>
    </row>
    <row r="13" spans="1:17" s="110" customFormat="1" ht="15" customHeight="1" x14ac:dyDescent="0.2">
      <c r="A13" s="120"/>
      <c r="B13" s="612" t="s">
        <v>107</v>
      </c>
      <c r="C13" s="612"/>
      <c r="E13" s="113">
        <v>53.49647911873388</v>
      </c>
      <c r="F13" s="115">
        <v>7673</v>
      </c>
      <c r="G13" s="114">
        <v>8033</v>
      </c>
      <c r="H13" s="114">
        <v>7807</v>
      </c>
      <c r="I13" s="114">
        <v>8000</v>
      </c>
      <c r="J13" s="140">
        <v>7852</v>
      </c>
      <c r="K13" s="114">
        <v>-179</v>
      </c>
      <c r="L13" s="116">
        <v>-2.2796739684156901</v>
      </c>
    </row>
    <row r="14" spans="1:17" s="110" customFormat="1" ht="22.5" customHeight="1" x14ac:dyDescent="0.2">
      <c r="A14" s="604" t="s">
        <v>186</v>
      </c>
      <c r="B14" s="605"/>
      <c r="C14" s="605"/>
      <c r="D14" s="606"/>
      <c r="E14" s="113">
        <v>23.621278672523182</v>
      </c>
      <c r="F14" s="115">
        <v>3388</v>
      </c>
      <c r="G14" s="114">
        <v>3676</v>
      </c>
      <c r="H14" s="114">
        <v>3417</v>
      </c>
      <c r="I14" s="114">
        <v>3709</v>
      </c>
      <c r="J14" s="140">
        <v>3485</v>
      </c>
      <c r="K14" s="114">
        <v>-97</v>
      </c>
      <c r="L14" s="116">
        <v>-2.7833572453371591</v>
      </c>
    </row>
    <row r="15" spans="1:17" s="110" customFormat="1" ht="15" customHeight="1" x14ac:dyDescent="0.2">
      <c r="A15" s="120"/>
      <c r="B15" s="119"/>
      <c r="C15" s="258" t="s">
        <v>106</v>
      </c>
      <c r="E15" s="113">
        <v>45.277449822904366</v>
      </c>
      <c r="F15" s="115">
        <v>1534</v>
      </c>
      <c r="G15" s="114">
        <v>1644</v>
      </c>
      <c r="H15" s="114">
        <v>1545</v>
      </c>
      <c r="I15" s="114">
        <v>1662</v>
      </c>
      <c r="J15" s="140">
        <v>1557</v>
      </c>
      <c r="K15" s="114">
        <v>-23</v>
      </c>
      <c r="L15" s="116">
        <v>-1.4771997430956969</v>
      </c>
    </row>
    <row r="16" spans="1:17" s="110" customFormat="1" ht="15" customHeight="1" x14ac:dyDescent="0.2">
      <c r="A16" s="120"/>
      <c r="B16" s="119"/>
      <c r="C16" s="258" t="s">
        <v>107</v>
      </c>
      <c r="E16" s="113">
        <v>54.722550177095634</v>
      </c>
      <c r="F16" s="115">
        <v>1854</v>
      </c>
      <c r="G16" s="114">
        <v>2032</v>
      </c>
      <c r="H16" s="114">
        <v>1872</v>
      </c>
      <c r="I16" s="114">
        <v>2047</v>
      </c>
      <c r="J16" s="140">
        <v>1928</v>
      </c>
      <c r="K16" s="114">
        <v>-74</v>
      </c>
      <c r="L16" s="116">
        <v>-3.8381742738589213</v>
      </c>
    </row>
    <row r="17" spans="1:12" s="110" customFormat="1" ht="15" customHeight="1" x14ac:dyDescent="0.2">
      <c r="A17" s="120"/>
      <c r="B17" s="121" t="s">
        <v>109</v>
      </c>
      <c r="C17" s="258"/>
      <c r="E17" s="113">
        <v>43.066304120476886</v>
      </c>
      <c r="F17" s="115">
        <v>6177</v>
      </c>
      <c r="G17" s="114">
        <v>6445</v>
      </c>
      <c r="H17" s="114">
        <v>6388</v>
      </c>
      <c r="I17" s="114">
        <v>6485</v>
      </c>
      <c r="J17" s="140">
        <v>6413</v>
      </c>
      <c r="K17" s="114">
        <v>-236</v>
      </c>
      <c r="L17" s="116">
        <v>-3.6800249493216901</v>
      </c>
    </row>
    <row r="18" spans="1:12" s="110" customFormat="1" ht="15" customHeight="1" x14ac:dyDescent="0.2">
      <c r="A18" s="120"/>
      <c r="B18" s="119"/>
      <c r="C18" s="258" t="s">
        <v>106</v>
      </c>
      <c r="E18" s="113">
        <v>46.673142302088394</v>
      </c>
      <c r="F18" s="115">
        <v>2883</v>
      </c>
      <c r="G18" s="114">
        <v>2995</v>
      </c>
      <c r="H18" s="114">
        <v>3000</v>
      </c>
      <c r="I18" s="114">
        <v>3057</v>
      </c>
      <c r="J18" s="140">
        <v>2998</v>
      </c>
      <c r="K18" s="114">
        <v>-115</v>
      </c>
      <c r="L18" s="116">
        <v>-3.835890593729153</v>
      </c>
    </row>
    <row r="19" spans="1:12" s="110" customFormat="1" ht="15" customHeight="1" x14ac:dyDescent="0.2">
      <c r="A19" s="120"/>
      <c r="B19" s="119"/>
      <c r="C19" s="258" t="s">
        <v>107</v>
      </c>
      <c r="E19" s="113">
        <v>53.326857697911606</v>
      </c>
      <c r="F19" s="115">
        <v>3294</v>
      </c>
      <c r="G19" s="114">
        <v>3450</v>
      </c>
      <c r="H19" s="114">
        <v>3388</v>
      </c>
      <c r="I19" s="114">
        <v>3428</v>
      </c>
      <c r="J19" s="140">
        <v>3415</v>
      </c>
      <c r="K19" s="114">
        <v>-121</v>
      </c>
      <c r="L19" s="116">
        <v>-3.5431918008784775</v>
      </c>
    </row>
    <row r="20" spans="1:12" s="110" customFormat="1" ht="15" customHeight="1" x14ac:dyDescent="0.2">
      <c r="A20" s="120"/>
      <c r="B20" s="121" t="s">
        <v>110</v>
      </c>
      <c r="C20" s="258"/>
      <c r="E20" s="113">
        <v>15.143275465383811</v>
      </c>
      <c r="F20" s="115">
        <v>2172</v>
      </c>
      <c r="G20" s="114">
        <v>2188</v>
      </c>
      <c r="H20" s="114">
        <v>2222</v>
      </c>
      <c r="I20" s="114">
        <v>2228</v>
      </c>
      <c r="J20" s="140">
        <v>2243</v>
      </c>
      <c r="K20" s="114">
        <v>-71</v>
      </c>
      <c r="L20" s="116">
        <v>-3.1654034774855107</v>
      </c>
    </row>
    <row r="21" spans="1:12" s="110" customFormat="1" ht="15" customHeight="1" x14ac:dyDescent="0.2">
      <c r="A21" s="120"/>
      <c r="B21" s="119"/>
      <c r="C21" s="258" t="s">
        <v>106</v>
      </c>
      <c r="E21" s="113">
        <v>40.423572744014734</v>
      </c>
      <c r="F21" s="115">
        <v>878</v>
      </c>
      <c r="G21" s="114">
        <v>899</v>
      </c>
      <c r="H21" s="114">
        <v>925</v>
      </c>
      <c r="I21" s="114">
        <v>923</v>
      </c>
      <c r="J21" s="140">
        <v>932</v>
      </c>
      <c r="K21" s="114">
        <v>-54</v>
      </c>
      <c r="L21" s="116">
        <v>-5.7939914163090132</v>
      </c>
    </row>
    <row r="22" spans="1:12" s="110" customFormat="1" ht="15" customHeight="1" x14ac:dyDescent="0.2">
      <c r="A22" s="120"/>
      <c r="B22" s="119"/>
      <c r="C22" s="258" t="s">
        <v>107</v>
      </c>
      <c r="E22" s="113">
        <v>59.576427255985266</v>
      </c>
      <c r="F22" s="115">
        <v>1294</v>
      </c>
      <c r="G22" s="114">
        <v>1289</v>
      </c>
      <c r="H22" s="114">
        <v>1297</v>
      </c>
      <c r="I22" s="114">
        <v>1305</v>
      </c>
      <c r="J22" s="140">
        <v>1311</v>
      </c>
      <c r="K22" s="114">
        <v>-17</v>
      </c>
      <c r="L22" s="116">
        <v>-1.2967200610221206</v>
      </c>
    </row>
    <row r="23" spans="1:12" s="110" customFormat="1" ht="15" customHeight="1" x14ac:dyDescent="0.2">
      <c r="A23" s="120"/>
      <c r="B23" s="121" t="s">
        <v>111</v>
      </c>
      <c r="C23" s="258"/>
      <c r="E23" s="113">
        <v>18.169141741616119</v>
      </c>
      <c r="F23" s="115">
        <v>2606</v>
      </c>
      <c r="G23" s="114">
        <v>2657</v>
      </c>
      <c r="H23" s="114">
        <v>2600</v>
      </c>
      <c r="I23" s="114">
        <v>2559</v>
      </c>
      <c r="J23" s="140">
        <v>2522</v>
      </c>
      <c r="K23" s="114">
        <v>84</v>
      </c>
      <c r="L23" s="116">
        <v>3.3306899286280731</v>
      </c>
    </row>
    <row r="24" spans="1:12" s="110" customFormat="1" ht="15" customHeight="1" x14ac:dyDescent="0.2">
      <c r="A24" s="120"/>
      <c r="B24" s="119"/>
      <c r="C24" s="258" t="s">
        <v>106</v>
      </c>
      <c r="E24" s="113">
        <v>52.76285495011512</v>
      </c>
      <c r="F24" s="115">
        <v>1375</v>
      </c>
      <c r="G24" s="114">
        <v>1395</v>
      </c>
      <c r="H24" s="114">
        <v>1350</v>
      </c>
      <c r="I24" s="114">
        <v>1339</v>
      </c>
      <c r="J24" s="140">
        <v>1324</v>
      </c>
      <c r="K24" s="114">
        <v>51</v>
      </c>
      <c r="L24" s="116">
        <v>3.8519637462235647</v>
      </c>
    </row>
    <row r="25" spans="1:12" s="110" customFormat="1" ht="15" customHeight="1" x14ac:dyDescent="0.2">
      <c r="A25" s="120"/>
      <c r="B25" s="119"/>
      <c r="C25" s="258" t="s">
        <v>107</v>
      </c>
      <c r="E25" s="113">
        <v>47.23714504988488</v>
      </c>
      <c r="F25" s="115">
        <v>1231</v>
      </c>
      <c r="G25" s="114">
        <v>1262</v>
      </c>
      <c r="H25" s="114">
        <v>1250</v>
      </c>
      <c r="I25" s="114">
        <v>1220</v>
      </c>
      <c r="J25" s="140">
        <v>1198</v>
      </c>
      <c r="K25" s="114">
        <v>33</v>
      </c>
      <c r="L25" s="116">
        <v>2.7545909849749584</v>
      </c>
    </row>
    <row r="26" spans="1:12" s="110" customFormat="1" ht="15" customHeight="1" x14ac:dyDescent="0.2">
      <c r="A26" s="120"/>
      <c r="C26" s="121" t="s">
        <v>187</v>
      </c>
      <c r="D26" s="110" t="s">
        <v>188</v>
      </c>
      <c r="E26" s="113">
        <v>1.7708986962281252</v>
      </c>
      <c r="F26" s="115">
        <v>254</v>
      </c>
      <c r="G26" s="114">
        <v>272</v>
      </c>
      <c r="H26" s="114">
        <v>265</v>
      </c>
      <c r="I26" s="114">
        <v>225</v>
      </c>
      <c r="J26" s="140">
        <v>229</v>
      </c>
      <c r="K26" s="114">
        <v>25</v>
      </c>
      <c r="L26" s="116">
        <v>10.91703056768559</v>
      </c>
    </row>
    <row r="27" spans="1:12" s="110" customFormat="1" ht="15" customHeight="1" x14ac:dyDescent="0.2">
      <c r="A27" s="120"/>
      <c r="B27" s="119"/>
      <c r="D27" s="259" t="s">
        <v>106</v>
      </c>
      <c r="E27" s="113">
        <v>51.181102362204726</v>
      </c>
      <c r="F27" s="115">
        <v>130</v>
      </c>
      <c r="G27" s="114">
        <v>129</v>
      </c>
      <c r="H27" s="114">
        <v>118</v>
      </c>
      <c r="I27" s="114">
        <v>97</v>
      </c>
      <c r="J27" s="140">
        <v>107</v>
      </c>
      <c r="K27" s="114">
        <v>23</v>
      </c>
      <c r="L27" s="116">
        <v>21.495327102803738</v>
      </c>
    </row>
    <row r="28" spans="1:12" s="110" customFormat="1" ht="15" customHeight="1" x14ac:dyDescent="0.2">
      <c r="A28" s="120"/>
      <c r="B28" s="119"/>
      <c r="D28" s="259" t="s">
        <v>107</v>
      </c>
      <c r="E28" s="113">
        <v>48.818897637795274</v>
      </c>
      <c r="F28" s="115">
        <v>124</v>
      </c>
      <c r="G28" s="114">
        <v>143</v>
      </c>
      <c r="H28" s="114">
        <v>147</v>
      </c>
      <c r="I28" s="114">
        <v>128</v>
      </c>
      <c r="J28" s="140">
        <v>122</v>
      </c>
      <c r="K28" s="114">
        <v>2</v>
      </c>
      <c r="L28" s="116">
        <v>1.639344262295082</v>
      </c>
    </row>
    <row r="29" spans="1:12" s="110" customFormat="1" ht="24" customHeight="1" x14ac:dyDescent="0.2">
      <c r="A29" s="604" t="s">
        <v>189</v>
      </c>
      <c r="B29" s="605"/>
      <c r="C29" s="605"/>
      <c r="D29" s="606"/>
      <c r="E29" s="113">
        <v>92.372585930419021</v>
      </c>
      <c r="F29" s="115">
        <v>13249</v>
      </c>
      <c r="G29" s="114">
        <v>13785</v>
      </c>
      <c r="H29" s="114">
        <v>13489</v>
      </c>
      <c r="I29" s="114">
        <v>13828</v>
      </c>
      <c r="J29" s="140">
        <v>13536</v>
      </c>
      <c r="K29" s="114">
        <v>-287</v>
      </c>
      <c r="L29" s="116">
        <v>-2.1202718676122934</v>
      </c>
    </row>
    <row r="30" spans="1:12" s="110" customFormat="1" ht="15" customHeight="1" x14ac:dyDescent="0.2">
      <c r="A30" s="120"/>
      <c r="B30" s="119"/>
      <c r="C30" s="258" t="s">
        <v>106</v>
      </c>
      <c r="E30" s="113">
        <v>44.961883915767231</v>
      </c>
      <c r="F30" s="115">
        <v>5957</v>
      </c>
      <c r="G30" s="114">
        <v>6175</v>
      </c>
      <c r="H30" s="114">
        <v>6078</v>
      </c>
      <c r="I30" s="114">
        <v>6235</v>
      </c>
      <c r="J30" s="140">
        <v>6085</v>
      </c>
      <c r="K30" s="114">
        <v>-128</v>
      </c>
      <c r="L30" s="116">
        <v>-2.103533278553821</v>
      </c>
    </row>
    <row r="31" spans="1:12" s="110" customFormat="1" ht="15" customHeight="1" x14ac:dyDescent="0.2">
      <c r="A31" s="120"/>
      <c r="B31" s="119"/>
      <c r="C31" s="258" t="s">
        <v>107</v>
      </c>
      <c r="E31" s="113">
        <v>55.038116084232769</v>
      </c>
      <c r="F31" s="115">
        <v>7292</v>
      </c>
      <c r="G31" s="114">
        <v>7610</v>
      </c>
      <c r="H31" s="114">
        <v>7411</v>
      </c>
      <c r="I31" s="114">
        <v>7593</v>
      </c>
      <c r="J31" s="140">
        <v>7451</v>
      </c>
      <c r="K31" s="114">
        <v>-159</v>
      </c>
      <c r="L31" s="116">
        <v>-2.1339417527848612</v>
      </c>
    </row>
    <row r="32" spans="1:12" s="110" customFormat="1" ht="15" customHeight="1" x14ac:dyDescent="0.2">
      <c r="A32" s="120"/>
      <c r="B32" s="119" t="s">
        <v>117</v>
      </c>
      <c r="C32" s="258"/>
      <c r="E32" s="113">
        <v>7.481001185247159</v>
      </c>
      <c r="F32" s="114">
        <v>1073</v>
      </c>
      <c r="G32" s="114">
        <v>1160</v>
      </c>
      <c r="H32" s="114">
        <v>1119</v>
      </c>
      <c r="I32" s="114">
        <v>1132</v>
      </c>
      <c r="J32" s="140">
        <v>1097</v>
      </c>
      <c r="K32" s="114">
        <v>-24</v>
      </c>
      <c r="L32" s="116">
        <v>-2.187784867821331</v>
      </c>
    </row>
    <row r="33" spans="1:12" s="110" customFormat="1" ht="15" customHeight="1" x14ac:dyDescent="0.2">
      <c r="A33" s="120"/>
      <c r="B33" s="119"/>
      <c r="C33" s="258" t="s">
        <v>106</v>
      </c>
      <c r="E33" s="113">
        <v>65.424044734389568</v>
      </c>
      <c r="F33" s="114">
        <v>702</v>
      </c>
      <c r="G33" s="114">
        <v>749</v>
      </c>
      <c r="H33" s="114">
        <v>733</v>
      </c>
      <c r="I33" s="114">
        <v>736</v>
      </c>
      <c r="J33" s="140">
        <v>711</v>
      </c>
      <c r="K33" s="114">
        <v>-9</v>
      </c>
      <c r="L33" s="116">
        <v>-1.2658227848101267</v>
      </c>
    </row>
    <row r="34" spans="1:12" s="110" customFormat="1" ht="15" customHeight="1" x14ac:dyDescent="0.2">
      <c r="A34" s="120"/>
      <c r="B34" s="119"/>
      <c r="C34" s="258" t="s">
        <v>107</v>
      </c>
      <c r="E34" s="113">
        <v>34.575955265610439</v>
      </c>
      <c r="F34" s="114">
        <v>371</v>
      </c>
      <c r="G34" s="114">
        <v>411</v>
      </c>
      <c r="H34" s="114">
        <v>386</v>
      </c>
      <c r="I34" s="114">
        <v>396</v>
      </c>
      <c r="J34" s="140">
        <v>386</v>
      </c>
      <c r="K34" s="114">
        <v>-15</v>
      </c>
      <c r="L34" s="116">
        <v>-3.8860103626943006</v>
      </c>
    </row>
    <row r="35" spans="1:12" s="110" customFormat="1" ht="24" customHeight="1" x14ac:dyDescent="0.2">
      <c r="A35" s="604" t="s">
        <v>192</v>
      </c>
      <c r="B35" s="605"/>
      <c r="C35" s="605"/>
      <c r="D35" s="606"/>
      <c r="E35" s="113">
        <v>24.186014083525066</v>
      </c>
      <c r="F35" s="114">
        <v>3469</v>
      </c>
      <c r="G35" s="114">
        <v>3701</v>
      </c>
      <c r="H35" s="114">
        <v>3463</v>
      </c>
      <c r="I35" s="114">
        <v>3684</v>
      </c>
      <c r="J35" s="114">
        <v>3461</v>
      </c>
      <c r="K35" s="318">
        <v>8</v>
      </c>
      <c r="L35" s="319">
        <v>0.23114706732158335</v>
      </c>
    </row>
    <row r="36" spans="1:12" s="110" customFormat="1" ht="15" customHeight="1" x14ac:dyDescent="0.2">
      <c r="A36" s="120"/>
      <c r="B36" s="119"/>
      <c r="C36" s="258" t="s">
        <v>106</v>
      </c>
      <c r="E36" s="113">
        <v>47.56413952147593</v>
      </c>
      <c r="F36" s="114">
        <v>1650</v>
      </c>
      <c r="G36" s="114">
        <v>1738</v>
      </c>
      <c r="H36" s="114">
        <v>1633</v>
      </c>
      <c r="I36" s="114">
        <v>1739</v>
      </c>
      <c r="J36" s="114">
        <v>1622</v>
      </c>
      <c r="K36" s="318">
        <v>28</v>
      </c>
      <c r="L36" s="116">
        <v>1.7262638717632552</v>
      </c>
    </row>
    <row r="37" spans="1:12" s="110" customFormat="1" ht="15" customHeight="1" x14ac:dyDescent="0.2">
      <c r="A37" s="120"/>
      <c r="B37" s="119"/>
      <c r="C37" s="258" t="s">
        <v>107</v>
      </c>
      <c r="E37" s="113">
        <v>52.43586047852407</v>
      </c>
      <c r="F37" s="114">
        <v>1819</v>
      </c>
      <c r="G37" s="114">
        <v>1963</v>
      </c>
      <c r="H37" s="114">
        <v>1830</v>
      </c>
      <c r="I37" s="114">
        <v>1945</v>
      </c>
      <c r="J37" s="140">
        <v>1839</v>
      </c>
      <c r="K37" s="114">
        <v>-20</v>
      </c>
      <c r="L37" s="116">
        <v>-1.0875475802066341</v>
      </c>
    </row>
    <row r="38" spans="1:12" s="110" customFormat="1" ht="15" customHeight="1" x14ac:dyDescent="0.2">
      <c r="A38" s="120"/>
      <c r="B38" s="119" t="s">
        <v>328</v>
      </c>
      <c r="C38" s="258"/>
      <c r="E38" s="113">
        <v>46.231611238931883</v>
      </c>
      <c r="F38" s="114">
        <v>6631</v>
      </c>
      <c r="G38" s="114">
        <v>6795</v>
      </c>
      <c r="H38" s="114">
        <v>6754</v>
      </c>
      <c r="I38" s="114">
        <v>6796</v>
      </c>
      <c r="J38" s="140">
        <v>6749</v>
      </c>
      <c r="K38" s="114">
        <v>-118</v>
      </c>
      <c r="L38" s="116">
        <v>-1.7484071714328049</v>
      </c>
    </row>
    <row r="39" spans="1:12" s="110" customFormat="1" ht="15" customHeight="1" x14ac:dyDescent="0.2">
      <c r="A39" s="120"/>
      <c r="B39" s="119"/>
      <c r="C39" s="258" t="s">
        <v>106</v>
      </c>
      <c r="E39" s="113">
        <v>45.528577891720708</v>
      </c>
      <c r="F39" s="115">
        <v>3019</v>
      </c>
      <c r="G39" s="114">
        <v>3095</v>
      </c>
      <c r="H39" s="114">
        <v>3078</v>
      </c>
      <c r="I39" s="114">
        <v>3092</v>
      </c>
      <c r="J39" s="140">
        <v>3080</v>
      </c>
      <c r="K39" s="114">
        <v>-61</v>
      </c>
      <c r="L39" s="116">
        <v>-1.9805194805194806</v>
      </c>
    </row>
    <row r="40" spans="1:12" s="110" customFormat="1" ht="15" customHeight="1" x14ac:dyDescent="0.2">
      <c r="A40" s="120"/>
      <c r="B40" s="119"/>
      <c r="C40" s="258" t="s">
        <v>107</v>
      </c>
      <c r="E40" s="113">
        <v>54.471422108279292</v>
      </c>
      <c r="F40" s="115">
        <v>3612</v>
      </c>
      <c r="G40" s="114">
        <v>3700</v>
      </c>
      <c r="H40" s="114">
        <v>3676</v>
      </c>
      <c r="I40" s="114">
        <v>3704</v>
      </c>
      <c r="J40" s="140">
        <v>3669</v>
      </c>
      <c r="K40" s="114">
        <v>-57</v>
      </c>
      <c r="L40" s="116">
        <v>-1.5535568274734259</v>
      </c>
    </row>
    <row r="41" spans="1:12" s="110" customFormat="1" ht="15" customHeight="1" x14ac:dyDescent="0.2">
      <c r="A41" s="120"/>
      <c r="B41" s="320" t="s">
        <v>515</v>
      </c>
      <c r="C41" s="258"/>
      <c r="E41" s="113">
        <v>13.762811127379209</v>
      </c>
      <c r="F41" s="115">
        <v>1974</v>
      </c>
      <c r="G41" s="114">
        <v>2086</v>
      </c>
      <c r="H41" s="114">
        <v>2035</v>
      </c>
      <c r="I41" s="114">
        <v>2079</v>
      </c>
      <c r="J41" s="140">
        <v>1991</v>
      </c>
      <c r="K41" s="114">
        <v>-17</v>
      </c>
      <c r="L41" s="116">
        <v>-0.8538422903063787</v>
      </c>
    </row>
    <row r="42" spans="1:12" s="110" customFormat="1" ht="15" customHeight="1" x14ac:dyDescent="0.2">
      <c r="A42" s="120"/>
      <c r="B42" s="119"/>
      <c r="C42" s="268" t="s">
        <v>106</v>
      </c>
      <c r="D42" s="182"/>
      <c r="E42" s="113">
        <v>46.099290780141843</v>
      </c>
      <c r="F42" s="115">
        <v>910</v>
      </c>
      <c r="G42" s="114">
        <v>975</v>
      </c>
      <c r="H42" s="114">
        <v>960</v>
      </c>
      <c r="I42" s="114">
        <v>981</v>
      </c>
      <c r="J42" s="140">
        <v>931</v>
      </c>
      <c r="K42" s="114">
        <v>-21</v>
      </c>
      <c r="L42" s="116">
        <v>-2.255639097744361</v>
      </c>
    </row>
    <row r="43" spans="1:12" s="110" customFormat="1" ht="15" customHeight="1" x14ac:dyDescent="0.2">
      <c r="A43" s="120"/>
      <c r="B43" s="119"/>
      <c r="C43" s="268" t="s">
        <v>107</v>
      </c>
      <c r="D43" s="182"/>
      <c r="E43" s="113">
        <v>53.900709219858157</v>
      </c>
      <c r="F43" s="115">
        <v>1064</v>
      </c>
      <c r="G43" s="114">
        <v>1111</v>
      </c>
      <c r="H43" s="114">
        <v>1075</v>
      </c>
      <c r="I43" s="114">
        <v>1098</v>
      </c>
      <c r="J43" s="140">
        <v>1060</v>
      </c>
      <c r="K43" s="114">
        <v>4</v>
      </c>
      <c r="L43" s="116">
        <v>0.37735849056603776</v>
      </c>
    </row>
    <row r="44" spans="1:12" s="110" customFormat="1" ht="15" customHeight="1" x14ac:dyDescent="0.2">
      <c r="A44" s="120"/>
      <c r="B44" s="119" t="s">
        <v>205</v>
      </c>
      <c r="C44" s="268"/>
      <c r="D44" s="182"/>
      <c r="E44" s="113">
        <v>15.819563550163844</v>
      </c>
      <c r="F44" s="115">
        <v>2269</v>
      </c>
      <c r="G44" s="114">
        <v>2384</v>
      </c>
      <c r="H44" s="114">
        <v>2375</v>
      </c>
      <c r="I44" s="114">
        <v>2422</v>
      </c>
      <c r="J44" s="140">
        <v>2462</v>
      </c>
      <c r="K44" s="114">
        <v>-193</v>
      </c>
      <c r="L44" s="116">
        <v>-7.8391551584077988</v>
      </c>
    </row>
    <row r="45" spans="1:12" s="110" customFormat="1" ht="15" customHeight="1" x14ac:dyDescent="0.2">
      <c r="A45" s="120"/>
      <c r="B45" s="119"/>
      <c r="C45" s="268" t="s">
        <v>106</v>
      </c>
      <c r="D45" s="182"/>
      <c r="E45" s="113">
        <v>48.082855883649188</v>
      </c>
      <c r="F45" s="115">
        <v>1091</v>
      </c>
      <c r="G45" s="114">
        <v>1125</v>
      </c>
      <c r="H45" s="114">
        <v>1149</v>
      </c>
      <c r="I45" s="114">
        <v>1169</v>
      </c>
      <c r="J45" s="140">
        <v>1178</v>
      </c>
      <c r="K45" s="114">
        <v>-87</v>
      </c>
      <c r="L45" s="116">
        <v>-7.3853989813242782</v>
      </c>
    </row>
    <row r="46" spans="1:12" s="110" customFormat="1" ht="15" customHeight="1" x14ac:dyDescent="0.2">
      <c r="A46" s="123"/>
      <c r="B46" s="124"/>
      <c r="C46" s="260" t="s">
        <v>107</v>
      </c>
      <c r="D46" s="261"/>
      <c r="E46" s="125">
        <v>51.917144116350812</v>
      </c>
      <c r="F46" s="143">
        <v>1178</v>
      </c>
      <c r="G46" s="144">
        <v>1259</v>
      </c>
      <c r="H46" s="144">
        <v>1226</v>
      </c>
      <c r="I46" s="144">
        <v>1253</v>
      </c>
      <c r="J46" s="145">
        <v>1284</v>
      </c>
      <c r="K46" s="144">
        <v>-106</v>
      </c>
      <c r="L46" s="146">
        <v>-8.2554517133956384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14343</v>
      </c>
      <c r="E11" s="114">
        <v>14966</v>
      </c>
      <c r="F11" s="114">
        <v>14627</v>
      </c>
      <c r="G11" s="114">
        <v>14981</v>
      </c>
      <c r="H11" s="140">
        <v>14663</v>
      </c>
      <c r="I11" s="115">
        <v>-320</v>
      </c>
      <c r="J11" s="116">
        <v>-2.1823637727613723</v>
      </c>
    </row>
    <row r="12" spans="1:15" s="110" customFormat="1" ht="24.95" customHeight="1" x14ac:dyDescent="0.2">
      <c r="A12" s="193" t="s">
        <v>132</v>
      </c>
      <c r="B12" s="194" t="s">
        <v>133</v>
      </c>
      <c r="C12" s="113">
        <v>7.6692463222477858E-2</v>
      </c>
      <c r="D12" s="115">
        <v>11</v>
      </c>
      <c r="E12" s="114">
        <v>11</v>
      </c>
      <c r="F12" s="114">
        <v>10</v>
      </c>
      <c r="G12" s="114">
        <v>10</v>
      </c>
      <c r="H12" s="140">
        <v>10</v>
      </c>
      <c r="I12" s="115">
        <v>1</v>
      </c>
      <c r="J12" s="116">
        <v>10</v>
      </c>
    </row>
    <row r="13" spans="1:15" s="110" customFormat="1" ht="24.95" customHeight="1" x14ac:dyDescent="0.2">
      <c r="A13" s="193" t="s">
        <v>134</v>
      </c>
      <c r="B13" s="199" t="s">
        <v>214</v>
      </c>
      <c r="C13" s="113">
        <v>0.20916126333403054</v>
      </c>
      <c r="D13" s="115">
        <v>30</v>
      </c>
      <c r="E13" s="114">
        <v>28</v>
      </c>
      <c r="F13" s="114">
        <v>36</v>
      </c>
      <c r="G13" s="114">
        <v>35</v>
      </c>
      <c r="H13" s="140">
        <v>23</v>
      </c>
      <c r="I13" s="115">
        <v>7</v>
      </c>
      <c r="J13" s="116">
        <v>30.434782608695652</v>
      </c>
    </row>
    <row r="14" spans="1:15" s="287" customFormat="1" ht="24.95" customHeight="1" x14ac:dyDescent="0.2">
      <c r="A14" s="193" t="s">
        <v>215</v>
      </c>
      <c r="B14" s="199" t="s">
        <v>137</v>
      </c>
      <c r="C14" s="113">
        <v>2.2310534755629923</v>
      </c>
      <c r="D14" s="115">
        <v>320</v>
      </c>
      <c r="E14" s="114">
        <v>321</v>
      </c>
      <c r="F14" s="114">
        <v>314</v>
      </c>
      <c r="G14" s="114">
        <v>312</v>
      </c>
      <c r="H14" s="140">
        <v>288</v>
      </c>
      <c r="I14" s="115">
        <v>32</v>
      </c>
      <c r="J14" s="116">
        <v>11.111111111111111</v>
      </c>
      <c r="K14" s="110"/>
      <c r="L14" s="110"/>
      <c r="M14" s="110"/>
      <c r="N14" s="110"/>
      <c r="O14" s="110"/>
    </row>
    <row r="15" spans="1:15" s="110" customFormat="1" ht="24.95" customHeight="1" x14ac:dyDescent="0.2">
      <c r="A15" s="193" t="s">
        <v>216</v>
      </c>
      <c r="B15" s="199" t="s">
        <v>217</v>
      </c>
      <c r="C15" s="113">
        <v>0.59959562155755419</v>
      </c>
      <c r="D15" s="115">
        <v>86</v>
      </c>
      <c r="E15" s="114">
        <v>90</v>
      </c>
      <c r="F15" s="114">
        <v>86</v>
      </c>
      <c r="G15" s="114">
        <v>88</v>
      </c>
      <c r="H15" s="140">
        <v>81</v>
      </c>
      <c r="I15" s="115">
        <v>5</v>
      </c>
      <c r="J15" s="116">
        <v>6.1728395061728394</v>
      </c>
    </row>
    <row r="16" spans="1:15" s="287" customFormat="1" ht="24.95" customHeight="1" x14ac:dyDescent="0.2">
      <c r="A16" s="193" t="s">
        <v>218</v>
      </c>
      <c r="B16" s="199" t="s">
        <v>141</v>
      </c>
      <c r="C16" s="113">
        <v>1.2967998326709893</v>
      </c>
      <c r="D16" s="115">
        <v>186</v>
      </c>
      <c r="E16" s="114">
        <v>181</v>
      </c>
      <c r="F16" s="114">
        <v>183</v>
      </c>
      <c r="G16" s="114">
        <v>179</v>
      </c>
      <c r="H16" s="140">
        <v>171</v>
      </c>
      <c r="I16" s="115">
        <v>15</v>
      </c>
      <c r="J16" s="116">
        <v>8.7719298245614041</v>
      </c>
      <c r="K16" s="110"/>
      <c r="L16" s="110"/>
      <c r="M16" s="110"/>
      <c r="N16" s="110"/>
      <c r="O16" s="110"/>
    </row>
    <row r="17" spans="1:15" s="110" customFormat="1" ht="24.95" customHeight="1" x14ac:dyDescent="0.2">
      <c r="A17" s="193" t="s">
        <v>142</v>
      </c>
      <c r="B17" s="199" t="s">
        <v>220</v>
      </c>
      <c r="C17" s="113">
        <v>0.33465802133444889</v>
      </c>
      <c r="D17" s="115">
        <v>48</v>
      </c>
      <c r="E17" s="114">
        <v>50</v>
      </c>
      <c r="F17" s="114">
        <v>45</v>
      </c>
      <c r="G17" s="114">
        <v>45</v>
      </c>
      <c r="H17" s="140">
        <v>36</v>
      </c>
      <c r="I17" s="115">
        <v>12</v>
      </c>
      <c r="J17" s="116">
        <v>33.333333333333336</v>
      </c>
    </row>
    <row r="18" spans="1:15" s="287" customFormat="1" ht="24.95" customHeight="1" x14ac:dyDescent="0.2">
      <c r="A18" s="201" t="s">
        <v>144</v>
      </c>
      <c r="B18" s="202" t="s">
        <v>145</v>
      </c>
      <c r="C18" s="113">
        <v>2.5169072021195009</v>
      </c>
      <c r="D18" s="115">
        <v>361</v>
      </c>
      <c r="E18" s="114">
        <v>322</v>
      </c>
      <c r="F18" s="114">
        <v>343</v>
      </c>
      <c r="G18" s="114">
        <v>346</v>
      </c>
      <c r="H18" s="140">
        <v>357</v>
      </c>
      <c r="I18" s="115">
        <v>4</v>
      </c>
      <c r="J18" s="116">
        <v>1.1204481792717087</v>
      </c>
      <c r="K18" s="110"/>
      <c r="L18" s="110"/>
      <c r="M18" s="110"/>
      <c r="N18" s="110"/>
      <c r="O18" s="110"/>
    </row>
    <row r="19" spans="1:15" s="110" customFormat="1" ht="24.95" customHeight="1" x14ac:dyDescent="0.2">
      <c r="A19" s="193" t="s">
        <v>146</v>
      </c>
      <c r="B19" s="199" t="s">
        <v>147</v>
      </c>
      <c r="C19" s="113">
        <v>11.685142578261173</v>
      </c>
      <c r="D19" s="115">
        <v>1676</v>
      </c>
      <c r="E19" s="114">
        <v>1790</v>
      </c>
      <c r="F19" s="114">
        <v>1714</v>
      </c>
      <c r="G19" s="114">
        <v>1678</v>
      </c>
      <c r="H19" s="140">
        <v>1662</v>
      </c>
      <c r="I19" s="115">
        <v>14</v>
      </c>
      <c r="J19" s="116">
        <v>0.84235860409145613</v>
      </c>
    </row>
    <row r="20" spans="1:15" s="287" customFormat="1" ht="24.95" customHeight="1" x14ac:dyDescent="0.2">
      <c r="A20" s="193" t="s">
        <v>148</v>
      </c>
      <c r="B20" s="199" t="s">
        <v>149</v>
      </c>
      <c r="C20" s="113">
        <v>16.091473192498082</v>
      </c>
      <c r="D20" s="115">
        <v>2308</v>
      </c>
      <c r="E20" s="114">
        <v>2271</v>
      </c>
      <c r="F20" s="114">
        <v>2244</v>
      </c>
      <c r="G20" s="114">
        <v>2231</v>
      </c>
      <c r="H20" s="140">
        <v>2230</v>
      </c>
      <c r="I20" s="115">
        <v>78</v>
      </c>
      <c r="J20" s="116">
        <v>3.4977578475336322</v>
      </c>
      <c r="K20" s="110"/>
      <c r="L20" s="110"/>
      <c r="M20" s="110"/>
      <c r="N20" s="110"/>
      <c r="O20" s="110"/>
    </row>
    <row r="21" spans="1:15" s="110" customFormat="1" ht="24.95" customHeight="1" x14ac:dyDescent="0.2">
      <c r="A21" s="201" t="s">
        <v>150</v>
      </c>
      <c r="B21" s="202" t="s">
        <v>151</v>
      </c>
      <c r="C21" s="113">
        <v>10.771805061702572</v>
      </c>
      <c r="D21" s="115">
        <v>1545</v>
      </c>
      <c r="E21" s="114">
        <v>1743</v>
      </c>
      <c r="F21" s="114">
        <v>1741</v>
      </c>
      <c r="G21" s="114">
        <v>1844</v>
      </c>
      <c r="H21" s="140">
        <v>1797</v>
      </c>
      <c r="I21" s="115">
        <v>-252</v>
      </c>
      <c r="J21" s="116">
        <v>-14.023372287145243</v>
      </c>
    </row>
    <row r="22" spans="1:15" s="110" customFormat="1" ht="24.95" customHeight="1" x14ac:dyDescent="0.2">
      <c r="A22" s="201" t="s">
        <v>152</v>
      </c>
      <c r="B22" s="199" t="s">
        <v>153</v>
      </c>
      <c r="C22" s="113">
        <v>1.4501847591159451</v>
      </c>
      <c r="D22" s="115">
        <v>208</v>
      </c>
      <c r="E22" s="114">
        <v>217</v>
      </c>
      <c r="F22" s="114">
        <v>199</v>
      </c>
      <c r="G22" s="114">
        <v>195</v>
      </c>
      <c r="H22" s="140">
        <v>200</v>
      </c>
      <c r="I22" s="115">
        <v>8</v>
      </c>
      <c r="J22" s="116">
        <v>4</v>
      </c>
    </row>
    <row r="23" spans="1:15" s="110" customFormat="1" ht="24.95" customHeight="1" x14ac:dyDescent="0.2">
      <c r="A23" s="193" t="s">
        <v>154</v>
      </c>
      <c r="B23" s="199" t="s">
        <v>155</v>
      </c>
      <c r="C23" s="113">
        <v>0.76692463222477869</v>
      </c>
      <c r="D23" s="115">
        <v>110</v>
      </c>
      <c r="E23" s="114">
        <v>108</v>
      </c>
      <c r="F23" s="114">
        <v>98</v>
      </c>
      <c r="G23" s="114">
        <v>91</v>
      </c>
      <c r="H23" s="140">
        <v>86</v>
      </c>
      <c r="I23" s="115">
        <v>24</v>
      </c>
      <c r="J23" s="116">
        <v>27.906976744186046</v>
      </c>
    </row>
    <row r="24" spans="1:15" s="110" customFormat="1" ht="24.95" customHeight="1" x14ac:dyDescent="0.2">
      <c r="A24" s="193" t="s">
        <v>156</v>
      </c>
      <c r="B24" s="199" t="s">
        <v>221</v>
      </c>
      <c r="C24" s="113">
        <v>8.003904343582235</v>
      </c>
      <c r="D24" s="115">
        <v>1148</v>
      </c>
      <c r="E24" s="114">
        <v>1150</v>
      </c>
      <c r="F24" s="114">
        <v>1148</v>
      </c>
      <c r="G24" s="114">
        <v>1179</v>
      </c>
      <c r="H24" s="140">
        <v>1149</v>
      </c>
      <c r="I24" s="115">
        <v>-1</v>
      </c>
      <c r="J24" s="116">
        <v>-8.7032201914708437E-2</v>
      </c>
    </row>
    <row r="25" spans="1:15" s="110" customFormat="1" ht="24.95" customHeight="1" x14ac:dyDescent="0.2">
      <c r="A25" s="193" t="s">
        <v>222</v>
      </c>
      <c r="B25" s="204" t="s">
        <v>159</v>
      </c>
      <c r="C25" s="113">
        <v>17.165167677612772</v>
      </c>
      <c r="D25" s="115">
        <v>2462</v>
      </c>
      <c r="E25" s="114">
        <v>2510</v>
      </c>
      <c r="F25" s="114">
        <v>2501</v>
      </c>
      <c r="G25" s="114">
        <v>2550</v>
      </c>
      <c r="H25" s="140">
        <v>2610</v>
      </c>
      <c r="I25" s="115">
        <v>-148</v>
      </c>
      <c r="J25" s="116">
        <v>-5.6704980842911876</v>
      </c>
    </row>
    <row r="26" spans="1:15" s="110" customFormat="1" ht="24.95" customHeight="1" x14ac:dyDescent="0.2">
      <c r="A26" s="201">
        <v>782.78300000000002</v>
      </c>
      <c r="B26" s="203" t="s">
        <v>160</v>
      </c>
      <c r="C26" s="113">
        <v>0.32768597922331449</v>
      </c>
      <c r="D26" s="115">
        <v>47</v>
      </c>
      <c r="E26" s="114">
        <v>66</v>
      </c>
      <c r="F26" s="114">
        <v>72</v>
      </c>
      <c r="G26" s="114">
        <v>94</v>
      </c>
      <c r="H26" s="140">
        <v>86</v>
      </c>
      <c r="I26" s="115">
        <v>-39</v>
      </c>
      <c r="J26" s="116">
        <v>-45.348837209302324</v>
      </c>
    </row>
    <row r="27" spans="1:15" s="110" customFormat="1" ht="24.95" customHeight="1" x14ac:dyDescent="0.2">
      <c r="A27" s="193" t="s">
        <v>161</v>
      </c>
      <c r="B27" s="199" t="s">
        <v>162</v>
      </c>
      <c r="C27" s="113">
        <v>0.16732901066722444</v>
      </c>
      <c r="D27" s="115">
        <v>24</v>
      </c>
      <c r="E27" s="114">
        <v>21</v>
      </c>
      <c r="F27" s="114">
        <v>27</v>
      </c>
      <c r="G27" s="114">
        <v>25</v>
      </c>
      <c r="H27" s="140">
        <v>24</v>
      </c>
      <c r="I27" s="115">
        <v>0</v>
      </c>
      <c r="J27" s="116">
        <v>0</v>
      </c>
    </row>
    <row r="28" spans="1:15" s="110" customFormat="1" ht="24.95" customHeight="1" x14ac:dyDescent="0.2">
      <c r="A28" s="193" t="s">
        <v>163</v>
      </c>
      <c r="B28" s="199" t="s">
        <v>164</v>
      </c>
      <c r="C28" s="113">
        <v>6.5746357107996936</v>
      </c>
      <c r="D28" s="115">
        <v>943</v>
      </c>
      <c r="E28" s="114">
        <v>1092</v>
      </c>
      <c r="F28" s="114">
        <v>953</v>
      </c>
      <c r="G28" s="114">
        <v>1068</v>
      </c>
      <c r="H28" s="140">
        <v>902</v>
      </c>
      <c r="I28" s="115">
        <v>41</v>
      </c>
      <c r="J28" s="116">
        <v>4.5454545454545459</v>
      </c>
    </row>
    <row r="29" spans="1:15" s="110" customFormat="1" ht="24.95" customHeight="1" x14ac:dyDescent="0.2">
      <c r="A29" s="193">
        <v>86</v>
      </c>
      <c r="B29" s="199" t="s">
        <v>165</v>
      </c>
      <c r="C29" s="113">
        <v>8.2130656069162651</v>
      </c>
      <c r="D29" s="115">
        <v>1178</v>
      </c>
      <c r="E29" s="114">
        <v>1239</v>
      </c>
      <c r="F29" s="114">
        <v>1196</v>
      </c>
      <c r="G29" s="114">
        <v>1230</v>
      </c>
      <c r="H29" s="140">
        <v>1203</v>
      </c>
      <c r="I29" s="115">
        <v>-25</v>
      </c>
      <c r="J29" s="116">
        <v>-2.0781379883624274</v>
      </c>
    </row>
    <row r="30" spans="1:15" s="110" customFormat="1" ht="24.95" customHeight="1" x14ac:dyDescent="0.2">
      <c r="A30" s="193">
        <v>87.88</v>
      </c>
      <c r="B30" s="204" t="s">
        <v>166</v>
      </c>
      <c r="C30" s="113">
        <v>3.7230704873457436</v>
      </c>
      <c r="D30" s="115">
        <v>534</v>
      </c>
      <c r="E30" s="114">
        <v>522</v>
      </c>
      <c r="F30" s="114">
        <v>505</v>
      </c>
      <c r="G30" s="114">
        <v>513</v>
      </c>
      <c r="H30" s="140">
        <v>487</v>
      </c>
      <c r="I30" s="115">
        <v>47</v>
      </c>
      <c r="J30" s="116">
        <v>9.6509240246406574</v>
      </c>
    </row>
    <row r="31" spans="1:15" s="110" customFormat="1" ht="24.95" customHeight="1" x14ac:dyDescent="0.2">
      <c r="A31" s="193" t="s">
        <v>167</v>
      </c>
      <c r="B31" s="199" t="s">
        <v>168</v>
      </c>
      <c r="C31" s="113">
        <v>10.025796555811198</v>
      </c>
      <c r="D31" s="115">
        <v>1438</v>
      </c>
      <c r="E31" s="114">
        <v>1555</v>
      </c>
      <c r="F31" s="114">
        <v>1526</v>
      </c>
      <c r="G31" s="114">
        <v>1580</v>
      </c>
      <c r="H31" s="140">
        <v>1549</v>
      </c>
      <c r="I31" s="115">
        <v>-111</v>
      </c>
      <c r="J31" s="116">
        <v>-7.1659134925758554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7.6692463222477858E-2</v>
      </c>
      <c r="D34" s="115">
        <v>11</v>
      </c>
      <c r="E34" s="114">
        <v>11</v>
      </c>
      <c r="F34" s="114">
        <v>10</v>
      </c>
      <c r="G34" s="114">
        <v>10</v>
      </c>
      <c r="H34" s="140">
        <v>10</v>
      </c>
      <c r="I34" s="115">
        <v>1</v>
      </c>
      <c r="J34" s="116">
        <v>10</v>
      </c>
    </row>
    <row r="35" spans="1:10" s="110" customFormat="1" ht="24.95" customHeight="1" x14ac:dyDescent="0.2">
      <c r="A35" s="292" t="s">
        <v>171</v>
      </c>
      <c r="B35" s="293" t="s">
        <v>172</v>
      </c>
      <c r="C35" s="113">
        <v>4.9571219410165241</v>
      </c>
      <c r="D35" s="115">
        <v>711</v>
      </c>
      <c r="E35" s="114">
        <v>671</v>
      </c>
      <c r="F35" s="114">
        <v>693</v>
      </c>
      <c r="G35" s="114">
        <v>693</v>
      </c>
      <c r="H35" s="140">
        <v>668</v>
      </c>
      <c r="I35" s="115">
        <v>43</v>
      </c>
      <c r="J35" s="116">
        <v>6.4371257485029938</v>
      </c>
    </row>
    <row r="36" spans="1:10" s="110" customFormat="1" ht="24.95" customHeight="1" x14ac:dyDescent="0.2">
      <c r="A36" s="294" t="s">
        <v>173</v>
      </c>
      <c r="B36" s="295" t="s">
        <v>174</v>
      </c>
      <c r="C36" s="125">
        <v>94.966185595761004</v>
      </c>
      <c r="D36" s="143">
        <v>13621</v>
      </c>
      <c r="E36" s="144">
        <v>14284</v>
      </c>
      <c r="F36" s="144">
        <v>13924</v>
      </c>
      <c r="G36" s="144">
        <v>14278</v>
      </c>
      <c r="H36" s="145">
        <v>13985</v>
      </c>
      <c r="I36" s="143">
        <v>-364</v>
      </c>
      <c r="J36" s="146">
        <v>-2.602788702180908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14343</v>
      </c>
      <c r="F11" s="264">
        <v>14966</v>
      </c>
      <c r="G11" s="264">
        <v>14627</v>
      </c>
      <c r="H11" s="264">
        <v>14981</v>
      </c>
      <c r="I11" s="265">
        <v>14663</v>
      </c>
      <c r="J11" s="263">
        <v>-320</v>
      </c>
      <c r="K11" s="266">
        <v>-2.1823637727613723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42.431848288363661</v>
      </c>
      <c r="E13" s="115">
        <v>6086</v>
      </c>
      <c r="F13" s="114">
        <v>6233</v>
      </c>
      <c r="G13" s="114">
        <v>6183</v>
      </c>
      <c r="H13" s="114">
        <v>6297</v>
      </c>
      <c r="I13" s="140">
        <v>6334</v>
      </c>
      <c r="J13" s="115">
        <v>-248</v>
      </c>
      <c r="K13" s="116">
        <v>-3.9153773287022418</v>
      </c>
    </row>
    <row r="14" spans="1:15" ht="15.95" customHeight="1" x14ac:dyDescent="0.2">
      <c r="A14" s="306" t="s">
        <v>230</v>
      </c>
      <c r="B14" s="307"/>
      <c r="C14" s="308"/>
      <c r="D14" s="113">
        <v>44.990587743149966</v>
      </c>
      <c r="E14" s="115">
        <v>6453</v>
      </c>
      <c r="F14" s="114">
        <v>6821</v>
      </c>
      <c r="G14" s="114">
        <v>6607</v>
      </c>
      <c r="H14" s="114">
        <v>6780</v>
      </c>
      <c r="I14" s="140">
        <v>6527</v>
      </c>
      <c r="J14" s="115">
        <v>-74</v>
      </c>
      <c r="K14" s="116">
        <v>-1.133752106633982</v>
      </c>
    </row>
    <row r="15" spans="1:15" ht="15.95" customHeight="1" x14ac:dyDescent="0.2">
      <c r="A15" s="306" t="s">
        <v>231</v>
      </c>
      <c r="B15" s="307"/>
      <c r="C15" s="308"/>
      <c r="D15" s="113">
        <v>5.3754444676845852</v>
      </c>
      <c r="E15" s="115">
        <v>771</v>
      </c>
      <c r="F15" s="114">
        <v>800</v>
      </c>
      <c r="G15" s="114">
        <v>785</v>
      </c>
      <c r="H15" s="114">
        <v>772</v>
      </c>
      <c r="I15" s="140">
        <v>760</v>
      </c>
      <c r="J15" s="115">
        <v>11</v>
      </c>
      <c r="K15" s="116">
        <v>1.4473684210526316</v>
      </c>
    </row>
    <row r="16" spans="1:15" ht="15.95" customHeight="1" x14ac:dyDescent="0.2">
      <c r="A16" s="306" t="s">
        <v>232</v>
      </c>
      <c r="B16" s="307"/>
      <c r="C16" s="308"/>
      <c r="D16" s="113">
        <v>4.9850101094610615</v>
      </c>
      <c r="E16" s="115">
        <v>715</v>
      </c>
      <c r="F16" s="114">
        <v>783</v>
      </c>
      <c r="G16" s="114">
        <v>732</v>
      </c>
      <c r="H16" s="114">
        <v>798</v>
      </c>
      <c r="I16" s="140">
        <v>726</v>
      </c>
      <c r="J16" s="115">
        <v>-11</v>
      </c>
      <c r="K16" s="116">
        <v>-1.5151515151515151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0.25099351600083664</v>
      </c>
      <c r="E18" s="115">
        <v>36</v>
      </c>
      <c r="F18" s="114">
        <v>43</v>
      </c>
      <c r="G18" s="114">
        <v>46</v>
      </c>
      <c r="H18" s="114">
        <v>48</v>
      </c>
      <c r="I18" s="140">
        <v>45</v>
      </c>
      <c r="J18" s="115">
        <v>-9</v>
      </c>
      <c r="K18" s="116">
        <v>-20</v>
      </c>
    </row>
    <row r="19" spans="1:11" ht="14.1" customHeight="1" x14ac:dyDescent="0.2">
      <c r="A19" s="306" t="s">
        <v>235</v>
      </c>
      <c r="B19" s="307" t="s">
        <v>236</v>
      </c>
      <c r="C19" s="308"/>
      <c r="D19" s="113">
        <v>7.6692463222477858E-2</v>
      </c>
      <c r="E19" s="115">
        <v>11</v>
      </c>
      <c r="F19" s="114">
        <v>13</v>
      </c>
      <c r="G19" s="114">
        <v>15</v>
      </c>
      <c r="H19" s="114">
        <v>12</v>
      </c>
      <c r="I19" s="140">
        <v>11</v>
      </c>
      <c r="J19" s="115">
        <v>0</v>
      </c>
      <c r="K19" s="116">
        <v>0</v>
      </c>
    </row>
    <row r="20" spans="1:11" ht="14.1" customHeight="1" x14ac:dyDescent="0.2">
      <c r="A20" s="306">
        <v>12</v>
      </c>
      <c r="B20" s="307" t="s">
        <v>237</v>
      </c>
      <c r="C20" s="308"/>
      <c r="D20" s="113">
        <v>0.40437844244579235</v>
      </c>
      <c r="E20" s="115">
        <v>58</v>
      </c>
      <c r="F20" s="114">
        <v>64</v>
      </c>
      <c r="G20" s="114">
        <v>72</v>
      </c>
      <c r="H20" s="114">
        <v>63</v>
      </c>
      <c r="I20" s="140">
        <v>70</v>
      </c>
      <c r="J20" s="115">
        <v>-12</v>
      </c>
      <c r="K20" s="116">
        <v>-17.142857142857142</v>
      </c>
    </row>
    <row r="21" spans="1:11" ht="14.1" customHeight="1" x14ac:dyDescent="0.2">
      <c r="A21" s="306">
        <v>21</v>
      </c>
      <c r="B21" s="307" t="s">
        <v>238</v>
      </c>
      <c r="C21" s="308"/>
      <c r="D21" s="113" t="s">
        <v>513</v>
      </c>
      <c r="E21" s="115" t="s">
        <v>513</v>
      </c>
      <c r="F21" s="114">
        <v>4</v>
      </c>
      <c r="G21" s="114">
        <v>3</v>
      </c>
      <c r="H21" s="114">
        <v>3</v>
      </c>
      <c r="I21" s="140" t="s">
        <v>513</v>
      </c>
      <c r="J21" s="115" t="s">
        <v>513</v>
      </c>
      <c r="K21" s="116" t="s">
        <v>513</v>
      </c>
    </row>
    <row r="22" spans="1:11" ht="14.1" customHeight="1" x14ac:dyDescent="0.2">
      <c r="A22" s="306">
        <v>22</v>
      </c>
      <c r="B22" s="307" t="s">
        <v>239</v>
      </c>
      <c r="C22" s="308"/>
      <c r="D22" s="113">
        <v>9.0636547444746571E-2</v>
      </c>
      <c r="E22" s="115">
        <v>13</v>
      </c>
      <c r="F22" s="114">
        <v>17</v>
      </c>
      <c r="G22" s="114">
        <v>17</v>
      </c>
      <c r="H22" s="114">
        <v>21</v>
      </c>
      <c r="I22" s="140">
        <v>19</v>
      </c>
      <c r="J22" s="115">
        <v>-6</v>
      </c>
      <c r="K22" s="116">
        <v>-31.578947368421051</v>
      </c>
    </row>
    <row r="23" spans="1:11" ht="14.1" customHeight="1" x14ac:dyDescent="0.2">
      <c r="A23" s="306">
        <v>23</v>
      </c>
      <c r="B23" s="307" t="s">
        <v>240</v>
      </c>
      <c r="C23" s="308"/>
      <c r="D23" s="113">
        <v>0.2997978107787771</v>
      </c>
      <c r="E23" s="115">
        <v>43</v>
      </c>
      <c r="F23" s="114">
        <v>48</v>
      </c>
      <c r="G23" s="114">
        <v>47</v>
      </c>
      <c r="H23" s="114">
        <v>46</v>
      </c>
      <c r="I23" s="140">
        <v>33</v>
      </c>
      <c r="J23" s="115">
        <v>10</v>
      </c>
      <c r="K23" s="116">
        <v>30.303030303030305</v>
      </c>
    </row>
    <row r="24" spans="1:11" ht="14.1" customHeight="1" x14ac:dyDescent="0.2">
      <c r="A24" s="306">
        <v>24</v>
      </c>
      <c r="B24" s="307" t="s">
        <v>241</v>
      </c>
      <c r="C24" s="308"/>
      <c r="D24" s="113">
        <v>0.26493760022310536</v>
      </c>
      <c r="E24" s="115">
        <v>38</v>
      </c>
      <c r="F24" s="114">
        <v>36</v>
      </c>
      <c r="G24" s="114">
        <v>36</v>
      </c>
      <c r="H24" s="114">
        <v>40</v>
      </c>
      <c r="I24" s="140">
        <v>38</v>
      </c>
      <c r="J24" s="115">
        <v>0</v>
      </c>
      <c r="K24" s="116">
        <v>0</v>
      </c>
    </row>
    <row r="25" spans="1:11" ht="14.1" customHeight="1" x14ac:dyDescent="0.2">
      <c r="A25" s="306">
        <v>25</v>
      </c>
      <c r="B25" s="307" t="s">
        <v>242</v>
      </c>
      <c r="C25" s="308"/>
      <c r="D25" s="113">
        <v>0.60656766366868853</v>
      </c>
      <c r="E25" s="115">
        <v>87</v>
      </c>
      <c r="F25" s="114">
        <v>86</v>
      </c>
      <c r="G25" s="114">
        <v>84</v>
      </c>
      <c r="H25" s="114">
        <v>87</v>
      </c>
      <c r="I25" s="140">
        <v>87</v>
      </c>
      <c r="J25" s="115">
        <v>0</v>
      </c>
      <c r="K25" s="116">
        <v>0</v>
      </c>
    </row>
    <row r="26" spans="1:11" ht="14.1" customHeight="1" x14ac:dyDescent="0.2">
      <c r="A26" s="306">
        <v>26</v>
      </c>
      <c r="B26" s="307" t="s">
        <v>243</v>
      </c>
      <c r="C26" s="308"/>
      <c r="D26" s="113">
        <v>0.49501498989053894</v>
      </c>
      <c r="E26" s="115">
        <v>71</v>
      </c>
      <c r="F26" s="114">
        <v>67</v>
      </c>
      <c r="G26" s="114">
        <v>75</v>
      </c>
      <c r="H26" s="114">
        <v>72</v>
      </c>
      <c r="I26" s="140">
        <v>68</v>
      </c>
      <c r="J26" s="115">
        <v>3</v>
      </c>
      <c r="K26" s="116">
        <v>4.4117647058823533</v>
      </c>
    </row>
    <row r="27" spans="1:11" ht="14.1" customHeight="1" x14ac:dyDescent="0.2">
      <c r="A27" s="306">
        <v>27</v>
      </c>
      <c r="B27" s="307" t="s">
        <v>244</v>
      </c>
      <c r="C27" s="308"/>
      <c r="D27" s="113">
        <v>0.82270096911385349</v>
      </c>
      <c r="E27" s="115">
        <v>118</v>
      </c>
      <c r="F27" s="114">
        <v>116</v>
      </c>
      <c r="G27" s="114">
        <v>120</v>
      </c>
      <c r="H27" s="114">
        <v>115</v>
      </c>
      <c r="I27" s="140">
        <v>106</v>
      </c>
      <c r="J27" s="115">
        <v>12</v>
      </c>
      <c r="K27" s="116">
        <v>11.320754716981131</v>
      </c>
    </row>
    <row r="28" spans="1:11" ht="14.1" customHeight="1" x14ac:dyDescent="0.2">
      <c r="A28" s="306">
        <v>28</v>
      </c>
      <c r="B28" s="307" t="s">
        <v>245</v>
      </c>
      <c r="C28" s="308"/>
      <c r="D28" s="113">
        <v>0.13944084222268702</v>
      </c>
      <c r="E28" s="115">
        <v>20</v>
      </c>
      <c r="F28" s="114">
        <v>18</v>
      </c>
      <c r="G28" s="114">
        <v>16</v>
      </c>
      <c r="H28" s="114">
        <v>23</v>
      </c>
      <c r="I28" s="140">
        <v>20</v>
      </c>
      <c r="J28" s="115">
        <v>0</v>
      </c>
      <c r="K28" s="116">
        <v>0</v>
      </c>
    </row>
    <row r="29" spans="1:11" ht="14.1" customHeight="1" x14ac:dyDescent="0.2">
      <c r="A29" s="306">
        <v>29</v>
      </c>
      <c r="B29" s="307" t="s">
        <v>246</v>
      </c>
      <c r="C29" s="308"/>
      <c r="D29" s="113">
        <v>2.3565502335634108</v>
      </c>
      <c r="E29" s="115">
        <v>338</v>
      </c>
      <c r="F29" s="114">
        <v>382</v>
      </c>
      <c r="G29" s="114">
        <v>362</v>
      </c>
      <c r="H29" s="114">
        <v>394</v>
      </c>
      <c r="I29" s="140">
        <v>395</v>
      </c>
      <c r="J29" s="115">
        <v>-57</v>
      </c>
      <c r="K29" s="116">
        <v>-14.430379746835444</v>
      </c>
    </row>
    <row r="30" spans="1:11" ht="14.1" customHeight="1" x14ac:dyDescent="0.2">
      <c r="A30" s="306" t="s">
        <v>247</v>
      </c>
      <c r="B30" s="307" t="s">
        <v>248</v>
      </c>
      <c r="C30" s="308"/>
      <c r="D30" s="113">
        <v>0.31374189500104582</v>
      </c>
      <c r="E30" s="115">
        <v>45</v>
      </c>
      <c r="F30" s="114">
        <v>50</v>
      </c>
      <c r="G30" s="114">
        <v>47</v>
      </c>
      <c r="H30" s="114">
        <v>52</v>
      </c>
      <c r="I30" s="140">
        <v>60</v>
      </c>
      <c r="J30" s="115">
        <v>-15</v>
      </c>
      <c r="K30" s="116">
        <v>-25</v>
      </c>
    </row>
    <row r="31" spans="1:11" ht="14.1" customHeight="1" x14ac:dyDescent="0.2">
      <c r="A31" s="306" t="s">
        <v>249</v>
      </c>
      <c r="B31" s="307" t="s">
        <v>250</v>
      </c>
      <c r="C31" s="308"/>
      <c r="D31" s="113">
        <v>2.0428083385623648</v>
      </c>
      <c r="E31" s="115">
        <v>293</v>
      </c>
      <c r="F31" s="114">
        <v>332</v>
      </c>
      <c r="G31" s="114">
        <v>315</v>
      </c>
      <c r="H31" s="114">
        <v>342</v>
      </c>
      <c r="I31" s="140">
        <v>335</v>
      </c>
      <c r="J31" s="115">
        <v>-42</v>
      </c>
      <c r="K31" s="116">
        <v>-12.537313432835822</v>
      </c>
    </row>
    <row r="32" spans="1:11" ht="14.1" customHeight="1" x14ac:dyDescent="0.2">
      <c r="A32" s="306">
        <v>31</v>
      </c>
      <c r="B32" s="307" t="s">
        <v>251</v>
      </c>
      <c r="C32" s="308"/>
      <c r="D32" s="113">
        <v>0.26493760022310536</v>
      </c>
      <c r="E32" s="115">
        <v>38</v>
      </c>
      <c r="F32" s="114">
        <v>37</v>
      </c>
      <c r="G32" s="114">
        <v>35</v>
      </c>
      <c r="H32" s="114">
        <v>35</v>
      </c>
      <c r="I32" s="140">
        <v>37</v>
      </c>
      <c r="J32" s="115">
        <v>1</v>
      </c>
      <c r="K32" s="116">
        <v>2.7027027027027026</v>
      </c>
    </row>
    <row r="33" spans="1:11" ht="14.1" customHeight="1" x14ac:dyDescent="0.2">
      <c r="A33" s="306">
        <v>32</v>
      </c>
      <c r="B33" s="307" t="s">
        <v>252</v>
      </c>
      <c r="C33" s="308"/>
      <c r="D33" s="113">
        <v>0.70417625322456945</v>
      </c>
      <c r="E33" s="115">
        <v>101</v>
      </c>
      <c r="F33" s="114">
        <v>66</v>
      </c>
      <c r="G33" s="114">
        <v>93</v>
      </c>
      <c r="H33" s="114">
        <v>92</v>
      </c>
      <c r="I33" s="140">
        <v>102</v>
      </c>
      <c r="J33" s="115">
        <v>-1</v>
      </c>
      <c r="K33" s="116">
        <v>-0.98039215686274506</v>
      </c>
    </row>
    <row r="34" spans="1:11" ht="14.1" customHeight="1" x14ac:dyDescent="0.2">
      <c r="A34" s="306">
        <v>33</v>
      </c>
      <c r="B34" s="307" t="s">
        <v>253</v>
      </c>
      <c r="C34" s="308"/>
      <c r="D34" s="113">
        <v>0.13246880011155268</v>
      </c>
      <c r="E34" s="115">
        <v>19</v>
      </c>
      <c r="F34" s="114">
        <v>22</v>
      </c>
      <c r="G34" s="114">
        <v>22</v>
      </c>
      <c r="H34" s="114">
        <v>22</v>
      </c>
      <c r="I34" s="140">
        <v>20</v>
      </c>
      <c r="J34" s="115">
        <v>-1</v>
      </c>
      <c r="K34" s="116">
        <v>-5</v>
      </c>
    </row>
    <row r="35" spans="1:11" ht="14.1" customHeight="1" x14ac:dyDescent="0.2">
      <c r="A35" s="306">
        <v>34</v>
      </c>
      <c r="B35" s="307" t="s">
        <v>254</v>
      </c>
      <c r="C35" s="308"/>
      <c r="D35" s="113">
        <v>2.9422017708986963</v>
      </c>
      <c r="E35" s="115">
        <v>422</v>
      </c>
      <c r="F35" s="114">
        <v>434</v>
      </c>
      <c r="G35" s="114">
        <v>451</v>
      </c>
      <c r="H35" s="114">
        <v>448</v>
      </c>
      <c r="I35" s="140">
        <v>438</v>
      </c>
      <c r="J35" s="115">
        <v>-16</v>
      </c>
      <c r="K35" s="116">
        <v>-3.6529680365296802</v>
      </c>
    </row>
    <row r="36" spans="1:11" ht="14.1" customHeight="1" x14ac:dyDescent="0.2">
      <c r="A36" s="306">
        <v>41</v>
      </c>
      <c r="B36" s="307" t="s">
        <v>255</v>
      </c>
      <c r="C36" s="308"/>
      <c r="D36" s="113">
        <v>0.34860210555671756</v>
      </c>
      <c r="E36" s="115">
        <v>50</v>
      </c>
      <c r="F36" s="114">
        <v>49</v>
      </c>
      <c r="G36" s="114">
        <v>42</v>
      </c>
      <c r="H36" s="114">
        <v>49</v>
      </c>
      <c r="I36" s="140">
        <v>49</v>
      </c>
      <c r="J36" s="115">
        <v>1</v>
      </c>
      <c r="K36" s="116">
        <v>2.0408163265306123</v>
      </c>
    </row>
    <row r="37" spans="1:11" ht="14.1" customHeight="1" x14ac:dyDescent="0.2">
      <c r="A37" s="306">
        <v>42</v>
      </c>
      <c r="B37" s="307" t="s">
        <v>256</v>
      </c>
      <c r="C37" s="308"/>
      <c r="D37" s="113">
        <v>9.0636547444746571E-2</v>
      </c>
      <c r="E37" s="115">
        <v>13</v>
      </c>
      <c r="F37" s="114">
        <v>17</v>
      </c>
      <c r="G37" s="114">
        <v>16</v>
      </c>
      <c r="H37" s="114">
        <v>17</v>
      </c>
      <c r="I37" s="140">
        <v>15</v>
      </c>
      <c r="J37" s="115">
        <v>-2</v>
      </c>
      <c r="K37" s="116">
        <v>-13.333333333333334</v>
      </c>
    </row>
    <row r="38" spans="1:11" ht="14.1" customHeight="1" x14ac:dyDescent="0.2">
      <c r="A38" s="306">
        <v>43</v>
      </c>
      <c r="B38" s="307" t="s">
        <v>257</v>
      </c>
      <c r="C38" s="308"/>
      <c r="D38" s="113">
        <v>0.45318273722373281</v>
      </c>
      <c r="E38" s="115">
        <v>65</v>
      </c>
      <c r="F38" s="114">
        <v>61</v>
      </c>
      <c r="G38" s="114">
        <v>56</v>
      </c>
      <c r="H38" s="114">
        <v>50</v>
      </c>
      <c r="I38" s="140">
        <v>51</v>
      </c>
      <c r="J38" s="115">
        <v>14</v>
      </c>
      <c r="K38" s="116">
        <v>27.450980392156861</v>
      </c>
    </row>
    <row r="39" spans="1:11" ht="14.1" customHeight="1" x14ac:dyDescent="0.2">
      <c r="A39" s="306">
        <v>51</v>
      </c>
      <c r="B39" s="307" t="s">
        <v>258</v>
      </c>
      <c r="C39" s="308"/>
      <c r="D39" s="113">
        <v>15.875339887052919</v>
      </c>
      <c r="E39" s="115">
        <v>2277</v>
      </c>
      <c r="F39" s="114">
        <v>2287</v>
      </c>
      <c r="G39" s="114">
        <v>2222</v>
      </c>
      <c r="H39" s="114">
        <v>2194</v>
      </c>
      <c r="I39" s="140">
        <v>2195</v>
      </c>
      <c r="J39" s="115">
        <v>82</v>
      </c>
      <c r="K39" s="116">
        <v>3.7357630979498859</v>
      </c>
    </row>
    <row r="40" spans="1:11" ht="14.1" customHeight="1" x14ac:dyDescent="0.2">
      <c r="A40" s="306" t="s">
        <v>259</v>
      </c>
      <c r="B40" s="307" t="s">
        <v>260</v>
      </c>
      <c r="C40" s="308"/>
      <c r="D40" s="113">
        <v>15.694066792163424</v>
      </c>
      <c r="E40" s="115">
        <v>2251</v>
      </c>
      <c r="F40" s="114">
        <v>2267</v>
      </c>
      <c r="G40" s="114">
        <v>2204</v>
      </c>
      <c r="H40" s="114">
        <v>2177</v>
      </c>
      <c r="I40" s="140">
        <v>2176</v>
      </c>
      <c r="J40" s="115">
        <v>75</v>
      </c>
      <c r="K40" s="116">
        <v>3.4466911764705883</v>
      </c>
    </row>
    <row r="41" spans="1:11" ht="14.1" customHeight="1" x14ac:dyDescent="0.2">
      <c r="A41" s="306"/>
      <c r="B41" s="307" t="s">
        <v>261</v>
      </c>
      <c r="C41" s="308"/>
      <c r="D41" s="113">
        <v>1.7360384856724536</v>
      </c>
      <c r="E41" s="115">
        <v>249</v>
      </c>
      <c r="F41" s="114">
        <v>303</v>
      </c>
      <c r="G41" s="114">
        <v>270</v>
      </c>
      <c r="H41" s="114">
        <v>272</v>
      </c>
      <c r="I41" s="140">
        <v>246</v>
      </c>
      <c r="J41" s="115">
        <v>3</v>
      </c>
      <c r="K41" s="116">
        <v>1.2195121951219512</v>
      </c>
    </row>
    <row r="42" spans="1:11" ht="14.1" customHeight="1" x14ac:dyDescent="0.2">
      <c r="A42" s="306">
        <v>52</v>
      </c>
      <c r="B42" s="307" t="s">
        <v>262</v>
      </c>
      <c r="C42" s="308"/>
      <c r="D42" s="113">
        <v>4.8943735620163142</v>
      </c>
      <c r="E42" s="115">
        <v>702</v>
      </c>
      <c r="F42" s="114">
        <v>734</v>
      </c>
      <c r="G42" s="114">
        <v>738</v>
      </c>
      <c r="H42" s="114">
        <v>791</v>
      </c>
      <c r="I42" s="140">
        <v>758</v>
      </c>
      <c r="J42" s="115">
        <v>-56</v>
      </c>
      <c r="K42" s="116">
        <v>-7.3878627968337733</v>
      </c>
    </row>
    <row r="43" spans="1:11" ht="14.1" customHeight="1" x14ac:dyDescent="0.2">
      <c r="A43" s="306" t="s">
        <v>263</v>
      </c>
      <c r="B43" s="307" t="s">
        <v>264</v>
      </c>
      <c r="C43" s="308"/>
      <c r="D43" s="113">
        <v>4.8385972251272396</v>
      </c>
      <c r="E43" s="115">
        <v>694</v>
      </c>
      <c r="F43" s="114">
        <v>723</v>
      </c>
      <c r="G43" s="114">
        <v>727</v>
      </c>
      <c r="H43" s="114">
        <v>783</v>
      </c>
      <c r="I43" s="140">
        <v>749</v>
      </c>
      <c r="J43" s="115">
        <v>-55</v>
      </c>
      <c r="K43" s="116">
        <v>-7.3431241655540722</v>
      </c>
    </row>
    <row r="44" spans="1:11" ht="14.1" customHeight="1" x14ac:dyDescent="0.2">
      <c r="A44" s="306">
        <v>53</v>
      </c>
      <c r="B44" s="307" t="s">
        <v>265</v>
      </c>
      <c r="C44" s="308"/>
      <c r="D44" s="113">
        <v>3.3465802133444886</v>
      </c>
      <c r="E44" s="115">
        <v>480</v>
      </c>
      <c r="F44" s="114">
        <v>474</v>
      </c>
      <c r="G44" s="114">
        <v>453</v>
      </c>
      <c r="H44" s="114">
        <v>432</v>
      </c>
      <c r="I44" s="140">
        <v>452</v>
      </c>
      <c r="J44" s="115">
        <v>28</v>
      </c>
      <c r="K44" s="116">
        <v>6.1946902654867255</v>
      </c>
    </row>
    <row r="45" spans="1:11" ht="14.1" customHeight="1" x14ac:dyDescent="0.2">
      <c r="A45" s="306" t="s">
        <v>266</v>
      </c>
      <c r="B45" s="307" t="s">
        <v>267</v>
      </c>
      <c r="C45" s="308"/>
      <c r="D45" s="113">
        <v>3.3396081712333543</v>
      </c>
      <c r="E45" s="115">
        <v>479</v>
      </c>
      <c r="F45" s="114">
        <v>471</v>
      </c>
      <c r="G45" s="114">
        <v>450</v>
      </c>
      <c r="H45" s="114">
        <v>429</v>
      </c>
      <c r="I45" s="140">
        <v>450</v>
      </c>
      <c r="J45" s="115">
        <v>29</v>
      </c>
      <c r="K45" s="116">
        <v>6.4444444444444446</v>
      </c>
    </row>
    <row r="46" spans="1:11" ht="14.1" customHeight="1" x14ac:dyDescent="0.2">
      <c r="A46" s="306">
        <v>54</v>
      </c>
      <c r="B46" s="307" t="s">
        <v>268</v>
      </c>
      <c r="C46" s="308"/>
      <c r="D46" s="113">
        <v>8.0108763856933702</v>
      </c>
      <c r="E46" s="115">
        <v>1149</v>
      </c>
      <c r="F46" s="114">
        <v>1180</v>
      </c>
      <c r="G46" s="114">
        <v>1184</v>
      </c>
      <c r="H46" s="114">
        <v>1173</v>
      </c>
      <c r="I46" s="140">
        <v>1151</v>
      </c>
      <c r="J46" s="115">
        <v>-2</v>
      </c>
      <c r="K46" s="116">
        <v>-0.1737619461337967</v>
      </c>
    </row>
    <row r="47" spans="1:11" ht="14.1" customHeight="1" x14ac:dyDescent="0.2">
      <c r="A47" s="306">
        <v>61</v>
      </c>
      <c r="B47" s="307" t="s">
        <v>269</v>
      </c>
      <c r="C47" s="308"/>
      <c r="D47" s="113">
        <v>0.52290315833507639</v>
      </c>
      <c r="E47" s="115">
        <v>75</v>
      </c>
      <c r="F47" s="114">
        <v>84</v>
      </c>
      <c r="G47" s="114">
        <v>80</v>
      </c>
      <c r="H47" s="114">
        <v>82</v>
      </c>
      <c r="I47" s="140">
        <v>90</v>
      </c>
      <c r="J47" s="115">
        <v>-15</v>
      </c>
      <c r="K47" s="116">
        <v>-16.666666666666668</v>
      </c>
    </row>
    <row r="48" spans="1:11" ht="14.1" customHeight="1" x14ac:dyDescent="0.2">
      <c r="A48" s="306">
        <v>62</v>
      </c>
      <c r="B48" s="307" t="s">
        <v>270</v>
      </c>
      <c r="C48" s="308"/>
      <c r="D48" s="113">
        <v>8.3873666596946244</v>
      </c>
      <c r="E48" s="115">
        <v>1203</v>
      </c>
      <c r="F48" s="114">
        <v>1278</v>
      </c>
      <c r="G48" s="114">
        <v>1247</v>
      </c>
      <c r="H48" s="114">
        <v>1257</v>
      </c>
      <c r="I48" s="140">
        <v>1239</v>
      </c>
      <c r="J48" s="115">
        <v>-36</v>
      </c>
      <c r="K48" s="116">
        <v>-2.9055690072639226</v>
      </c>
    </row>
    <row r="49" spans="1:11" ht="14.1" customHeight="1" x14ac:dyDescent="0.2">
      <c r="A49" s="306">
        <v>63</v>
      </c>
      <c r="B49" s="307" t="s">
        <v>271</v>
      </c>
      <c r="C49" s="308"/>
      <c r="D49" s="113">
        <v>8.7359687652513429</v>
      </c>
      <c r="E49" s="115">
        <v>1253</v>
      </c>
      <c r="F49" s="114">
        <v>1471</v>
      </c>
      <c r="G49" s="114">
        <v>1464</v>
      </c>
      <c r="H49" s="114">
        <v>1560</v>
      </c>
      <c r="I49" s="140">
        <v>1587</v>
      </c>
      <c r="J49" s="115">
        <v>-334</v>
      </c>
      <c r="K49" s="116">
        <v>-21.045998739760556</v>
      </c>
    </row>
    <row r="50" spans="1:11" ht="14.1" customHeight="1" x14ac:dyDescent="0.2">
      <c r="A50" s="306" t="s">
        <v>272</v>
      </c>
      <c r="B50" s="307" t="s">
        <v>273</v>
      </c>
      <c r="C50" s="308"/>
      <c r="D50" s="113">
        <v>0.45318273722373281</v>
      </c>
      <c r="E50" s="115">
        <v>65</v>
      </c>
      <c r="F50" s="114">
        <v>56</v>
      </c>
      <c r="G50" s="114">
        <v>55</v>
      </c>
      <c r="H50" s="114">
        <v>52</v>
      </c>
      <c r="I50" s="140">
        <v>50</v>
      </c>
      <c r="J50" s="115">
        <v>15</v>
      </c>
      <c r="K50" s="116">
        <v>30</v>
      </c>
    </row>
    <row r="51" spans="1:11" ht="14.1" customHeight="1" x14ac:dyDescent="0.2">
      <c r="A51" s="306" t="s">
        <v>274</v>
      </c>
      <c r="B51" s="307" t="s">
        <v>275</v>
      </c>
      <c r="C51" s="308"/>
      <c r="D51" s="113">
        <v>6.9650700690232172</v>
      </c>
      <c r="E51" s="115">
        <v>999</v>
      </c>
      <c r="F51" s="114">
        <v>1174</v>
      </c>
      <c r="G51" s="114">
        <v>1173</v>
      </c>
      <c r="H51" s="114">
        <v>1232</v>
      </c>
      <c r="I51" s="140">
        <v>1197</v>
      </c>
      <c r="J51" s="115">
        <v>-198</v>
      </c>
      <c r="K51" s="116">
        <v>-16.541353383458645</v>
      </c>
    </row>
    <row r="52" spans="1:11" ht="14.1" customHeight="1" x14ac:dyDescent="0.2">
      <c r="A52" s="306">
        <v>71</v>
      </c>
      <c r="B52" s="307" t="s">
        <v>276</v>
      </c>
      <c r="C52" s="308"/>
      <c r="D52" s="113">
        <v>19.207976016175138</v>
      </c>
      <c r="E52" s="115">
        <v>2755</v>
      </c>
      <c r="F52" s="114">
        <v>2860</v>
      </c>
      <c r="G52" s="114">
        <v>2750</v>
      </c>
      <c r="H52" s="114">
        <v>2869</v>
      </c>
      <c r="I52" s="140">
        <v>2743</v>
      </c>
      <c r="J52" s="115">
        <v>12</v>
      </c>
      <c r="K52" s="116">
        <v>0.43747721472839957</v>
      </c>
    </row>
    <row r="53" spans="1:11" ht="14.1" customHeight="1" x14ac:dyDescent="0.2">
      <c r="A53" s="306" t="s">
        <v>277</v>
      </c>
      <c r="B53" s="307" t="s">
        <v>278</v>
      </c>
      <c r="C53" s="308"/>
      <c r="D53" s="113">
        <v>4.9013456041274486</v>
      </c>
      <c r="E53" s="115">
        <v>703</v>
      </c>
      <c r="F53" s="114">
        <v>802</v>
      </c>
      <c r="G53" s="114">
        <v>700</v>
      </c>
      <c r="H53" s="114">
        <v>765</v>
      </c>
      <c r="I53" s="140">
        <v>664</v>
      </c>
      <c r="J53" s="115">
        <v>39</v>
      </c>
      <c r="K53" s="116">
        <v>5.8734939759036147</v>
      </c>
    </row>
    <row r="54" spans="1:11" ht="14.1" customHeight="1" x14ac:dyDescent="0.2">
      <c r="A54" s="306" t="s">
        <v>279</v>
      </c>
      <c r="B54" s="307" t="s">
        <v>280</v>
      </c>
      <c r="C54" s="308"/>
      <c r="D54" s="113">
        <v>13.776755211601477</v>
      </c>
      <c r="E54" s="115">
        <v>1976</v>
      </c>
      <c r="F54" s="114">
        <v>1981</v>
      </c>
      <c r="G54" s="114">
        <v>1968</v>
      </c>
      <c r="H54" s="114">
        <v>2027</v>
      </c>
      <c r="I54" s="140">
        <v>2005</v>
      </c>
      <c r="J54" s="115">
        <v>-29</v>
      </c>
      <c r="K54" s="116">
        <v>-1.4463840399002494</v>
      </c>
    </row>
    <row r="55" spans="1:11" ht="14.1" customHeight="1" x14ac:dyDescent="0.2">
      <c r="A55" s="306">
        <v>72</v>
      </c>
      <c r="B55" s="307" t="s">
        <v>281</v>
      </c>
      <c r="C55" s="308"/>
      <c r="D55" s="113">
        <v>1.7918148225615282</v>
      </c>
      <c r="E55" s="115">
        <v>257</v>
      </c>
      <c r="F55" s="114">
        <v>262</v>
      </c>
      <c r="G55" s="114">
        <v>235</v>
      </c>
      <c r="H55" s="114">
        <v>221</v>
      </c>
      <c r="I55" s="140">
        <v>206</v>
      </c>
      <c r="J55" s="115">
        <v>51</v>
      </c>
      <c r="K55" s="116">
        <v>24.757281553398059</v>
      </c>
    </row>
    <row r="56" spans="1:11" ht="14.1" customHeight="1" x14ac:dyDescent="0.2">
      <c r="A56" s="306" t="s">
        <v>282</v>
      </c>
      <c r="B56" s="307" t="s">
        <v>283</v>
      </c>
      <c r="C56" s="308"/>
      <c r="D56" s="113">
        <v>0.64839991633549465</v>
      </c>
      <c r="E56" s="115">
        <v>93</v>
      </c>
      <c r="F56" s="114">
        <v>101</v>
      </c>
      <c r="G56" s="114">
        <v>73</v>
      </c>
      <c r="H56" s="114">
        <v>56</v>
      </c>
      <c r="I56" s="140">
        <v>41</v>
      </c>
      <c r="J56" s="115">
        <v>52</v>
      </c>
      <c r="K56" s="116">
        <v>126.82926829268293</v>
      </c>
    </row>
    <row r="57" spans="1:11" ht="14.1" customHeight="1" x14ac:dyDescent="0.2">
      <c r="A57" s="306" t="s">
        <v>284</v>
      </c>
      <c r="B57" s="307" t="s">
        <v>285</v>
      </c>
      <c r="C57" s="308"/>
      <c r="D57" s="113">
        <v>0.82270096911385349</v>
      </c>
      <c r="E57" s="115">
        <v>118</v>
      </c>
      <c r="F57" s="114">
        <v>120</v>
      </c>
      <c r="G57" s="114">
        <v>123</v>
      </c>
      <c r="H57" s="114">
        <v>126</v>
      </c>
      <c r="I57" s="140">
        <v>124</v>
      </c>
      <c r="J57" s="115">
        <v>-6</v>
      </c>
      <c r="K57" s="116">
        <v>-4.838709677419355</v>
      </c>
    </row>
    <row r="58" spans="1:11" ht="14.1" customHeight="1" x14ac:dyDescent="0.2">
      <c r="A58" s="306">
        <v>73</v>
      </c>
      <c r="B58" s="307" t="s">
        <v>286</v>
      </c>
      <c r="C58" s="308"/>
      <c r="D58" s="113">
        <v>1.0109461061144809</v>
      </c>
      <c r="E58" s="115">
        <v>145</v>
      </c>
      <c r="F58" s="114">
        <v>143</v>
      </c>
      <c r="G58" s="114">
        <v>146</v>
      </c>
      <c r="H58" s="114">
        <v>148</v>
      </c>
      <c r="I58" s="140">
        <v>144</v>
      </c>
      <c r="J58" s="115">
        <v>1</v>
      </c>
      <c r="K58" s="116">
        <v>0.69444444444444442</v>
      </c>
    </row>
    <row r="59" spans="1:11" ht="14.1" customHeight="1" x14ac:dyDescent="0.2">
      <c r="A59" s="306" t="s">
        <v>287</v>
      </c>
      <c r="B59" s="307" t="s">
        <v>288</v>
      </c>
      <c r="C59" s="308"/>
      <c r="D59" s="113">
        <v>0.52290315833507639</v>
      </c>
      <c r="E59" s="115">
        <v>75</v>
      </c>
      <c r="F59" s="114">
        <v>76</v>
      </c>
      <c r="G59" s="114">
        <v>77</v>
      </c>
      <c r="H59" s="114">
        <v>77</v>
      </c>
      <c r="I59" s="140">
        <v>79</v>
      </c>
      <c r="J59" s="115">
        <v>-4</v>
      </c>
      <c r="K59" s="116">
        <v>-5.0632911392405067</v>
      </c>
    </row>
    <row r="60" spans="1:11" ht="14.1" customHeight="1" x14ac:dyDescent="0.2">
      <c r="A60" s="306">
        <v>81</v>
      </c>
      <c r="B60" s="307" t="s">
        <v>289</v>
      </c>
      <c r="C60" s="308"/>
      <c r="D60" s="113">
        <v>4.4621069511259845</v>
      </c>
      <c r="E60" s="115">
        <v>640</v>
      </c>
      <c r="F60" s="114">
        <v>655</v>
      </c>
      <c r="G60" s="114">
        <v>644</v>
      </c>
      <c r="H60" s="114">
        <v>660</v>
      </c>
      <c r="I60" s="140">
        <v>625</v>
      </c>
      <c r="J60" s="115">
        <v>15</v>
      </c>
      <c r="K60" s="116">
        <v>2.4</v>
      </c>
    </row>
    <row r="61" spans="1:11" ht="14.1" customHeight="1" x14ac:dyDescent="0.2">
      <c r="A61" s="306" t="s">
        <v>290</v>
      </c>
      <c r="B61" s="307" t="s">
        <v>291</v>
      </c>
      <c r="C61" s="308"/>
      <c r="D61" s="113">
        <v>1.3665202537823329</v>
      </c>
      <c r="E61" s="115">
        <v>196</v>
      </c>
      <c r="F61" s="114">
        <v>164</v>
      </c>
      <c r="G61" s="114">
        <v>145</v>
      </c>
      <c r="H61" s="114">
        <v>152</v>
      </c>
      <c r="I61" s="140">
        <v>155</v>
      </c>
      <c r="J61" s="115">
        <v>41</v>
      </c>
      <c r="K61" s="116">
        <v>26.451612903225808</v>
      </c>
    </row>
    <row r="62" spans="1:11" ht="14.1" customHeight="1" x14ac:dyDescent="0.2">
      <c r="A62" s="306" t="s">
        <v>292</v>
      </c>
      <c r="B62" s="307" t="s">
        <v>293</v>
      </c>
      <c r="C62" s="308"/>
      <c r="D62" s="113">
        <v>1.8894234121174092</v>
      </c>
      <c r="E62" s="115">
        <v>271</v>
      </c>
      <c r="F62" s="114">
        <v>311</v>
      </c>
      <c r="G62" s="114">
        <v>322</v>
      </c>
      <c r="H62" s="114">
        <v>316</v>
      </c>
      <c r="I62" s="140">
        <v>301</v>
      </c>
      <c r="J62" s="115">
        <v>-30</v>
      </c>
      <c r="K62" s="116">
        <v>-9.9667774086378742</v>
      </c>
    </row>
    <row r="63" spans="1:11" ht="14.1" customHeight="1" x14ac:dyDescent="0.2">
      <c r="A63" s="306"/>
      <c r="B63" s="307" t="s">
        <v>294</v>
      </c>
      <c r="C63" s="308"/>
      <c r="D63" s="113">
        <v>1.5617374328940947</v>
      </c>
      <c r="E63" s="115">
        <v>224</v>
      </c>
      <c r="F63" s="114">
        <v>235</v>
      </c>
      <c r="G63" s="114">
        <v>237</v>
      </c>
      <c r="H63" s="114">
        <v>233</v>
      </c>
      <c r="I63" s="140">
        <v>220</v>
      </c>
      <c r="J63" s="115">
        <v>4</v>
      </c>
      <c r="K63" s="116">
        <v>1.8181818181818181</v>
      </c>
    </row>
    <row r="64" spans="1:11" ht="14.1" customHeight="1" x14ac:dyDescent="0.2">
      <c r="A64" s="306" t="s">
        <v>295</v>
      </c>
      <c r="B64" s="307" t="s">
        <v>296</v>
      </c>
      <c r="C64" s="308"/>
      <c r="D64" s="113">
        <v>0.16732901066722444</v>
      </c>
      <c r="E64" s="115">
        <v>24</v>
      </c>
      <c r="F64" s="114">
        <v>26</v>
      </c>
      <c r="G64" s="114">
        <v>27</v>
      </c>
      <c r="H64" s="114">
        <v>23</v>
      </c>
      <c r="I64" s="140">
        <v>25</v>
      </c>
      <c r="J64" s="115">
        <v>-1</v>
      </c>
      <c r="K64" s="116">
        <v>-4</v>
      </c>
    </row>
    <row r="65" spans="1:11" ht="14.1" customHeight="1" x14ac:dyDescent="0.2">
      <c r="A65" s="306" t="s">
        <v>297</v>
      </c>
      <c r="B65" s="307" t="s">
        <v>298</v>
      </c>
      <c r="C65" s="308"/>
      <c r="D65" s="113">
        <v>0.65537195844662899</v>
      </c>
      <c r="E65" s="115">
        <v>94</v>
      </c>
      <c r="F65" s="114">
        <v>95</v>
      </c>
      <c r="G65" s="114">
        <v>93</v>
      </c>
      <c r="H65" s="114">
        <v>109</v>
      </c>
      <c r="I65" s="140">
        <v>95</v>
      </c>
      <c r="J65" s="115">
        <v>-1</v>
      </c>
      <c r="K65" s="116">
        <v>-1.0526315789473684</v>
      </c>
    </row>
    <row r="66" spans="1:11" ht="14.1" customHeight="1" x14ac:dyDescent="0.2">
      <c r="A66" s="306">
        <v>82</v>
      </c>
      <c r="B66" s="307" t="s">
        <v>299</v>
      </c>
      <c r="C66" s="308"/>
      <c r="D66" s="113">
        <v>1.5965976434497664</v>
      </c>
      <c r="E66" s="115">
        <v>229</v>
      </c>
      <c r="F66" s="114">
        <v>239</v>
      </c>
      <c r="G66" s="114">
        <v>235</v>
      </c>
      <c r="H66" s="114">
        <v>233</v>
      </c>
      <c r="I66" s="140">
        <v>237</v>
      </c>
      <c r="J66" s="115">
        <v>-8</v>
      </c>
      <c r="K66" s="116">
        <v>-3.3755274261603376</v>
      </c>
    </row>
    <row r="67" spans="1:11" ht="14.1" customHeight="1" x14ac:dyDescent="0.2">
      <c r="A67" s="306" t="s">
        <v>300</v>
      </c>
      <c r="B67" s="307" t="s">
        <v>301</v>
      </c>
      <c r="C67" s="308"/>
      <c r="D67" s="113">
        <v>0.69023216900230078</v>
      </c>
      <c r="E67" s="115">
        <v>99</v>
      </c>
      <c r="F67" s="114">
        <v>94</v>
      </c>
      <c r="G67" s="114">
        <v>96</v>
      </c>
      <c r="H67" s="114">
        <v>100</v>
      </c>
      <c r="I67" s="140">
        <v>95</v>
      </c>
      <c r="J67" s="115">
        <v>4</v>
      </c>
      <c r="K67" s="116">
        <v>4.2105263157894735</v>
      </c>
    </row>
    <row r="68" spans="1:11" ht="14.1" customHeight="1" x14ac:dyDescent="0.2">
      <c r="A68" s="306" t="s">
        <v>302</v>
      </c>
      <c r="B68" s="307" t="s">
        <v>303</v>
      </c>
      <c r="C68" s="308"/>
      <c r="D68" s="113">
        <v>0.62748379000209165</v>
      </c>
      <c r="E68" s="115">
        <v>90</v>
      </c>
      <c r="F68" s="114">
        <v>103</v>
      </c>
      <c r="G68" s="114">
        <v>100</v>
      </c>
      <c r="H68" s="114">
        <v>95</v>
      </c>
      <c r="I68" s="140">
        <v>101</v>
      </c>
      <c r="J68" s="115">
        <v>-11</v>
      </c>
      <c r="K68" s="116">
        <v>-10.891089108910892</v>
      </c>
    </row>
    <row r="69" spans="1:11" ht="14.1" customHeight="1" x14ac:dyDescent="0.2">
      <c r="A69" s="306">
        <v>83</v>
      </c>
      <c r="B69" s="307" t="s">
        <v>304</v>
      </c>
      <c r="C69" s="308"/>
      <c r="D69" s="113">
        <v>1.5617374328940947</v>
      </c>
      <c r="E69" s="115">
        <v>224</v>
      </c>
      <c r="F69" s="114">
        <v>214</v>
      </c>
      <c r="G69" s="114">
        <v>199</v>
      </c>
      <c r="H69" s="114">
        <v>209</v>
      </c>
      <c r="I69" s="140">
        <v>207</v>
      </c>
      <c r="J69" s="115">
        <v>17</v>
      </c>
      <c r="K69" s="116">
        <v>8.2125603864734291</v>
      </c>
    </row>
    <row r="70" spans="1:11" ht="14.1" customHeight="1" x14ac:dyDescent="0.2">
      <c r="A70" s="306" t="s">
        <v>305</v>
      </c>
      <c r="B70" s="307" t="s">
        <v>306</v>
      </c>
      <c r="C70" s="308"/>
      <c r="D70" s="113">
        <v>1.1364428641148994</v>
      </c>
      <c r="E70" s="115">
        <v>163</v>
      </c>
      <c r="F70" s="114">
        <v>150</v>
      </c>
      <c r="G70" s="114">
        <v>133</v>
      </c>
      <c r="H70" s="114">
        <v>138</v>
      </c>
      <c r="I70" s="140">
        <v>137</v>
      </c>
      <c r="J70" s="115">
        <v>26</v>
      </c>
      <c r="K70" s="116">
        <v>18.978102189781023</v>
      </c>
    </row>
    <row r="71" spans="1:11" ht="14.1" customHeight="1" x14ac:dyDescent="0.2">
      <c r="A71" s="306"/>
      <c r="B71" s="307" t="s">
        <v>307</v>
      </c>
      <c r="C71" s="308"/>
      <c r="D71" s="113">
        <v>0.66931604266889777</v>
      </c>
      <c r="E71" s="115">
        <v>96</v>
      </c>
      <c r="F71" s="114">
        <v>90</v>
      </c>
      <c r="G71" s="114">
        <v>76</v>
      </c>
      <c r="H71" s="114">
        <v>79</v>
      </c>
      <c r="I71" s="140">
        <v>82</v>
      </c>
      <c r="J71" s="115">
        <v>14</v>
      </c>
      <c r="K71" s="116">
        <v>17.073170731707318</v>
      </c>
    </row>
    <row r="72" spans="1:11" ht="14.1" customHeight="1" x14ac:dyDescent="0.2">
      <c r="A72" s="306">
        <v>84</v>
      </c>
      <c r="B72" s="307" t="s">
        <v>308</v>
      </c>
      <c r="C72" s="308"/>
      <c r="D72" s="113">
        <v>2.9700899393432336</v>
      </c>
      <c r="E72" s="115">
        <v>426</v>
      </c>
      <c r="F72" s="114">
        <v>492</v>
      </c>
      <c r="G72" s="114">
        <v>448</v>
      </c>
      <c r="H72" s="114">
        <v>504</v>
      </c>
      <c r="I72" s="140">
        <v>439</v>
      </c>
      <c r="J72" s="115">
        <v>-13</v>
      </c>
      <c r="K72" s="116">
        <v>-2.9612756264236904</v>
      </c>
    </row>
    <row r="73" spans="1:11" ht="14.1" customHeight="1" x14ac:dyDescent="0.2">
      <c r="A73" s="306" t="s">
        <v>309</v>
      </c>
      <c r="B73" s="307" t="s">
        <v>310</v>
      </c>
      <c r="C73" s="308"/>
      <c r="D73" s="113">
        <v>0.10458063166701527</v>
      </c>
      <c r="E73" s="115">
        <v>15</v>
      </c>
      <c r="F73" s="114">
        <v>12</v>
      </c>
      <c r="G73" s="114">
        <v>14</v>
      </c>
      <c r="H73" s="114">
        <v>15</v>
      </c>
      <c r="I73" s="140">
        <v>13</v>
      </c>
      <c r="J73" s="115">
        <v>2</v>
      </c>
      <c r="K73" s="116">
        <v>15.384615384615385</v>
      </c>
    </row>
    <row r="74" spans="1:11" ht="14.1" customHeight="1" x14ac:dyDescent="0.2">
      <c r="A74" s="306" t="s">
        <v>311</v>
      </c>
      <c r="B74" s="307" t="s">
        <v>312</v>
      </c>
      <c r="C74" s="308"/>
      <c r="D74" s="113">
        <v>9.0636547444746571E-2</v>
      </c>
      <c r="E74" s="115">
        <v>13</v>
      </c>
      <c r="F74" s="114">
        <v>15</v>
      </c>
      <c r="G74" s="114">
        <v>14</v>
      </c>
      <c r="H74" s="114">
        <v>17</v>
      </c>
      <c r="I74" s="140">
        <v>17</v>
      </c>
      <c r="J74" s="115">
        <v>-4</v>
      </c>
      <c r="K74" s="116">
        <v>-23.529411764705884</v>
      </c>
    </row>
    <row r="75" spans="1:11" ht="14.1" customHeight="1" x14ac:dyDescent="0.2">
      <c r="A75" s="306" t="s">
        <v>313</v>
      </c>
      <c r="B75" s="307" t="s">
        <v>314</v>
      </c>
      <c r="C75" s="308"/>
      <c r="D75" s="113">
        <v>1.5756815171163634</v>
      </c>
      <c r="E75" s="115">
        <v>226</v>
      </c>
      <c r="F75" s="114">
        <v>289</v>
      </c>
      <c r="G75" s="114">
        <v>247</v>
      </c>
      <c r="H75" s="114">
        <v>307</v>
      </c>
      <c r="I75" s="140">
        <v>242</v>
      </c>
      <c r="J75" s="115">
        <v>-16</v>
      </c>
      <c r="K75" s="116">
        <v>-6.6115702479338845</v>
      </c>
    </row>
    <row r="76" spans="1:11" ht="14.1" customHeight="1" x14ac:dyDescent="0.2">
      <c r="A76" s="306">
        <v>91</v>
      </c>
      <c r="B76" s="307" t="s">
        <v>315</v>
      </c>
      <c r="C76" s="308"/>
      <c r="D76" s="113">
        <v>0.37649027400125495</v>
      </c>
      <c r="E76" s="115">
        <v>54</v>
      </c>
      <c r="F76" s="114">
        <v>41</v>
      </c>
      <c r="G76" s="114">
        <v>45</v>
      </c>
      <c r="H76" s="114">
        <v>44</v>
      </c>
      <c r="I76" s="140">
        <v>49</v>
      </c>
      <c r="J76" s="115">
        <v>5</v>
      </c>
      <c r="K76" s="116">
        <v>10.204081632653061</v>
      </c>
    </row>
    <row r="77" spans="1:11" ht="14.1" customHeight="1" x14ac:dyDescent="0.2">
      <c r="A77" s="306">
        <v>92</v>
      </c>
      <c r="B77" s="307" t="s">
        <v>316</v>
      </c>
      <c r="C77" s="308"/>
      <c r="D77" s="113">
        <v>2.9631178972320993</v>
      </c>
      <c r="E77" s="115">
        <v>425</v>
      </c>
      <c r="F77" s="114">
        <v>444</v>
      </c>
      <c r="G77" s="114">
        <v>432</v>
      </c>
      <c r="H77" s="114">
        <v>443</v>
      </c>
      <c r="I77" s="140">
        <v>427</v>
      </c>
      <c r="J77" s="115">
        <v>-2</v>
      </c>
      <c r="K77" s="116">
        <v>-0.46838407494145201</v>
      </c>
    </row>
    <row r="78" spans="1:11" ht="14.1" customHeight="1" x14ac:dyDescent="0.2">
      <c r="A78" s="306">
        <v>93</v>
      </c>
      <c r="B78" s="307" t="s">
        <v>317</v>
      </c>
      <c r="C78" s="308"/>
      <c r="D78" s="113">
        <v>9.760858955588092E-2</v>
      </c>
      <c r="E78" s="115">
        <v>14</v>
      </c>
      <c r="F78" s="114">
        <v>15</v>
      </c>
      <c r="G78" s="114">
        <v>13</v>
      </c>
      <c r="H78" s="114">
        <v>12</v>
      </c>
      <c r="I78" s="140" t="s">
        <v>513</v>
      </c>
      <c r="J78" s="115" t="s">
        <v>513</v>
      </c>
      <c r="K78" s="116" t="s">
        <v>513</v>
      </c>
    </row>
    <row r="79" spans="1:11" ht="14.1" customHeight="1" x14ac:dyDescent="0.2">
      <c r="A79" s="306">
        <v>94</v>
      </c>
      <c r="B79" s="307" t="s">
        <v>318</v>
      </c>
      <c r="C79" s="308"/>
      <c r="D79" s="113">
        <v>1.2828557484487206</v>
      </c>
      <c r="E79" s="115">
        <v>184</v>
      </c>
      <c r="F79" s="114">
        <v>197</v>
      </c>
      <c r="G79" s="114">
        <v>179</v>
      </c>
      <c r="H79" s="114">
        <v>190</v>
      </c>
      <c r="I79" s="140">
        <v>192</v>
      </c>
      <c r="J79" s="115">
        <v>-8</v>
      </c>
      <c r="K79" s="116">
        <v>-4.166666666666667</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2.2171093913407236</v>
      </c>
      <c r="E81" s="143">
        <v>318</v>
      </c>
      <c r="F81" s="144">
        <v>329</v>
      </c>
      <c r="G81" s="144">
        <v>320</v>
      </c>
      <c r="H81" s="144">
        <v>334</v>
      </c>
      <c r="I81" s="145">
        <v>316</v>
      </c>
      <c r="J81" s="143">
        <v>2</v>
      </c>
      <c r="K81" s="146">
        <v>0.63291139240506333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7791</v>
      </c>
      <c r="G12" s="536">
        <v>7099</v>
      </c>
      <c r="H12" s="536">
        <v>10046</v>
      </c>
      <c r="I12" s="536">
        <v>6701</v>
      </c>
      <c r="J12" s="537">
        <v>7328</v>
      </c>
      <c r="K12" s="538">
        <v>463</v>
      </c>
      <c r="L12" s="349">
        <v>6.3182314410480354</v>
      </c>
    </row>
    <row r="13" spans="1:17" s="110" customFormat="1" ht="15" customHeight="1" x14ac:dyDescent="0.2">
      <c r="A13" s="350" t="s">
        <v>344</v>
      </c>
      <c r="B13" s="351" t="s">
        <v>345</v>
      </c>
      <c r="C13" s="347"/>
      <c r="D13" s="347"/>
      <c r="E13" s="348"/>
      <c r="F13" s="536">
        <v>4135</v>
      </c>
      <c r="G13" s="536">
        <v>3646</v>
      </c>
      <c r="H13" s="536">
        <v>5273</v>
      </c>
      <c r="I13" s="536">
        <v>3755</v>
      </c>
      <c r="J13" s="537">
        <v>4006</v>
      </c>
      <c r="K13" s="538">
        <v>129</v>
      </c>
      <c r="L13" s="349">
        <v>3.2201697453819271</v>
      </c>
    </row>
    <row r="14" spans="1:17" s="110" customFormat="1" ht="22.5" customHeight="1" x14ac:dyDescent="0.2">
      <c r="A14" s="350"/>
      <c r="B14" s="351" t="s">
        <v>346</v>
      </c>
      <c r="C14" s="347"/>
      <c r="D14" s="347"/>
      <c r="E14" s="348"/>
      <c r="F14" s="536">
        <v>3656</v>
      </c>
      <c r="G14" s="536">
        <v>3453</v>
      </c>
      <c r="H14" s="536">
        <v>4773</v>
      </c>
      <c r="I14" s="536">
        <v>2946</v>
      </c>
      <c r="J14" s="537">
        <v>3322</v>
      </c>
      <c r="K14" s="538">
        <v>334</v>
      </c>
      <c r="L14" s="349">
        <v>10.054184226369657</v>
      </c>
    </row>
    <row r="15" spans="1:17" s="110" customFormat="1" ht="15" customHeight="1" x14ac:dyDescent="0.2">
      <c r="A15" s="350" t="s">
        <v>347</v>
      </c>
      <c r="B15" s="351" t="s">
        <v>108</v>
      </c>
      <c r="C15" s="347"/>
      <c r="D15" s="347"/>
      <c r="E15" s="348"/>
      <c r="F15" s="536">
        <v>1426</v>
      </c>
      <c r="G15" s="536">
        <v>1529</v>
      </c>
      <c r="H15" s="536">
        <v>3848</v>
      </c>
      <c r="I15" s="536">
        <v>1148</v>
      </c>
      <c r="J15" s="537">
        <v>1294</v>
      </c>
      <c r="K15" s="538">
        <v>132</v>
      </c>
      <c r="L15" s="349">
        <v>10.200927357032457</v>
      </c>
    </row>
    <row r="16" spans="1:17" s="110" customFormat="1" ht="15" customHeight="1" x14ac:dyDescent="0.2">
      <c r="A16" s="350"/>
      <c r="B16" s="351" t="s">
        <v>109</v>
      </c>
      <c r="C16" s="347"/>
      <c r="D16" s="347"/>
      <c r="E16" s="348"/>
      <c r="F16" s="536">
        <v>5540</v>
      </c>
      <c r="G16" s="536">
        <v>4864</v>
      </c>
      <c r="H16" s="536">
        <v>5495</v>
      </c>
      <c r="I16" s="536">
        <v>4920</v>
      </c>
      <c r="J16" s="537">
        <v>5319</v>
      </c>
      <c r="K16" s="538">
        <v>221</v>
      </c>
      <c r="L16" s="349">
        <v>4.1549163376574541</v>
      </c>
    </row>
    <row r="17" spans="1:12" s="110" customFormat="1" ht="15" customHeight="1" x14ac:dyDescent="0.2">
      <c r="A17" s="350"/>
      <c r="B17" s="351" t="s">
        <v>110</v>
      </c>
      <c r="C17" s="347"/>
      <c r="D17" s="347"/>
      <c r="E17" s="348"/>
      <c r="F17" s="536">
        <v>742</v>
      </c>
      <c r="G17" s="536">
        <v>621</v>
      </c>
      <c r="H17" s="536">
        <v>618</v>
      </c>
      <c r="I17" s="536">
        <v>554</v>
      </c>
      <c r="J17" s="537">
        <v>615</v>
      </c>
      <c r="K17" s="538">
        <v>127</v>
      </c>
      <c r="L17" s="349">
        <v>20.650406504065042</v>
      </c>
    </row>
    <row r="18" spans="1:12" s="110" customFormat="1" ht="15" customHeight="1" x14ac:dyDescent="0.2">
      <c r="A18" s="350"/>
      <c r="B18" s="351" t="s">
        <v>111</v>
      </c>
      <c r="C18" s="347"/>
      <c r="D18" s="347"/>
      <c r="E18" s="348"/>
      <c r="F18" s="536">
        <v>83</v>
      </c>
      <c r="G18" s="536">
        <v>85</v>
      </c>
      <c r="H18" s="536">
        <v>85</v>
      </c>
      <c r="I18" s="536">
        <v>79</v>
      </c>
      <c r="J18" s="537">
        <v>100</v>
      </c>
      <c r="K18" s="538">
        <v>-17</v>
      </c>
      <c r="L18" s="349">
        <v>-17</v>
      </c>
    </row>
    <row r="19" spans="1:12" s="110" customFormat="1" ht="15" customHeight="1" x14ac:dyDescent="0.2">
      <c r="A19" s="118" t="s">
        <v>113</v>
      </c>
      <c r="B19" s="119" t="s">
        <v>181</v>
      </c>
      <c r="C19" s="347"/>
      <c r="D19" s="347"/>
      <c r="E19" s="348"/>
      <c r="F19" s="536">
        <v>4401</v>
      </c>
      <c r="G19" s="536">
        <v>3903</v>
      </c>
      <c r="H19" s="536">
        <v>6789</v>
      </c>
      <c r="I19" s="536">
        <v>3936</v>
      </c>
      <c r="J19" s="537">
        <v>4405</v>
      </c>
      <c r="K19" s="538">
        <v>-4</v>
      </c>
      <c r="L19" s="349">
        <v>-9.0805902383654935E-2</v>
      </c>
    </row>
    <row r="20" spans="1:12" s="110" customFormat="1" ht="15" customHeight="1" x14ac:dyDescent="0.2">
      <c r="A20" s="118"/>
      <c r="B20" s="119" t="s">
        <v>182</v>
      </c>
      <c r="C20" s="347"/>
      <c r="D20" s="347"/>
      <c r="E20" s="348"/>
      <c r="F20" s="536">
        <v>3390</v>
      </c>
      <c r="G20" s="536">
        <v>3196</v>
      </c>
      <c r="H20" s="536">
        <v>3257</v>
      </c>
      <c r="I20" s="536">
        <v>2765</v>
      </c>
      <c r="J20" s="537">
        <v>2923</v>
      </c>
      <c r="K20" s="538">
        <v>467</v>
      </c>
      <c r="L20" s="349">
        <v>15.976736229900787</v>
      </c>
    </row>
    <row r="21" spans="1:12" s="110" customFormat="1" ht="15" customHeight="1" x14ac:dyDescent="0.2">
      <c r="A21" s="118" t="s">
        <v>113</v>
      </c>
      <c r="B21" s="119" t="s">
        <v>116</v>
      </c>
      <c r="C21" s="347"/>
      <c r="D21" s="347"/>
      <c r="E21" s="348"/>
      <c r="F21" s="536">
        <v>6562</v>
      </c>
      <c r="G21" s="536">
        <v>6028</v>
      </c>
      <c r="H21" s="536">
        <v>8584</v>
      </c>
      <c r="I21" s="536">
        <v>5505</v>
      </c>
      <c r="J21" s="537">
        <v>6285</v>
      </c>
      <c r="K21" s="538">
        <v>277</v>
      </c>
      <c r="L21" s="349">
        <v>4.4073190135242637</v>
      </c>
    </row>
    <row r="22" spans="1:12" s="110" customFormat="1" ht="15" customHeight="1" x14ac:dyDescent="0.2">
      <c r="A22" s="118"/>
      <c r="B22" s="119" t="s">
        <v>117</v>
      </c>
      <c r="C22" s="347"/>
      <c r="D22" s="347"/>
      <c r="E22" s="348"/>
      <c r="F22" s="536">
        <v>1224</v>
      </c>
      <c r="G22" s="536">
        <v>1067</v>
      </c>
      <c r="H22" s="536">
        <v>1452</v>
      </c>
      <c r="I22" s="536">
        <v>1194</v>
      </c>
      <c r="J22" s="537">
        <v>1038</v>
      </c>
      <c r="K22" s="538">
        <v>186</v>
      </c>
      <c r="L22" s="349">
        <v>17.919075144508671</v>
      </c>
    </row>
    <row r="23" spans="1:12" s="110" customFormat="1" ht="15" customHeight="1" x14ac:dyDescent="0.2">
      <c r="A23" s="352" t="s">
        <v>347</v>
      </c>
      <c r="B23" s="353" t="s">
        <v>193</v>
      </c>
      <c r="C23" s="354"/>
      <c r="D23" s="354"/>
      <c r="E23" s="355"/>
      <c r="F23" s="539">
        <v>127</v>
      </c>
      <c r="G23" s="539">
        <v>248</v>
      </c>
      <c r="H23" s="539">
        <v>1648</v>
      </c>
      <c r="I23" s="539">
        <v>39</v>
      </c>
      <c r="J23" s="540">
        <v>107</v>
      </c>
      <c r="K23" s="541">
        <v>20</v>
      </c>
      <c r="L23" s="356">
        <v>18.691588785046729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v>
      </c>
      <c r="G25" s="542">
        <v>40.200000000000003</v>
      </c>
      <c r="H25" s="542">
        <v>41</v>
      </c>
      <c r="I25" s="542">
        <v>38.9</v>
      </c>
      <c r="J25" s="542">
        <v>37.299999999999997</v>
      </c>
      <c r="K25" s="543" t="s">
        <v>349</v>
      </c>
      <c r="L25" s="364">
        <v>0.70000000000000284</v>
      </c>
    </row>
    <row r="26" spans="1:12" s="110" customFormat="1" ht="15" customHeight="1" x14ac:dyDescent="0.2">
      <c r="A26" s="365" t="s">
        <v>105</v>
      </c>
      <c r="B26" s="366" t="s">
        <v>345</v>
      </c>
      <c r="C26" s="362"/>
      <c r="D26" s="362"/>
      <c r="E26" s="363"/>
      <c r="F26" s="542">
        <v>34.200000000000003</v>
      </c>
      <c r="G26" s="542">
        <v>38.1</v>
      </c>
      <c r="H26" s="542">
        <v>38.1</v>
      </c>
      <c r="I26" s="542">
        <v>34.9</v>
      </c>
      <c r="J26" s="544">
        <v>34.1</v>
      </c>
      <c r="K26" s="543" t="s">
        <v>349</v>
      </c>
      <c r="L26" s="364">
        <v>0.10000000000000142</v>
      </c>
    </row>
    <row r="27" spans="1:12" s="110" customFormat="1" ht="15" customHeight="1" x14ac:dyDescent="0.2">
      <c r="A27" s="365"/>
      <c r="B27" s="366" t="s">
        <v>346</v>
      </c>
      <c r="C27" s="362"/>
      <c r="D27" s="362"/>
      <c r="E27" s="363"/>
      <c r="F27" s="542">
        <v>42.3</v>
      </c>
      <c r="G27" s="542">
        <v>42.5</v>
      </c>
      <c r="H27" s="542">
        <v>44.3</v>
      </c>
      <c r="I27" s="542">
        <v>44.1</v>
      </c>
      <c r="J27" s="542">
        <v>41.3</v>
      </c>
      <c r="K27" s="543" t="s">
        <v>349</v>
      </c>
      <c r="L27" s="364">
        <v>1</v>
      </c>
    </row>
    <row r="28" spans="1:12" s="110" customFormat="1" ht="15" customHeight="1" x14ac:dyDescent="0.2">
      <c r="A28" s="365" t="s">
        <v>113</v>
      </c>
      <c r="B28" s="366" t="s">
        <v>108</v>
      </c>
      <c r="C28" s="362"/>
      <c r="D28" s="362"/>
      <c r="E28" s="363"/>
      <c r="F28" s="542">
        <v>45.1</v>
      </c>
      <c r="G28" s="542">
        <v>47</v>
      </c>
      <c r="H28" s="542">
        <v>47.5</v>
      </c>
      <c r="I28" s="542">
        <v>47</v>
      </c>
      <c r="J28" s="542">
        <v>43.2</v>
      </c>
      <c r="K28" s="543" t="s">
        <v>349</v>
      </c>
      <c r="L28" s="364">
        <v>1.8999999999999986</v>
      </c>
    </row>
    <row r="29" spans="1:12" s="110" customFormat="1" ht="11.25" x14ac:dyDescent="0.2">
      <c r="A29" s="365"/>
      <c r="B29" s="366" t="s">
        <v>109</v>
      </c>
      <c r="C29" s="362"/>
      <c r="D29" s="362"/>
      <c r="E29" s="363"/>
      <c r="F29" s="542">
        <v>36.799999999999997</v>
      </c>
      <c r="G29" s="542">
        <v>39.799999999999997</v>
      </c>
      <c r="H29" s="542">
        <v>39.6</v>
      </c>
      <c r="I29" s="542">
        <v>37.799999999999997</v>
      </c>
      <c r="J29" s="544">
        <v>37.1</v>
      </c>
      <c r="K29" s="543" t="s">
        <v>349</v>
      </c>
      <c r="L29" s="364">
        <v>-0.30000000000000426</v>
      </c>
    </row>
    <row r="30" spans="1:12" s="110" customFormat="1" ht="15" customHeight="1" x14ac:dyDescent="0.2">
      <c r="A30" s="365"/>
      <c r="B30" s="366" t="s">
        <v>110</v>
      </c>
      <c r="C30" s="362"/>
      <c r="D30" s="362"/>
      <c r="E30" s="363"/>
      <c r="F30" s="542">
        <v>34.6</v>
      </c>
      <c r="G30" s="542">
        <v>29.7</v>
      </c>
      <c r="H30" s="542">
        <v>34.4</v>
      </c>
      <c r="I30" s="542">
        <v>32.1</v>
      </c>
      <c r="J30" s="542">
        <v>28.1</v>
      </c>
      <c r="K30" s="543" t="s">
        <v>349</v>
      </c>
      <c r="L30" s="364">
        <v>6.5</v>
      </c>
    </row>
    <row r="31" spans="1:12" s="110" customFormat="1" ht="15" customHeight="1" x14ac:dyDescent="0.2">
      <c r="A31" s="365"/>
      <c r="B31" s="366" t="s">
        <v>111</v>
      </c>
      <c r="C31" s="362"/>
      <c r="D31" s="362"/>
      <c r="E31" s="363"/>
      <c r="F31" s="542">
        <v>42.2</v>
      </c>
      <c r="G31" s="542">
        <v>47.1</v>
      </c>
      <c r="H31" s="542">
        <v>41.2</v>
      </c>
      <c r="I31" s="542">
        <v>44.3</v>
      </c>
      <c r="J31" s="542">
        <v>40.4</v>
      </c>
      <c r="K31" s="543" t="s">
        <v>349</v>
      </c>
      <c r="L31" s="364">
        <v>1.8000000000000043</v>
      </c>
    </row>
    <row r="32" spans="1:12" s="110" customFormat="1" ht="15" customHeight="1" x14ac:dyDescent="0.2">
      <c r="A32" s="367" t="s">
        <v>113</v>
      </c>
      <c r="B32" s="368" t="s">
        <v>181</v>
      </c>
      <c r="C32" s="362"/>
      <c r="D32" s="362"/>
      <c r="E32" s="363"/>
      <c r="F32" s="542">
        <v>31.4</v>
      </c>
      <c r="G32" s="542">
        <v>33.299999999999997</v>
      </c>
      <c r="H32" s="542">
        <v>35.1</v>
      </c>
      <c r="I32" s="542">
        <v>31.8</v>
      </c>
      <c r="J32" s="544">
        <v>31.8</v>
      </c>
      <c r="K32" s="543" t="s">
        <v>349</v>
      </c>
      <c r="L32" s="364">
        <v>-0.40000000000000213</v>
      </c>
    </row>
    <row r="33" spans="1:12" s="110" customFormat="1" ht="15" customHeight="1" x14ac:dyDescent="0.2">
      <c r="A33" s="367"/>
      <c r="B33" s="368" t="s">
        <v>182</v>
      </c>
      <c r="C33" s="362"/>
      <c r="D33" s="362"/>
      <c r="E33" s="363"/>
      <c r="F33" s="542">
        <v>46.2</v>
      </c>
      <c r="G33" s="542">
        <v>47.9</v>
      </c>
      <c r="H33" s="542">
        <v>49.2</v>
      </c>
      <c r="I33" s="542">
        <v>48.9</v>
      </c>
      <c r="J33" s="542">
        <v>45.4</v>
      </c>
      <c r="K33" s="543" t="s">
        <v>349</v>
      </c>
      <c r="L33" s="364">
        <v>0.80000000000000426</v>
      </c>
    </row>
    <row r="34" spans="1:12" s="369" customFormat="1" ht="15" customHeight="1" x14ac:dyDescent="0.2">
      <c r="A34" s="367" t="s">
        <v>113</v>
      </c>
      <c r="B34" s="368" t="s">
        <v>116</v>
      </c>
      <c r="C34" s="362"/>
      <c r="D34" s="362"/>
      <c r="E34" s="363"/>
      <c r="F34" s="542">
        <v>38.700000000000003</v>
      </c>
      <c r="G34" s="542">
        <v>39.700000000000003</v>
      </c>
      <c r="H34" s="542">
        <v>40.5</v>
      </c>
      <c r="I34" s="542">
        <v>39</v>
      </c>
      <c r="J34" s="542">
        <v>37.700000000000003</v>
      </c>
      <c r="K34" s="543" t="s">
        <v>349</v>
      </c>
      <c r="L34" s="364">
        <v>1</v>
      </c>
    </row>
    <row r="35" spans="1:12" s="369" customFormat="1" ht="11.25" x14ac:dyDescent="0.2">
      <c r="A35" s="370"/>
      <c r="B35" s="371" t="s">
        <v>117</v>
      </c>
      <c r="C35" s="372"/>
      <c r="D35" s="372"/>
      <c r="E35" s="373"/>
      <c r="F35" s="545">
        <v>34.1</v>
      </c>
      <c r="G35" s="545">
        <v>42.9</v>
      </c>
      <c r="H35" s="545">
        <v>43.2</v>
      </c>
      <c r="I35" s="545">
        <v>38.5</v>
      </c>
      <c r="J35" s="546">
        <v>35.200000000000003</v>
      </c>
      <c r="K35" s="547" t="s">
        <v>349</v>
      </c>
      <c r="L35" s="374">
        <v>-1.1000000000000014</v>
      </c>
    </row>
    <row r="36" spans="1:12" s="369" customFormat="1" ht="15.95" customHeight="1" x14ac:dyDescent="0.2">
      <c r="A36" s="375" t="s">
        <v>350</v>
      </c>
      <c r="B36" s="376"/>
      <c r="C36" s="377"/>
      <c r="D36" s="376"/>
      <c r="E36" s="378"/>
      <c r="F36" s="548">
        <v>7525</v>
      </c>
      <c r="G36" s="548">
        <v>6633</v>
      </c>
      <c r="H36" s="548">
        <v>7640</v>
      </c>
      <c r="I36" s="548">
        <v>6573</v>
      </c>
      <c r="J36" s="548">
        <v>7077</v>
      </c>
      <c r="K36" s="549">
        <v>448</v>
      </c>
      <c r="L36" s="380">
        <v>6.3303659742828886</v>
      </c>
    </row>
    <row r="37" spans="1:12" s="369" customFormat="1" ht="15.95" customHeight="1" x14ac:dyDescent="0.2">
      <c r="A37" s="381"/>
      <c r="B37" s="382" t="s">
        <v>113</v>
      </c>
      <c r="C37" s="382" t="s">
        <v>351</v>
      </c>
      <c r="D37" s="382"/>
      <c r="E37" s="383"/>
      <c r="F37" s="548">
        <v>2857</v>
      </c>
      <c r="G37" s="548">
        <v>2667</v>
      </c>
      <c r="H37" s="548">
        <v>3130</v>
      </c>
      <c r="I37" s="548">
        <v>2558</v>
      </c>
      <c r="J37" s="548">
        <v>2640</v>
      </c>
      <c r="K37" s="549">
        <v>217</v>
      </c>
      <c r="L37" s="380">
        <v>8.2196969696969688</v>
      </c>
    </row>
    <row r="38" spans="1:12" s="369" customFormat="1" ht="15.95" customHeight="1" x14ac:dyDescent="0.2">
      <c r="A38" s="381"/>
      <c r="B38" s="384" t="s">
        <v>105</v>
      </c>
      <c r="C38" s="384" t="s">
        <v>106</v>
      </c>
      <c r="D38" s="385"/>
      <c r="E38" s="383"/>
      <c r="F38" s="548">
        <v>4001</v>
      </c>
      <c r="G38" s="548">
        <v>3429</v>
      </c>
      <c r="H38" s="548">
        <v>4112</v>
      </c>
      <c r="I38" s="548">
        <v>3696</v>
      </c>
      <c r="J38" s="550">
        <v>3887</v>
      </c>
      <c r="K38" s="549">
        <v>114</v>
      </c>
      <c r="L38" s="380">
        <v>2.9328531000771805</v>
      </c>
    </row>
    <row r="39" spans="1:12" s="369" customFormat="1" ht="15.95" customHeight="1" x14ac:dyDescent="0.2">
      <c r="A39" s="381"/>
      <c r="B39" s="385"/>
      <c r="C39" s="382" t="s">
        <v>352</v>
      </c>
      <c r="D39" s="385"/>
      <c r="E39" s="383"/>
      <c r="F39" s="548">
        <v>1367</v>
      </c>
      <c r="G39" s="548">
        <v>1306</v>
      </c>
      <c r="H39" s="548">
        <v>1566</v>
      </c>
      <c r="I39" s="548">
        <v>1290</v>
      </c>
      <c r="J39" s="548">
        <v>1324</v>
      </c>
      <c r="K39" s="549">
        <v>43</v>
      </c>
      <c r="L39" s="380">
        <v>3.2477341389728096</v>
      </c>
    </row>
    <row r="40" spans="1:12" s="369" customFormat="1" ht="15.95" customHeight="1" x14ac:dyDescent="0.2">
      <c r="A40" s="381"/>
      <c r="B40" s="384"/>
      <c r="C40" s="384" t="s">
        <v>107</v>
      </c>
      <c r="D40" s="385"/>
      <c r="E40" s="383"/>
      <c r="F40" s="548">
        <v>3524</v>
      </c>
      <c r="G40" s="548">
        <v>3204</v>
      </c>
      <c r="H40" s="548">
        <v>3528</v>
      </c>
      <c r="I40" s="548">
        <v>2877</v>
      </c>
      <c r="J40" s="548">
        <v>3190</v>
      </c>
      <c r="K40" s="549">
        <v>334</v>
      </c>
      <c r="L40" s="380">
        <v>10.470219435736677</v>
      </c>
    </row>
    <row r="41" spans="1:12" s="369" customFormat="1" ht="24" customHeight="1" x14ac:dyDescent="0.2">
      <c r="A41" s="381"/>
      <c r="B41" s="385"/>
      <c r="C41" s="382" t="s">
        <v>352</v>
      </c>
      <c r="D41" s="385"/>
      <c r="E41" s="383"/>
      <c r="F41" s="548">
        <v>1490</v>
      </c>
      <c r="G41" s="548">
        <v>1361</v>
      </c>
      <c r="H41" s="548">
        <v>1564</v>
      </c>
      <c r="I41" s="548">
        <v>1268</v>
      </c>
      <c r="J41" s="550">
        <v>1316</v>
      </c>
      <c r="K41" s="549">
        <v>174</v>
      </c>
      <c r="L41" s="380">
        <v>13.221884498480243</v>
      </c>
    </row>
    <row r="42" spans="1:12" s="110" customFormat="1" ht="15" customHeight="1" x14ac:dyDescent="0.2">
      <c r="A42" s="381"/>
      <c r="B42" s="384" t="s">
        <v>113</v>
      </c>
      <c r="C42" s="384" t="s">
        <v>353</v>
      </c>
      <c r="D42" s="385"/>
      <c r="E42" s="383"/>
      <c r="F42" s="548">
        <v>1231</v>
      </c>
      <c r="G42" s="548">
        <v>1135</v>
      </c>
      <c r="H42" s="548">
        <v>1685</v>
      </c>
      <c r="I42" s="548">
        <v>1071</v>
      </c>
      <c r="J42" s="548">
        <v>1114</v>
      </c>
      <c r="K42" s="549">
        <v>117</v>
      </c>
      <c r="L42" s="380">
        <v>10.502692998204667</v>
      </c>
    </row>
    <row r="43" spans="1:12" s="110" customFormat="1" ht="15" customHeight="1" x14ac:dyDescent="0.2">
      <c r="A43" s="381"/>
      <c r="B43" s="385"/>
      <c r="C43" s="382" t="s">
        <v>352</v>
      </c>
      <c r="D43" s="385"/>
      <c r="E43" s="383"/>
      <c r="F43" s="548">
        <v>555</v>
      </c>
      <c r="G43" s="548">
        <v>534</v>
      </c>
      <c r="H43" s="548">
        <v>801</v>
      </c>
      <c r="I43" s="548">
        <v>503</v>
      </c>
      <c r="J43" s="548">
        <v>481</v>
      </c>
      <c r="K43" s="549">
        <v>74</v>
      </c>
      <c r="L43" s="380">
        <v>15.384615384615385</v>
      </c>
    </row>
    <row r="44" spans="1:12" s="110" customFormat="1" ht="15" customHeight="1" x14ac:dyDescent="0.2">
      <c r="A44" s="381"/>
      <c r="B44" s="384"/>
      <c r="C44" s="366" t="s">
        <v>109</v>
      </c>
      <c r="D44" s="385"/>
      <c r="E44" s="383"/>
      <c r="F44" s="548">
        <v>5471</v>
      </c>
      <c r="G44" s="548">
        <v>4793</v>
      </c>
      <c r="H44" s="548">
        <v>5260</v>
      </c>
      <c r="I44" s="548">
        <v>4871</v>
      </c>
      <c r="J44" s="550">
        <v>5255</v>
      </c>
      <c r="K44" s="549">
        <v>216</v>
      </c>
      <c r="L44" s="380">
        <v>4.1103710751665083</v>
      </c>
    </row>
    <row r="45" spans="1:12" s="110" customFormat="1" ht="15" customHeight="1" x14ac:dyDescent="0.2">
      <c r="A45" s="381"/>
      <c r="B45" s="385"/>
      <c r="C45" s="382" t="s">
        <v>352</v>
      </c>
      <c r="D45" s="385"/>
      <c r="E45" s="383"/>
      <c r="F45" s="548">
        <v>2011</v>
      </c>
      <c r="G45" s="548">
        <v>1909</v>
      </c>
      <c r="H45" s="548">
        <v>2084</v>
      </c>
      <c r="I45" s="548">
        <v>1843</v>
      </c>
      <c r="J45" s="548">
        <v>1948</v>
      </c>
      <c r="K45" s="549">
        <v>63</v>
      </c>
      <c r="L45" s="380">
        <v>3.2340862422997945</v>
      </c>
    </row>
    <row r="46" spans="1:12" s="110" customFormat="1" ht="15" customHeight="1" x14ac:dyDescent="0.2">
      <c r="A46" s="381"/>
      <c r="B46" s="384"/>
      <c r="C46" s="366" t="s">
        <v>110</v>
      </c>
      <c r="D46" s="385"/>
      <c r="E46" s="383"/>
      <c r="F46" s="548">
        <v>740</v>
      </c>
      <c r="G46" s="548">
        <v>620</v>
      </c>
      <c r="H46" s="548">
        <v>610</v>
      </c>
      <c r="I46" s="548">
        <v>552</v>
      </c>
      <c r="J46" s="548">
        <v>609</v>
      </c>
      <c r="K46" s="549">
        <v>131</v>
      </c>
      <c r="L46" s="380">
        <v>21.510673234811165</v>
      </c>
    </row>
    <row r="47" spans="1:12" s="110" customFormat="1" ht="15" customHeight="1" x14ac:dyDescent="0.2">
      <c r="A47" s="381"/>
      <c r="B47" s="385"/>
      <c r="C47" s="382" t="s">
        <v>352</v>
      </c>
      <c r="D47" s="385"/>
      <c r="E47" s="383"/>
      <c r="F47" s="548">
        <v>256</v>
      </c>
      <c r="G47" s="548">
        <v>184</v>
      </c>
      <c r="H47" s="548">
        <v>210</v>
      </c>
      <c r="I47" s="548">
        <v>177</v>
      </c>
      <c r="J47" s="550">
        <v>171</v>
      </c>
      <c r="K47" s="549">
        <v>85</v>
      </c>
      <c r="L47" s="380">
        <v>49.707602339181285</v>
      </c>
    </row>
    <row r="48" spans="1:12" s="110" customFormat="1" ht="15" customHeight="1" x14ac:dyDescent="0.2">
      <c r="A48" s="381"/>
      <c r="B48" s="385"/>
      <c r="C48" s="366" t="s">
        <v>111</v>
      </c>
      <c r="D48" s="386"/>
      <c r="E48" s="387"/>
      <c r="F48" s="548">
        <v>83</v>
      </c>
      <c r="G48" s="548">
        <v>85</v>
      </c>
      <c r="H48" s="548">
        <v>85</v>
      </c>
      <c r="I48" s="548">
        <v>79</v>
      </c>
      <c r="J48" s="548">
        <v>99</v>
      </c>
      <c r="K48" s="549">
        <v>-16</v>
      </c>
      <c r="L48" s="380">
        <v>-16.161616161616163</v>
      </c>
    </row>
    <row r="49" spans="1:12" s="110" customFormat="1" ht="15" customHeight="1" x14ac:dyDescent="0.2">
      <c r="A49" s="381"/>
      <c r="B49" s="385"/>
      <c r="C49" s="382" t="s">
        <v>352</v>
      </c>
      <c r="D49" s="385"/>
      <c r="E49" s="383"/>
      <c r="F49" s="548">
        <v>35</v>
      </c>
      <c r="G49" s="548">
        <v>40</v>
      </c>
      <c r="H49" s="548">
        <v>35</v>
      </c>
      <c r="I49" s="548">
        <v>35</v>
      </c>
      <c r="J49" s="548">
        <v>40</v>
      </c>
      <c r="K49" s="549">
        <v>-5</v>
      </c>
      <c r="L49" s="380">
        <v>-12.5</v>
      </c>
    </row>
    <row r="50" spans="1:12" s="110" customFormat="1" ht="15" customHeight="1" x14ac:dyDescent="0.2">
      <c r="A50" s="381"/>
      <c r="B50" s="384" t="s">
        <v>113</v>
      </c>
      <c r="C50" s="382" t="s">
        <v>181</v>
      </c>
      <c r="D50" s="385"/>
      <c r="E50" s="383"/>
      <c r="F50" s="548">
        <v>4174</v>
      </c>
      <c r="G50" s="548">
        <v>3488</v>
      </c>
      <c r="H50" s="548">
        <v>4467</v>
      </c>
      <c r="I50" s="548">
        <v>3843</v>
      </c>
      <c r="J50" s="550">
        <v>4195</v>
      </c>
      <c r="K50" s="549">
        <v>-21</v>
      </c>
      <c r="L50" s="380">
        <v>-0.50059594755661507</v>
      </c>
    </row>
    <row r="51" spans="1:12" s="110" customFormat="1" ht="15" customHeight="1" x14ac:dyDescent="0.2">
      <c r="A51" s="381"/>
      <c r="B51" s="385"/>
      <c r="C51" s="382" t="s">
        <v>352</v>
      </c>
      <c r="D51" s="385"/>
      <c r="E51" s="383"/>
      <c r="F51" s="548">
        <v>1310</v>
      </c>
      <c r="G51" s="548">
        <v>1161</v>
      </c>
      <c r="H51" s="548">
        <v>1570</v>
      </c>
      <c r="I51" s="548">
        <v>1223</v>
      </c>
      <c r="J51" s="548">
        <v>1332</v>
      </c>
      <c r="K51" s="549">
        <v>-22</v>
      </c>
      <c r="L51" s="380">
        <v>-1.6516516516516517</v>
      </c>
    </row>
    <row r="52" spans="1:12" s="110" customFormat="1" ht="15" customHeight="1" x14ac:dyDescent="0.2">
      <c r="A52" s="381"/>
      <c r="B52" s="384"/>
      <c r="C52" s="382" t="s">
        <v>182</v>
      </c>
      <c r="D52" s="385"/>
      <c r="E52" s="383"/>
      <c r="F52" s="548">
        <v>3351</v>
      </c>
      <c r="G52" s="548">
        <v>3145</v>
      </c>
      <c r="H52" s="548">
        <v>3173</v>
      </c>
      <c r="I52" s="548">
        <v>2730</v>
      </c>
      <c r="J52" s="548">
        <v>2882</v>
      </c>
      <c r="K52" s="549">
        <v>469</v>
      </c>
      <c r="L52" s="380">
        <v>16.273421235253295</v>
      </c>
    </row>
    <row r="53" spans="1:12" s="269" customFormat="1" ht="11.25" customHeight="1" x14ac:dyDescent="0.2">
      <c r="A53" s="381"/>
      <c r="B53" s="385"/>
      <c r="C53" s="382" t="s">
        <v>352</v>
      </c>
      <c r="D53" s="385"/>
      <c r="E53" s="383"/>
      <c r="F53" s="548">
        <v>1547</v>
      </c>
      <c r="G53" s="548">
        <v>1506</v>
      </c>
      <c r="H53" s="548">
        <v>1560</v>
      </c>
      <c r="I53" s="548">
        <v>1335</v>
      </c>
      <c r="J53" s="550">
        <v>1308</v>
      </c>
      <c r="K53" s="549">
        <v>239</v>
      </c>
      <c r="L53" s="380">
        <v>18.272171253822631</v>
      </c>
    </row>
    <row r="54" spans="1:12" s="151" customFormat="1" ht="12.75" customHeight="1" x14ac:dyDescent="0.2">
      <c r="A54" s="381"/>
      <c r="B54" s="384" t="s">
        <v>113</v>
      </c>
      <c r="C54" s="384" t="s">
        <v>116</v>
      </c>
      <c r="D54" s="385"/>
      <c r="E54" s="383"/>
      <c r="F54" s="548">
        <v>6335</v>
      </c>
      <c r="G54" s="548">
        <v>5611</v>
      </c>
      <c r="H54" s="548">
        <v>6368</v>
      </c>
      <c r="I54" s="548">
        <v>5398</v>
      </c>
      <c r="J54" s="548">
        <v>6058</v>
      </c>
      <c r="K54" s="549">
        <v>277</v>
      </c>
      <c r="L54" s="380">
        <v>4.5724661604489931</v>
      </c>
    </row>
    <row r="55" spans="1:12" ht="11.25" x14ac:dyDescent="0.2">
      <c r="A55" s="381"/>
      <c r="B55" s="385"/>
      <c r="C55" s="382" t="s">
        <v>352</v>
      </c>
      <c r="D55" s="385"/>
      <c r="E55" s="383"/>
      <c r="F55" s="548">
        <v>2451</v>
      </c>
      <c r="G55" s="548">
        <v>2227</v>
      </c>
      <c r="H55" s="548">
        <v>2582</v>
      </c>
      <c r="I55" s="548">
        <v>2106</v>
      </c>
      <c r="J55" s="548">
        <v>2281</v>
      </c>
      <c r="K55" s="549">
        <v>170</v>
      </c>
      <c r="L55" s="380">
        <v>7.4528715475668568</v>
      </c>
    </row>
    <row r="56" spans="1:12" ht="14.25" customHeight="1" x14ac:dyDescent="0.2">
      <c r="A56" s="381"/>
      <c r="B56" s="385"/>
      <c r="C56" s="384" t="s">
        <v>117</v>
      </c>
      <c r="D56" s="385"/>
      <c r="E56" s="383"/>
      <c r="F56" s="548">
        <v>1187</v>
      </c>
      <c r="G56" s="548">
        <v>1018</v>
      </c>
      <c r="H56" s="548">
        <v>1263</v>
      </c>
      <c r="I56" s="548">
        <v>1173</v>
      </c>
      <c r="J56" s="548">
        <v>1014</v>
      </c>
      <c r="K56" s="549">
        <v>173</v>
      </c>
      <c r="L56" s="380">
        <v>17.061143984220909</v>
      </c>
    </row>
    <row r="57" spans="1:12" ht="18.75" customHeight="1" x14ac:dyDescent="0.2">
      <c r="A57" s="388"/>
      <c r="B57" s="389"/>
      <c r="C57" s="390" t="s">
        <v>352</v>
      </c>
      <c r="D57" s="389"/>
      <c r="E57" s="391"/>
      <c r="F57" s="551">
        <v>405</v>
      </c>
      <c r="G57" s="552">
        <v>437</v>
      </c>
      <c r="H57" s="552">
        <v>545</v>
      </c>
      <c r="I57" s="552">
        <v>452</v>
      </c>
      <c r="J57" s="552">
        <v>357</v>
      </c>
      <c r="K57" s="553">
        <f t="shared" ref="K57" si="0">IF(OR(F57=".",J57=".")=TRUE,".",IF(OR(F57="*",J57="*")=TRUE,"*",IF(AND(F57="-",J57="-")=TRUE,"-",IF(AND(ISNUMBER(J57),ISNUMBER(F57))=TRUE,IF(F57-J57=0,0,F57-J57),IF(ISNUMBER(F57)=TRUE,F57,-J57)))))</f>
        <v>48</v>
      </c>
      <c r="L57" s="392">
        <f t="shared" ref="L57" si="1">IF(K57 =".",".",IF(K57 ="*","*",IF(K57="-","-",IF(K57=0,0,IF(OR(J57="-",J57=".",F57="-",F57=".")=TRUE,"X",IF(J57=0,"0,0",IF(ABS(K57*100/J57)&gt;250,".X",(K57*100/J57))))))))</f>
        <v>13.445378151260504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7791</v>
      </c>
      <c r="E11" s="114">
        <v>7099</v>
      </c>
      <c r="F11" s="114">
        <v>10046</v>
      </c>
      <c r="G11" s="114">
        <v>6701</v>
      </c>
      <c r="H11" s="140">
        <v>7328</v>
      </c>
      <c r="I11" s="115">
        <v>463</v>
      </c>
      <c r="J11" s="116">
        <v>6.3182314410480354</v>
      </c>
    </row>
    <row r="12" spans="1:15" s="110" customFormat="1" ht="24.95" customHeight="1" x14ac:dyDescent="0.2">
      <c r="A12" s="193" t="s">
        <v>132</v>
      </c>
      <c r="B12" s="194" t="s">
        <v>133</v>
      </c>
      <c r="C12" s="113" t="s">
        <v>513</v>
      </c>
      <c r="D12" s="115" t="s">
        <v>513</v>
      </c>
      <c r="E12" s="114">
        <v>3</v>
      </c>
      <c r="F12" s="114" t="s">
        <v>513</v>
      </c>
      <c r="G12" s="114">
        <v>5</v>
      </c>
      <c r="H12" s="140">
        <v>6</v>
      </c>
      <c r="I12" s="115" t="s">
        <v>513</v>
      </c>
      <c r="J12" s="116" t="s">
        <v>513</v>
      </c>
    </row>
    <row r="13" spans="1:15" s="110" customFormat="1" ht="24.95" customHeight="1" x14ac:dyDescent="0.2">
      <c r="A13" s="193" t="s">
        <v>134</v>
      </c>
      <c r="B13" s="199" t="s">
        <v>214</v>
      </c>
      <c r="C13" s="113" t="s">
        <v>513</v>
      </c>
      <c r="D13" s="115" t="s">
        <v>513</v>
      </c>
      <c r="E13" s="114">
        <v>44</v>
      </c>
      <c r="F13" s="114" t="s">
        <v>513</v>
      </c>
      <c r="G13" s="114">
        <v>78</v>
      </c>
      <c r="H13" s="140">
        <v>64</v>
      </c>
      <c r="I13" s="115" t="s">
        <v>513</v>
      </c>
      <c r="J13" s="116" t="s">
        <v>513</v>
      </c>
    </row>
    <row r="14" spans="1:15" s="287" customFormat="1" ht="24.95" customHeight="1" x14ac:dyDescent="0.2">
      <c r="A14" s="193" t="s">
        <v>215</v>
      </c>
      <c r="B14" s="199" t="s">
        <v>137</v>
      </c>
      <c r="C14" s="113" t="s">
        <v>513</v>
      </c>
      <c r="D14" s="115" t="s">
        <v>513</v>
      </c>
      <c r="E14" s="114">
        <v>253</v>
      </c>
      <c r="F14" s="114" t="s">
        <v>513</v>
      </c>
      <c r="G14" s="114">
        <v>171</v>
      </c>
      <c r="H14" s="140">
        <v>187</v>
      </c>
      <c r="I14" s="115" t="s">
        <v>513</v>
      </c>
      <c r="J14" s="116" t="s">
        <v>513</v>
      </c>
      <c r="K14" s="110"/>
      <c r="L14" s="110"/>
      <c r="M14" s="110"/>
      <c r="N14" s="110"/>
      <c r="O14" s="110"/>
    </row>
    <row r="15" spans="1:15" s="110" customFormat="1" ht="24.95" customHeight="1" x14ac:dyDescent="0.2">
      <c r="A15" s="193" t="s">
        <v>216</v>
      </c>
      <c r="B15" s="199" t="s">
        <v>217</v>
      </c>
      <c r="C15" s="113">
        <v>0.75728404569374919</v>
      </c>
      <c r="D15" s="115">
        <v>59</v>
      </c>
      <c r="E15" s="114">
        <v>74</v>
      </c>
      <c r="F15" s="114">
        <v>141</v>
      </c>
      <c r="G15" s="114">
        <v>52</v>
      </c>
      <c r="H15" s="140">
        <v>61</v>
      </c>
      <c r="I15" s="115">
        <v>-2</v>
      </c>
      <c r="J15" s="116">
        <v>-3.278688524590164</v>
      </c>
    </row>
    <row r="16" spans="1:15" s="287" customFormat="1" ht="24.95" customHeight="1" x14ac:dyDescent="0.2">
      <c r="A16" s="193" t="s">
        <v>218</v>
      </c>
      <c r="B16" s="199" t="s">
        <v>141</v>
      </c>
      <c r="C16" s="113">
        <v>1.7199332563213965</v>
      </c>
      <c r="D16" s="115">
        <v>134</v>
      </c>
      <c r="E16" s="114">
        <v>170</v>
      </c>
      <c r="F16" s="114">
        <v>149</v>
      </c>
      <c r="G16" s="114">
        <v>100</v>
      </c>
      <c r="H16" s="140">
        <v>93</v>
      </c>
      <c r="I16" s="115">
        <v>41</v>
      </c>
      <c r="J16" s="116">
        <v>44.086021505376344</v>
      </c>
      <c r="K16" s="110"/>
      <c r="L16" s="110"/>
      <c r="M16" s="110"/>
      <c r="N16" s="110"/>
      <c r="O16" s="110"/>
    </row>
    <row r="17" spans="1:15" s="110" customFormat="1" ht="24.95" customHeight="1" x14ac:dyDescent="0.2">
      <c r="A17" s="193" t="s">
        <v>142</v>
      </c>
      <c r="B17" s="199" t="s">
        <v>220</v>
      </c>
      <c r="C17" s="113" t="s">
        <v>513</v>
      </c>
      <c r="D17" s="115" t="s">
        <v>513</v>
      </c>
      <c r="E17" s="114">
        <v>9</v>
      </c>
      <c r="F17" s="114" t="s">
        <v>513</v>
      </c>
      <c r="G17" s="114">
        <v>19</v>
      </c>
      <c r="H17" s="140">
        <v>33</v>
      </c>
      <c r="I17" s="115" t="s">
        <v>513</v>
      </c>
      <c r="J17" s="116" t="s">
        <v>513</v>
      </c>
    </row>
    <row r="18" spans="1:15" s="287" customFormat="1" ht="24.95" customHeight="1" x14ac:dyDescent="0.2">
      <c r="A18" s="201" t="s">
        <v>144</v>
      </c>
      <c r="B18" s="202" t="s">
        <v>145</v>
      </c>
      <c r="C18" s="113">
        <v>4.9801052496470284</v>
      </c>
      <c r="D18" s="115">
        <v>388</v>
      </c>
      <c r="E18" s="114">
        <v>259</v>
      </c>
      <c r="F18" s="114">
        <v>483</v>
      </c>
      <c r="G18" s="114">
        <v>350</v>
      </c>
      <c r="H18" s="140">
        <v>419</v>
      </c>
      <c r="I18" s="115">
        <v>-31</v>
      </c>
      <c r="J18" s="116">
        <v>-7.3985680190930792</v>
      </c>
      <c r="K18" s="110"/>
      <c r="L18" s="110"/>
      <c r="M18" s="110"/>
      <c r="N18" s="110"/>
      <c r="O18" s="110"/>
    </row>
    <row r="19" spans="1:15" s="110" customFormat="1" ht="24.95" customHeight="1" x14ac:dyDescent="0.2">
      <c r="A19" s="193" t="s">
        <v>146</v>
      </c>
      <c r="B19" s="199" t="s">
        <v>147</v>
      </c>
      <c r="C19" s="113">
        <v>10.768835836221282</v>
      </c>
      <c r="D19" s="115">
        <v>839</v>
      </c>
      <c r="E19" s="114">
        <v>811</v>
      </c>
      <c r="F19" s="114">
        <v>991</v>
      </c>
      <c r="G19" s="114">
        <v>655</v>
      </c>
      <c r="H19" s="140">
        <v>747</v>
      </c>
      <c r="I19" s="115">
        <v>92</v>
      </c>
      <c r="J19" s="116">
        <v>12.315930388219545</v>
      </c>
    </row>
    <row r="20" spans="1:15" s="287" customFormat="1" ht="24.95" customHeight="1" x14ac:dyDescent="0.2">
      <c r="A20" s="193" t="s">
        <v>148</v>
      </c>
      <c r="B20" s="199" t="s">
        <v>149</v>
      </c>
      <c r="C20" s="113">
        <v>7.0465922217943779</v>
      </c>
      <c r="D20" s="115">
        <v>549</v>
      </c>
      <c r="E20" s="114">
        <v>448</v>
      </c>
      <c r="F20" s="114">
        <v>556</v>
      </c>
      <c r="G20" s="114">
        <v>333</v>
      </c>
      <c r="H20" s="140">
        <v>485</v>
      </c>
      <c r="I20" s="115">
        <v>64</v>
      </c>
      <c r="J20" s="116">
        <v>13.195876288659793</v>
      </c>
      <c r="K20" s="110"/>
      <c r="L20" s="110"/>
      <c r="M20" s="110"/>
      <c r="N20" s="110"/>
      <c r="O20" s="110"/>
    </row>
    <row r="21" spans="1:15" s="110" customFormat="1" ht="24.95" customHeight="1" x14ac:dyDescent="0.2">
      <c r="A21" s="201" t="s">
        <v>150</v>
      </c>
      <c r="B21" s="202" t="s">
        <v>151</v>
      </c>
      <c r="C21" s="113">
        <v>5.134129123347452</v>
      </c>
      <c r="D21" s="115">
        <v>400</v>
      </c>
      <c r="E21" s="114">
        <v>428</v>
      </c>
      <c r="F21" s="114">
        <v>484</v>
      </c>
      <c r="G21" s="114">
        <v>408</v>
      </c>
      <c r="H21" s="140">
        <v>355</v>
      </c>
      <c r="I21" s="115">
        <v>45</v>
      </c>
      <c r="J21" s="116">
        <v>12.67605633802817</v>
      </c>
    </row>
    <row r="22" spans="1:15" s="110" customFormat="1" ht="24.95" customHeight="1" x14ac:dyDescent="0.2">
      <c r="A22" s="201" t="s">
        <v>152</v>
      </c>
      <c r="B22" s="199" t="s">
        <v>153</v>
      </c>
      <c r="C22" s="113">
        <v>2.8494416634578359</v>
      </c>
      <c r="D22" s="115">
        <v>222</v>
      </c>
      <c r="E22" s="114">
        <v>186</v>
      </c>
      <c r="F22" s="114">
        <v>301</v>
      </c>
      <c r="G22" s="114">
        <v>290</v>
      </c>
      <c r="H22" s="140">
        <v>212</v>
      </c>
      <c r="I22" s="115">
        <v>10</v>
      </c>
      <c r="J22" s="116">
        <v>4.716981132075472</v>
      </c>
    </row>
    <row r="23" spans="1:15" s="110" customFormat="1" ht="24.95" customHeight="1" x14ac:dyDescent="0.2">
      <c r="A23" s="193" t="s">
        <v>154</v>
      </c>
      <c r="B23" s="199" t="s">
        <v>155</v>
      </c>
      <c r="C23" s="113">
        <v>1.6557566422795533</v>
      </c>
      <c r="D23" s="115">
        <v>129</v>
      </c>
      <c r="E23" s="114">
        <v>114</v>
      </c>
      <c r="F23" s="114">
        <v>162</v>
      </c>
      <c r="G23" s="114">
        <v>105</v>
      </c>
      <c r="H23" s="140">
        <v>95</v>
      </c>
      <c r="I23" s="115">
        <v>34</v>
      </c>
      <c r="J23" s="116">
        <v>35.789473684210527</v>
      </c>
    </row>
    <row r="24" spans="1:15" s="110" customFormat="1" ht="24.95" customHeight="1" x14ac:dyDescent="0.2">
      <c r="A24" s="193" t="s">
        <v>156</v>
      </c>
      <c r="B24" s="199" t="s">
        <v>221</v>
      </c>
      <c r="C24" s="113">
        <v>6.6101912463098449</v>
      </c>
      <c r="D24" s="115">
        <v>515</v>
      </c>
      <c r="E24" s="114">
        <v>371</v>
      </c>
      <c r="F24" s="114">
        <v>597</v>
      </c>
      <c r="G24" s="114">
        <v>431</v>
      </c>
      <c r="H24" s="140">
        <v>485</v>
      </c>
      <c r="I24" s="115">
        <v>30</v>
      </c>
      <c r="J24" s="116">
        <v>6.1855670103092786</v>
      </c>
    </row>
    <row r="25" spans="1:15" s="110" customFormat="1" ht="24.95" customHeight="1" x14ac:dyDescent="0.2">
      <c r="A25" s="193" t="s">
        <v>222</v>
      </c>
      <c r="B25" s="204" t="s">
        <v>159</v>
      </c>
      <c r="C25" s="113">
        <v>11.628802464381979</v>
      </c>
      <c r="D25" s="115">
        <v>906</v>
      </c>
      <c r="E25" s="114">
        <v>750</v>
      </c>
      <c r="F25" s="114">
        <v>1055</v>
      </c>
      <c r="G25" s="114">
        <v>791</v>
      </c>
      <c r="H25" s="140">
        <v>910</v>
      </c>
      <c r="I25" s="115">
        <v>-4</v>
      </c>
      <c r="J25" s="116">
        <v>-0.43956043956043955</v>
      </c>
    </row>
    <row r="26" spans="1:15" s="110" customFormat="1" ht="24.95" customHeight="1" x14ac:dyDescent="0.2">
      <c r="A26" s="201">
        <v>782.78300000000002</v>
      </c>
      <c r="B26" s="203" t="s">
        <v>160</v>
      </c>
      <c r="C26" s="113">
        <v>11.320754716981131</v>
      </c>
      <c r="D26" s="115">
        <v>882</v>
      </c>
      <c r="E26" s="114">
        <v>812</v>
      </c>
      <c r="F26" s="114">
        <v>1029</v>
      </c>
      <c r="G26" s="114">
        <v>1127</v>
      </c>
      <c r="H26" s="140">
        <v>921</v>
      </c>
      <c r="I26" s="115">
        <v>-39</v>
      </c>
      <c r="J26" s="116">
        <v>-4.234527687296417</v>
      </c>
    </row>
    <row r="27" spans="1:15" s="110" customFormat="1" ht="24.95" customHeight="1" x14ac:dyDescent="0.2">
      <c r="A27" s="193" t="s">
        <v>161</v>
      </c>
      <c r="B27" s="199" t="s">
        <v>162</v>
      </c>
      <c r="C27" s="113">
        <v>2.7595944037992557</v>
      </c>
      <c r="D27" s="115">
        <v>215</v>
      </c>
      <c r="E27" s="114">
        <v>160</v>
      </c>
      <c r="F27" s="114">
        <v>322</v>
      </c>
      <c r="G27" s="114">
        <v>133</v>
      </c>
      <c r="H27" s="140">
        <v>182</v>
      </c>
      <c r="I27" s="115">
        <v>33</v>
      </c>
      <c r="J27" s="116">
        <v>18.131868131868131</v>
      </c>
    </row>
    <row r="28" spans="1:15" s="110" customFormat="1" ht="24.95" customHeight="1" x14ac:dyDescent="0.2">
      <c r="A28" s="193" t="s">
        <v>163</v>
      </c>
      <c r="B28" s="199" t="s">
        <v>164</v>
      </c>
      <c r="C28" s="113">
        <v>9.8831985624438463</v>
      </c>
      <c r="D28" s="115">
        <v>770</v>
      </c>
      <c r="E28" s="114">
        <v>540</v>
      </c>
      <c r="F28" s="114">
        <v>765</v>
      </c>
      <c r="G28" s="114">
        <v>406</v>
      </c>
      <c r="H28" s="140">
        <v>583</v>
      </c>
      <c r="I28" s="115">
        <v>187</v>
      </c>
      <c r="J28" s="116">
        <v>32.075471698113205</v>
      </c>
    </row>
    <row r="29" spans="1:15" s="110" customFormat="1" ht="24.95" customHeight="1" x14ac:dyDescent="0.2">
      <c r="A29" s="193">
        <v>86</v>
      </c>
      <c r="B29" s="199" t="s">
        <v>165</v>
      </c>
      <c r="C29" s="113">
        <v>9.9217045308689507</v>
      </c>
      <c r="D29" s="115">
        <v>773</v>
      </c>
      <c r="E29" s="114">
        <v>943</v>
      </c>
      <c r="F29" s="114">
        <v>1246</v>
      </c>
      <c r="G29" s="114">
        <v>577</v>
      </c>
      <c r="H29" s="140">
        <v>638</v>
      </c>
      <c r="I29" s="115">
        <v>135</v>
      </c>
      <c r="J29" s="116">
        <v>21.159874608150471</v>
      </c>
    </row>
    <row r="30" spans="1:15" s="110" customFormat="1" ht="24.95" customHeight="1" x14ac:dyDescent="0.2">
      <c r="A30" s="193">
        <v>87.88</v>
      </c>
      <c r="B30" s="204" t="s">
        <v>166</v>
      </c>
      <c r="C30" s="113">
        <v>6.5716852778847388</v>
      </c>
      <c r="D30" s="115">
        <v>512</v>
      </c>
      <c r="E30" s="114">
        <v>591</v>
      </c>
      <c r="F30" s="114">
        <v>1130</v>
      </c>
      <c r="G30" s="114">
        <v>487</v>
      </c>
      <c r="H30" s="140">
        <v>592</v>
      </c>
      <c r="I30" s="115">
        <v>-80</v>
      </c>
      <c r="J30" s="116">
        <v>-13.513513513513514</v>
      </c>
    </row>
    <row r="31" spans="1:15" s="110" customFormat="1" ht="24.95" customHeight="1" x14ac:dyDescent="0.2">
      <c r="A31" s="193" t="s">
        <v>167</v>
      </c>
      <c r="B31" s="199" t="s">
        <v>168</v>
      </c>
      <c r="C31" s="113">
        <v>5.2111410601976642</v>
      </c>
      <c r="D31" s="115">
        <v>406</v>
      </c>
      <c r="E31" s="114">
        <v>386</v>
      </c>
      <c r="F31" s="114">
        <v>473</v>
      </c>
      <c r="G31" s="114">
        <v>354</v>
      </c>
      <c r="H31" s="140">
        <v>447</v>
      </c>
      <c r="I31" s="115">
        <v>-41</v>
      </c>
      <c r="J31" s="116">
        <v>-9.1722595078299776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3</v>
      </c>
      <c r="F34" s="114" t="s">
        <v>513</v>
      </c>
      <c r="G34" s="114">
        <v>5</v>
      </c>
      <c r="H34" s="140">
        <v>6</v>
      </c>
      <c r="I34" s="115" t="s">
        <v>513</v>
      </c>
      <c r="J34" s="116" t="s">
        <v>513</v>
      </c>
    </row>
    <row r="35" spans="1:10" s="110" customFormat="1" ht="24.95" customHeight="1" x14ac:dyDescent="0.2">
      <c r="A35" s="292" t="s">
        <v>171</v>
      </c>
      <c r="B35" s="293" t="s">
        <v>172</v>
      </c>
      <c r="C35" s="113" t="s">
        <v>513</v>
      </c>
      <c r="D35" s="115" t="s">
        <v>513</v>
      </c>
      <c r="E35" s="114">
        <v>556</v>
      </c>
      <c r="F35" s="114" t="s">
        <v>513</v>
      </c>
      <c r="G35" s="114">
        <v>599</v>
      </c>
      <c r="H35" s="140">
        <v>670</v>
      </c>
      <c r="I35" s="115" t="s">
        <v>513</v>
      </c>
      <c r="J35" s="116" t="s">
        <v>513</v>
      </c>
    </row>
    <row r="36" spans="1:10" s="110" customFormat="1" ht="24.95" customHeight="1" x14ac:dyDescent="0.2">
      <c r="A36" s="294" t="s">
        <v>173</v>
      </c>
      <c r="B36" s="295" t="s">
        <v>174</v>
      </c>
      <c r="C36" s="125">
        <v>91.361827749967915</v>
      </c>
      <c r="D36" s="143">
        <v>7118</v>
      </c>
      <c r="E36" s="144">
        <v>6540</v>
      </c>
      <c r="F36" s="144">
        <v>9111</v>
      </c>
      <c r="G36" s="144">
        <v>6097</v>
      </c>
      <c r="H36" s="145">
        <v>6652</v>
      </c>
      <c r="I36" s="143">
        <v>466</v>
      </c>
      <c r="J36" s="146">
        <v>7.0054119061936264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7791</v>
      </c>
      <c r="F11" s="264">
        <v>7099</v>
      </c>
      <c r="G11" s="264">
        <v>10046</v>
      </c>
      <c r="H11" s="264">
        <v>6701</v>
      </c>
      <c r="I11" s="265">
        <v>7328</v>
      </c>
      <c r="J11" s="263">
        <v>463</v>
      </c>
      <c r="K11" s="266">
        <v>6.3182314410480354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23.116416377871904</v>
      </c>
      <c r="E13" s="115">
        <v>1801</v>
      </c>
      <c r="F13" s="114">
        <v>1703</v>
      </c>
      <c r="G13" s="114">
        <v>2336</v>
      </c>
      <c r="H13" s="114">
        <v>1687</v>
      </c>
      <c r="I13" s="140">
        <v>1609</v>
      </c>
      <c r="J13" s="115">
        <v>192</v>
      </c>
      <c r="K13" s="116">
        <v>11.932877563704164</v>
      </c>
    </row>
    <row r="14" spans="1:15" ht="15.95" customHeight="1" x14ac:dyDescent="0.2">
      <c r="A14" s="306" t="s">
        <v>230</v>
      </c>
      <c r="B14" s="307"/>
      <c r="C14" s="308"/>
      <c r="D14" s="113">
        <v>52.75317674239507</v>
      </c>
      <c r="E14" s="115">
        <v>4110</v>
      </c>
      <c r="F14" s="114">
        <v>3681</v>
      </c>
      <c r="G14" s="114">
        <v>5750</v>
      </c>
      <c r="H14" s="114">
        <v>3418</v>
      </c>
      <c r="I14" s="140">
        <v>3834</v>
      </c>
      <c r="J14" s="115">
        <v>276</v>
      </c>
      <c r="K14" s="116">
        <v>7.1987480438184663</v>
      </c>
    </row>
    <row r="15" spans="1:15" ht="15.95" customHeight="1" x14ac:dyDescent="0.2">
      <c r="A15" s="306" t="s">
        <v>231</v>
      </c>
      <c r="B15" s="307"/>
      <c r="C15" s="308"/>
      <c r="D15" s="113">
        <v>8.9975612886664091</v>
      </c>
      <c r="E15" s="115">
        <v>701</v>
      </c>
      <c r="F15" s="114">
        <v>649</v>
      </c>
      <c r="G15" s="114">
        <v>878</v>
      </c>
      <c r="H15" s="114">
        <v>625</v>
      </c>
      <c r="I15" s="140">
        <v>709</v>
      </c>
      <c r="J15" s="115">
        <v>-8</v>
      </c>
      <c r="K15" s="116">
        <v>-1.1283497884344147</v>
      </c>
    </row>
    <row r="16" spans="1:15" ht="15.95" customHeight="1" x14ac:dyDescent="0.2">
      <c r="A16" s="306" t="s">
        <v>232</v>
      </c>
      <c r="B16" s="307"/>
      <c r="C16" s="308"/>
      <c r="D16" s="113">
        <v>14.888974457707612</v>
      </c>
      <c r="E16" s="115">
        <v>1160</v>
      </c>
      <c r="F16" s="114">
        <v>1055</v>
      </c>
      <c r="G16" s="114">
        <v>1053</v>
      </c>
      <c r="H16" s="114">
        <v>951</v>
      </c>
      <c r="I16" s="140">
        <v>1151</v>
      </c>
      <c r="J16" s="115">
        <v>9</v>
      </c>
      <c r="K16" s="116">
        <v>0.78192875760208513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0.11551790527531768</v>
      </c>
      <c r="E18" s="115">
        <v>9</v>
      </c>
      <c r="F18" s="114">
        <v>3</v>
      </c>
      <c r="G18" s="114">
        <v>14</v>
      </c>
      <c r="H18" s="114">
        <v>14</v>
      </c>
      <c r="I18" s="140">
        <v>14</v>
      </c>
      <c r="J18" s="115">
        <v>-5</v>
      </c>
      <c r="K18" s="116">
        <v>-35.714285714285715</v>
      </c>
    </row>
    <row r="19" spans="1:11" ht="14.1" customHeight="1" x14ac:dyDescent="0.2">
      <c r="A19" s="306" t="s">
        <v>235</v>
      </c>
      <c r="B19" s="307" t="s">
        <v>236</v>
      </c>
      <c r="C19" s="308"/>
      <c r="D19" s="113">
        <v>7.7011936850211779E-2</v>
      </c>
      <c r="E19" s="115">
        <v>6</v>
      </c>
      <c r="F19" s="114">
        <v>0</v>
      </c>
      <c r="G19" s="114">
        <v>6</v>
      </c>
      <c r="H19" s="114">
        <v>11</v>
      </c>
      <c r="I19" s="140">
        <v>8</v>
      </c>
      <c r="J19" s="115">
        <v>-2</v>
      </c>
      <c r="K19" s="116">
        <v>-25</v>
      </c>
    </row>
    <row r="20" spans="1:11" ht="14.1" customHeight="1" x14ac:dyDescent="0.2">
      <c r="A20" s="306">
        <v>12</v>
      </c>
      <c r="B20" s="307" t="s">
        <v>237</v>
      </c>
      <c r="C20" s="308"/>
      <c r="D20" s="113">
        <v>0.41073032986779617</v>
      </c>
      <c r="E20" s="115">
        <v>32</v>
      </c>
      <c r="F20" s="114">
        <v>31</v>
      </c>
      <c r="G20" s="114">
        <v>61</v>
      </c>
      <c r="H20" s="114">
        <v>41</v>
      </c>
      <c r="I20" s="140">
        <v>31</v>
      </c>
      <c r="J20" s="115">
        <v>1</v>
      </c>
      <c r="K20" s="116">
        <v>3.225806451612903</v>
      </c>
    </row>
    <row r="21" spans="1:11" ht="14.1" customHeight="1" x14ac:dyDescent="0.2">
      <c r="A21" s="306">
        <v>21</v>
      </c>
      <c r="B21" s="307" t="s">
        <v>238</v>
      </c>
      <c r="C21" s="308"/>
      <c r="D21" s="113">
        <v>0.12835322808368629</v>
      </c>
      <c r="E21" s="115">
        <v>10</v>
      </c>
      <c r="F21" s="114">
        <v>8</v>
      </c>
      <c r="G21" s="114">
        <v>20</v>
      </c>
      <c r="H21" s="114">
        <v>20</v>
      </c>
      <c r="I21" s="140">
        <v>12</v>
      </c>
      <c r="J21" s="115">
        <v>-2</v>
      </c>
      <c r="K21" s="116">
        <v>-16.666666666666668</v>
      </c>
    </row>
    <row r="22" spans="1:11" ht="14.1" customHeight="1" x14ac:dyDescent="0.2">
      <c r="A22" s="306">
        <v>22</v>
      </c>
      <c r="B22" s="307" t="s">
        <v>239</v>
      </c>
      <c r="C22" s="308"/>
      <c r="D22" s="113">
        <v>0.29521242459247848</v>
      </c>
      <c r="E22" s="115">
        <v>23</v>
      </c>
      <c r="F22" s="114">
        <v>30</v>
      </c>
      <c r="G22" s="114">
        <v>99</v>
      </c>
      <c r="H22" s="114">
        <v>31</v>
      </c>
      <c r="I22" s="140">
        <v>26</v>
      </c>
      <c r="J22" s="115">
        <v>-3</v>
      </c>
      <c r="K22" s="116">
        <v>-11.538461538461538</v>
      </c>
    </row>
    <row r="23" spans="1:11" ht="14.1" customHeight="1" x14ac:dyDescent="0.2">
      <c r="A23" s="306">
        <v>23</v>
      </c>
      <c r="B23" s="307" t="s">
        <v>240</v>
      </c>
      <c r="C23" s="308"/>
      <c r="D23" s="113">
        <v>0.47490694390963933</v>
      </c>
      <c r="E23" s="115">
        <v>37</v>
      </c>
      <c r="F23" s="114">
        <v>30</v>
      </c>
      <c r="G23" s="114">
        <v>54</v>
      </c>
      <c r="H23" s="114">
        <v>24</v>
      </c>
      <c r="I23" s="140">
        <v>34</v>
      </c>
      <c r="J23" s="115">
        <v>3</v>
      </c>
      <c r="K23" s="116">
        <v>8.8235294117647065</v>
      </c>
    </row>
    <row r="24" spans="1:11" ht="14.1" customHeight="1" x14ac:dyDescent="0.2">
      <c r="A24" s="306">
        <v>24</v>
      </c>
      <c r="B24" s="307" t="s">
        <v>241</v>
      </c>
      <c r="C24" s="308"/>
      <c r="D24" s="113">
        <v>2.0279810037222434</v>
      </c>
      <c r="E24" s="115">
        <v>158</v>
      </c>
      <c r="F24" s="114">
        <v>98</v>
      </c>
      <c r="G24" s="114">
        <v>191</v>
      </c>
      <c r="H24" s="114">
        <v>152</v>
      </c>
      <c r="I24" s="140">
        <v>210</v>
      </c>
      <c r="J24" s="115">
        <v>-52</v>
      </c>
      <c r="K24" s="116">
        <v>-24.761904761904763</v>
      </c>
    </row>
    <row r="25" spans="1:11" ht="14.1" customHeight="1" x14ac:dyDescent="0.2">
      <c r="A25" s="306">
        <v>25</v>
      </c>
      <c r="B25" s="307" t="s">
        <v>242</v>
      </c>
      <c r="C25" s="308"/>
      <c r="D25" s="113">
        <v>2.785265049415993</v>
      </c>
      <c r="E25" s="115">
        <v>217</v>
      </c>
      <c r="F25" s="114">
        <v>188</v>
      </c>
      <c r="G25" s="114">
        <v>306</v>
      </c>
      <c r="H25" s="114">
        <v>200</v>
      </c>
      <c r="I25" s="140">
        <v>252</v>
      </c>
      <c r="J25" s="115">
        <v>-35</v>
      </c>
      <c r="K25" s="116">
        <v>-13.888888888888889</v>
      </c>
    </row>
    <row r="26" spans="1:11" ht="14.1" customHeight="1" x14ac:dyDescent="0.2">
      <c r="A26" s="306">
        <v>26</v>
      </c>
      <c r="B26" s="307" t="s">
        <v>243</v>
      </c>
      <c r="C26" s="308"/>
      <c r="D26" s="113">
        <v>1.5787447054293415</v>
      </c>
      <c r="E26" s="115">
        <v>123</v>
      </c>
      <c r="F26" s="114">
        <v>126</v>
      </c>
      <c r="G26" s="114">
        <v>219</v>
      </c>
      <c r="H26" s="114">
        <v>93</v>
      </c>
      <c r="I26" s="140">
        <v>130</v>
      </c>
      <c r="J26" s="115">
        <v>-7</v>
      </c>
      <c r="K26" s="116">
        <v>-5.384615384615385</v>
      </c>
    </row>
    <row r="27" spans="1:11" ht="14.1" customHeight="1" x14ac:dyDescent="0.2">
      <c r="A27" s="306">
        <v>27</v>
      </c>
      <c r="B27" s="307" t="s">
        <v>244</v>
      </c>
      <c r="C27" s="308"/>
      <c r="D27" s="113">
        <v>1.1166730843280708</v>
      </c>
      <c r="E27" s="115">
        <v>87</v>
      </c>
      <c r="F27" s="114">
        <v>66</v>
      </c>
      <c r="G27" s="114">
        <v>67</v>
      </c>
      <c r="H27" s="114">
        <v>61</v>
      </c>
      <c r="I27" s="140">
        <v>70</v>
      </c>
      <c r="J27" s="115">
        <v>17</v>
      </c>
      <c r="K27" s="116">
        <v>24.285714285714285</v>
      </c>
    </row>
    <row r="28" spans="1:11" ht="14.1" customHeight="1" x14ac:dyDescent="0.2">
      <c r="A28" s="306">
        <v>28</v>
      </c>
      <c r="B28" s="307" t="s">
        <v>245</v>
      </c>
      <c r="C28" s="308"/>
      <c r="D28" s="113">
        <v>3.850596842510589E-2</v>
      </c>
      <c r="E28" s="115">
        <v>3</v>
      </c>
      <c r="F28" s="114">
        <v>9</v>
      </c>
      <c r="G28" s="114">
        <v>10</v>
      </c>
      <c r="H28" s="114">
        <v>5</v>
      </c>
      <c r="I28" s="140">
        <v>3</v>
      </c>
      <c r="J28" s="115">
        <v>0</v>
      </c>
      <c r="K28" s="116">
        <v>0</v>
      </c>
    </row>
    <row r="29" spans="1:11" ht="14.1" customHeight="1" x14ac:dyDescent="0.2">
      <c r="A29" s="306">
        <v>29</v>
      </c>
      <c r="B29" s="307" t="s">
        <v>246</v>
      </c>
      <c r="C29" s="308"/>
      <c r="D29" s="113">
        <v>3.1831600564754203</v>
      </c>
      <c r="E29" s="115">
        <v>248</v>
      </c>
      <c r="F29" s="114">
        <v>217</v>
      </c>
      <c r="G29" s="114">
        <v>306</v>
      </c>
      <c r="H29" s="114">
        <v>186</v>
      </c>
      <c r="I29" s="140">
        <v>174</v>
      </c>
      <c r="J29" s="115">
        <v>74</v>
      </c>
      <c r="K29" s="116">
        <v>42.52873563218391</v>
      </c>
    </row>
    <row r="30" spans="1:11" ht="14.1" customHeight="1" x14ac:dyDescent="0.2">
      <c r="A30" s="306" t="s">
        <v>247</v>
      </c>
      <c r="B30" s="307" t="s">
        <v>248</v>
      </c>
      <c r="C30" s="308"/>
      <c r="D30" s="113" t="s">
        <v>513</v>
      </c>
      <c r="E30" s="115" t="s">
        <v>513</v>
      </c>
      <c r="F30" s="114">
        <v>53</v>
      </c>
      <c r="G30" s="114" t="s">
        <v>513</v>
      </c>
      <c r="H30" s="114" t="s">
        <v>513</v>
      </c>
      <c r="I30" s="140">
        <v>42</v>
      </c>
      <c r="J30" s="115" t="s">
        <v>513</v>
      </c>
      <c r="K30" s="116" t="s">
        <v>513</v>
      </c>
    </row>
    <row r="31" spans="1:11" ht="14.1" customHeight="1" x14ac:dyDescent="0.2">
      <c r="A31" s="306" t="s">
        <v>249</v>
      </c>
      <c r="B31" s="307" t="s">
        <v>250</v>
      </c>
      <c r="C31" s="308"/>
      <c r="D31" s="113">
        <v>1.9766397124887691</v>
      </c>
      <c r="E31" s="115">
        <v>154</v>
      </c>
      <c r="F31" s="114">
        <v>164</v>
      </c>
      <c r="G31" s="114">
        <v>219</v>
      </c>
      <c r="H31" s="114">
        <v>162</v>
      </c>
      <c r="I31" s="140">
        <v>132</v>
      </c>
      <c r="J31" s="115">
        <v>22</v>
      </c>
      <c r="K31" s="116">
        <v>16.666666666666668</v>
      </c>
    </row>
    <row r="32" spans="1:11" ht="14.1" customHeight="1" x14ac:dyDescent="0.2">
      <c r="A32" s="306">
        <v>31</v>
      </c>
      <c r="B32" s="307" t="s">
        <v>251</v>
      </c>
      <c r="C32" s="308"/>
      <c r="D32" s="113">
        <v>0.79579001411885508</v>
      </c>
      <c r="E32" s="115">
        <v>62</v>
      </c>
      <c r="F32" s="114">
        <v>38</v>
      </c>
      <c r="G32" s="114">
        <v>62</v>
      </c>
      <c r="H32" s="114">
        <v>45</v>
      </c>
      <c r="I32" s="140">
        <v>47</v>
      </c>
      <c r="J32" s="115">
        <v>15</v>
      </c>
      <c r="K32" s="116">
        <v>31.914893617021278</v>
      </c>
    </row>
    <row r="33" spans="1:11" ht="14.1" customHeight="1" x14ac:dyDescent="0.2">
      <c r="A33" s="306">
        <v>32</v>
      </c>
      <c r="B33" s="307" t="s">
        <v>252</v>
      </c>
      <c r="C33" s="308"/>
      <c r="D33" s="113">
        <v>2.0023103581055062</v>
      </c>
      <c r="E33" s="115">
        <v>156</v>
      </c>
      <c r="F33" s="114">
        <v>131</v>
      </c>
      <c r="G33" s="114">
        <v>224</v>
      </c>
      <c r="H33" s="114">
        <v>178</v>
      </c>
      <c r="I33" s="140">
        <v>181</v>
      </c>
      <c r="J33" s="115">
        <v>-25</v>
      </c>
      <c r="K33" s="116">
        <v>-13.812154696132596</v>
      </c>
    </row>
    <row r="34" spans="1:11" ht="14.1" customHeight="1" x14ac:dyDescent="0.2">
      <c r="A34" s="306">
        <v>33</v>
      </c>
      <c r="B34" s="307" t="s">
        <v>253</v>
      </c>
      <c r="C34" s="308"/>
      <c r="D34" s="113">
        <v>2.182004877422667</v>
      </c>
      <c r="E34" s="115">
        <v>170</v>
      </c>
      <c r="F34" s="114">
        <v>84</v>
      </c>
      <c r="G34" s="114">
        <v>165</v>
      </c>
      <c r="H34" s="114">
        <v>158</v>
      </c>
      <c r="I34" s="140">
        <v>148</v>
      </c>
      <c r="J34" s="115">
        <v>22</v>
      </c>
      <c r="K34" s="116">
        <v>14.864864864864865</v>
      </c>
    </row>
    <row r="35" spans="1:11" ht="14.1" customHeight="1" x14ac:dyDescent="0.2">
      <c r="A35" s="306">
        <v>34</v>
      </c>
      <c r="B35" s="307" t="s">
        <v>254</v>
      </c>
      <c r="C35" s="308"/>
      <c r="D35" s="113">
        <v>1.7327685791297651</v>
      </c>
      <c r="E35" s="115">
        <v>135</v>
      </c>
      <c r="F35" s="114">
        <v>138</v>
      </c>
      <c r="G35" s="114">
        <v>244</v>
      </c>
      <c r="H35" s="114">
        <v>161</v>
      </c>
      <c r="I35" s="140">
        <v>171</v>
      </c>
      <c r="J35" s="115">
        <v>-36</v>
      </c>
      <c r="K35" s="116">
        <v>-21.05263157894737</v>
      </c>
    </row>
    <row r="36" spans="1:11" ht="14.1" customHeight="1" x14ac:dyDescent="0.2">
      <c r="A36" s="306">
        <v>41</v>
      </c>
      <c r="B36" s="307" t="s">
        <v>255</v>
      </c>
      <c r="C36" s="308"/>
      <c r="D36" s="113">
        <v>1.2450263124117571</v>
      </c>
      <c r="E36" s="115">
        <v>97</v>
      </c>
      <c r="F36" s="114">
        <v>49</v>
      </c>
      <c r="G36" s="114">
        <v>74</v>
      </c>
      <c r="H36" s="114">
        <v>54</v>
      </c>
      <c r="I36" s="140">
        <v>72</v>
      </c>
      <c r="J36" s="115">
        <v>25</v>
      </c>
      <c r="K36" s="116">
        <v>34.722222222222221</v>
      </c>
    </row>
    <row r="37" spans="1:11" ht="14.1" customHeight="1" x14ac:dyDescent="0.2">
      <c r="A37" s="306">
        <v>42</v>
      </c>
      <c r="B37" s="307" t="s">
        <v>256</v>
      </c>
      <c r="C37" s="308"/>
      <c r="D37" s="113">
        <v>0.15402387370042356</v>
      </c>
      <c r="E37" s="115">
        <v>12</v>
      </c>
      <c r="F37" s="114">
        <v>11</v>
      </c>
      <c r="G37" s="114">
        <v>9</v>
      </c>
      <c r="H37" s="114">
        <v>21</v>
      </c>
      <c r="I37" s="140">
        <v>20</v>
      </c>
      <c r="J37" s="115">
        <v>-8</v>
      </c>
      <c r="K37" s="116">
        <v>-40</v>
      </c>
    </row>
    <row r="38" spans="1:11" ht="14.1" customHeight="1" x14ac:dyDescent="0.2">
      <c r="A38" s="306">
        <v>43</v>
      </c>
      <c r="B38" s="307" t="s">
        <v>257</v>
      </c>
      <c r="C38" s="308"/>
      <c r="D38" s="113">
        <v>1.7199332563213965</v>
      </c>
      <c r="E38" s="115">
        <v>134</v>
      </c>
      <c r="F38" s="114">
        <v>101</v>
      </c>
      <c r="G38" s="114">
        <v>193</v>
      </c>
      <c r="H38" s="114">
        <v>110</v>
      </c>
      <c r="I38" s="140">
        <v>106</v>
      </c>
      <c r="J38" s="115">
        <v>28</v>
      </c>
      <c r="K38" s="116">
        <v>26.415094339622641</v>
      </c>
    </row>
    <row r="39" spans="1:11" ht="14.1" customHeight="1" x14ac:dyDescent="0.2">
      <c r="A39" s="306">
        <v>51</v>
      </c>
      <c r="B39" s="307" t="s">
        <v>258</v>
      </c>
      <c r="C39" s="308"/>
      <c r="D39" s="113">
        <v>8.9847259658580416</v>
      </c>
      <c r="E39" s="115">
        <v>700</v>
      </c>
      <c r="F39" s="114">
        <v>725</v>
      </c>
      <c r="G39" s="114">
        <v>853</v>
      </c>
      <c r="H39" s="114">
        <v>706</v>
      </c>
      <c r="I39" s="140">
        <v>523</v>
      </c>
      <c r="J39" s="115">
        <v>177</v>
      </c>
      <c r="K39" s="116">
        <v>33.843212237093688</v>
      </c>
    </row>
    <row r="40" spans="1:11" ht="14.1" customHeight="1" x14ac:dyDescent="0.2">
      <c r="A40" s="306" t="s">
        <v>259</v>
      </c>
      <c r="B40" s="307" t="s">
        <v>260</v>
      </c>
      <c r="C40" s="308"/>
      <c r="D40" s="113">
        <v>8.2146065973559228</v>
      </c>
      <c r="E40" s="115">
        <v>640</v>
      </c>
      <c r="F40" s="114">
        <v>675</v>
      </c>
      <c r="G40" s="114">
        <v>766</v>
      </c>
      <c r="H40" s="114">
        <v>657</v>
      </c>
      <c r="I40" s="140">
        <v>467</v>
      </c>
      <c r="J40" s="115">
        <v>173</v>
      </c>
      <c r="K40" s="116">
        <v>37.04496788008565</v>
      </c>
    </row>
    <row r="41" spans="1:11" ht="14.1" customHeight="1" x14ac:dyDescent="0.2">
      <c r="A41" s="306"/>
      <c r="B41" s="307" t="s">
        <v>261</v>
      </c>
      <c r="C41" s="308"/>
      <c r="D41" s="113">
        <v>7.1621101270696954</v>
      </c>
      <c r="E41" s="115">
        <v>558</v>
      </c>
      <c r="F41" s="114">
        <v>568</v>
      </c>
      <c r="G41" s="114">
        <v>663</v>
      </c>
      <c r="H41" s="114">
        <v>590</v>
      </c>
      <c r="I41" s="140">
        <v>408</v>
      </c>
      <c r="J41" s="115">
        <v>150</v>
      </c>
      <c r="K41" s="116">
        <v>36.764705882352942</v>
      </c>
    </row>
    <row r="42" spans="1:11" ht="14.1" customHeight="1" x14ac:dyDescent="0.2">
      <c r="A42" s="306">
        <v>52</v>
      </c>
      <c r="B42" s="307" t="s">
        <v>262</v>
      </c>
      <c r="C42" s="308"/>
      <c r="D42" s="113">
        <v>5.069952509305609</v>
      </c>
      <c r="E42" s="115">
        <v>395</v>
      </c>
      <c r="F42" s="114">
        <v>292</v>
      </c>
      <c r="G42" s="114">
        <v>354</v>
      </c>
      <c r="H42" s="114">
        <v>304</v>
      </c>
      <c r="I42" s="140">
        <v>385</v>
      </c>
      <c r="J42" s="115">
        <v>10</v>
      </c>
      <c r="K42" s="116">
        <v>2.5974025974025974</v>
      </c>
    </row>
    <row r="43" spans="1:11" ht="14.1" customHeight="1" x14ac:dyDescent="0.2">
      <c r="A43" s="306" t="s">
        <v>263</v>
      </c>
      <c r="B43" s="307" t="s">
        <v>264</v>
      </c>
      <c r="C43" s="308"/>
      <c r="D43" s="113">
        <v>4.2484918495700166</v>
      </c>
      <c r="E43" s="115">
        <v>331</v>
      </c>
      <c r="F43" s="114">
        <v>247</v>
      </c>
      <c r="G43" s="114">
        <v>237</v>
      </c>
      <c r="H43" s="114">
        <v>217</v>
      </c>
      <c r="I43" s="140">
        <v>293</v>
      </c>
      <c r="J43" s="115">
        <v>38</v>
      </c>
      <c r="K43" s="116">
        <v>12.969283276450511</v>
      </c>
    </row>
    <row r="44" spans="1:11" ht="14.1" customHeight="1" x14ac:dyDescent="0.2">
      <c r="A44" s="306">
        <v>53</v>
      </c>
      <c r="B44" s="307" t="s">
        <v>265</v>
      </c>
      <c r="C44" s="308"/>
      <c r="D44" s="113">
        <v>2.1306635861891925</v>
      </c>
      <c r="E44" s="115">
        <v>166</v>
      </c>
      <c r="F44" s="114">
        <v>143</v>
      </c>
      <c r="G44" s="114">
        <v>203</v>
      </c>
      <c r="H44" s="114">
        <v>136</v>
      </c>
      <c r="I44" s="140">
        <v>108</v>
      </c>
      <c r="J44" s="115">
        <v>58</v>
      </c>
      <c r="K44" s="116">
        <v>53.703703703703702</v>
      </c>
    </row>
    <row r="45" spans="1:11" ht="14.1" customHeight="1" x14ac:dyDescent="0.2">
      <c r="A45" s="306" t="s">
        <v>266</v>
      </c>
      <c r="B45" s="307" t="s">
        <v>267</v>
      </c>
      <c r="C45" s="308"/>
      <c r="D45" s="113">
        <v>2.079322294955718</v>
      </c>
      <c r="E45" s="115">
        <v>162</v>
      </c>
      <c r="F45" s="114">
        <v>141</v>
      </c>
      <c r="G45" s="114">
        <v>199</v>
      </c>
      <c r="H45" s="114">
        <v>135</v>
      </c>
      <c r="I45" s="140">
        <v>106</v>
      </c>
      <c r="J45" s="115">
        <v>56</v>
      </c>
      <c r="K45" s="116">
        <v>52.830188679245282</v>
      </c>
    </row>
    <row r="46" spans="1:11" ht="14.1" customHeight="1" x14ac:dyDescent="0.2">
      <c r="A46" s="306">
        <v>54</v>
      </c>
      <c r="B46" s="307" t="s">
        <v>268</v>
      </c>
      <c r="C46" s="308"/>
      <c r="D46" s="113">
        <v>4.3896804004620718</v>
      </c>
      <c r="E46" s="115">
        <v>342</v>
      </c>
      <c r="F46" s="114">
        <v>243</v>
      </c>
      <c r="G46" s="114">
        <v>324</v>
      </c>
      <c r="H46" s="114">
        <v>281</v>
      </c>
      <c r="I46" s="140">
        <v>269</v>
      </c>
      <c r="J46" s="115">
        <v>73</v>
      </c>
      <c r="K46" s="116">
        <v>27.137546468401489</v>
      </c>
    </row>
    <row r="47" spans="1:11" ht="14.1" customHeight="1" x14ac:dyDescent="0.2">
      <c r="A47" s="306">
        <v>61</v>
      </c>
      <c r="B47" s="307" t="s">
        <v>269</v>
      </c>
      <c r="C47" s="308"/>
      <c r="D47" s="113">
        <v>1.7199332563213965</v>
      </c>
      <c r="E47" s="115">
        <v>134</v>
      </c>
      <c r="F47" s="114">
        <v>128</v>
      </c>
      <c r="G47" s="114">
        <v>217</v>
      </c>
      <c r="H47" s="114">
        <v>146</v>
      </c>
      <c r="I47" s="140">
        <v>203</v>
      </c>
      <c r="J47" s="115">
        <v>-69</v>
      </c>
      <c r="K47" s="116">
        <v>-33.990147783251231</v>
      </c>
    </row>
    <row r="48" spans="1:11" ht="14.1" customHeight="1" x14ac:dyDescent="0.2">
      <c r="A48" s="306">
        <v>62</v>
      </c>
      <c r="B48" s="307" t="s">
        <v>270</v>
      </c>
      <c r="C48" s="308"/>
      <c r="D48" s="113">
        <v>5.9170838146579383</v>
      </c>
      <c r="E48" s="115">
        <v>461</v>
      </c>
      <c r="F48" s="114">
        <v>519</v>
      </c>
      <c r="G48" s="114">
        <v>609</v>
      </c>
      <c r="H48" s="114">
        <v>443</v>
      </c>
      <c r="I48" s="140">
        <v>408</v>
      </c>
      <c r="J48" s="115">
        <v>53</v>
      </c>
      <c r="K48" s="116">
        <v>12.990196078431373</v>
      </c>
    </row>
    <row r="49" spans="1:11" ht="14.1" customHeight="1" x14ac:dyDescent="0.2">
      <c r="A49" s="306">
        <v>63</v>
      </c>
      <c r="B49" s="307" t="s">
        <v>271</v>
      </c>
      <c r="C49" s="308"/>
      <c r="D49" s="113">
        <v>3.0933127968168401</v>
      </c>
      <c r="E49" s="115">
        <v>241</v>
      </c>
      <c r="F49" s="114">
        <v>254</v>
      </c>
      <c r="G49" s="114">
        <v>317</v>
      </c>
      <c r="H49" s="114">
        <v>243</v>
      </c>
      <c r="I49" s="140">
        <v>209</v>
      </c>
      <c r="J49" s="115">
        <v>32</v>
      </c>
      <c r="K49" s="116">
        <v>15.311004784688995</v>
      </c>
    </row>
    <row r="50" spans="1:11" ht="14.1" customHeight="1" x14ac:dyDescent="0.2">
      <c r="A50" s="306" t="s">
        <v>272</v>
      </c>
      <c r="B50" s="307" t="s">
        <v>273</v>
      </c>
      <c r="C50" s="308"/>
      <c r="D50" s="113">
        <v>0.35938903863432164</v>
      </c>
      <c r="E50" s="115">
        <v>28</v>
      </c>
      <c r="F50" s="114">
        <v>33</v>
      </c>
      <c r="G50" s="114">
        <v>42</v>
      </c>
      <c r="H50" s="114">
        <v>37</v>
      </c>
      <c r="I50" s="140">
        <v>21</v>
      </c>
      <c r="J50" s="115">
        <v>7</v>
      </c>
      <c r="K50" s="116">
        <v>33.333333333333336</v>
      </c>
    </row>
    <row r="51" spans="1:11" ht="14.1" customHeight="1" x14ac:dyDescent="0.2">
      <c r="A51" s="306" t="s">
        <v>274</v>
      </c>
      <c r="B51" s="307" t="s">
        <v>275</v>
      </c>
      <c r="C51" s="308"/>
      <c r="D51" s="113">
        <v>2.4643819792067769</v>
      </c>
      <c r="E51" s="115">
        <v>192</v>
      </c>
      <c r="F51" s="114">
        <v>200</v>
      </c>
      <c r="G51" s="114">
        <v>219</v>
      </c>
      <c r="H51" s="114">
        <v>191</v>
      </c>
      <c r="I51" s="140">
        <v>168</v>
      </c>
      <c r="J51" s="115">
        <v>24</v>
      </c>
      <c r="K51" s="116">
        <v>14.285714285714286</v>
      </c>
    </row>
    <row r="52" spans="1:11" ht="14.1" customHeight="1" x14ac:dyDescent="0.2">
      <c r="A52" s="306">
        <v>71</v>
      </c>
      <c r="B52" s="307" t="s">
        <v>276</v>
      </c>
      <c r="C52" s="308"/>
      <c r="D52" s="113">
        <v>11.025542292388653</v>
      </c>
      <c r="E52" s="115">
        <v>859</v>
      </c>
      <c r="F52" s="114">
        <v>693</v>
      </c>
      <c r="G52" s="114">
        <v>847</v>
      </c>
      <c r="H52" s="114">
        <v>735</v>
      </c>
      <c r="I52" s="140">
        <v>711</v>
      </c>
      <c r="J52" s="115">
        <v>148</v>
      </c>
      <c r="K52" s="116">
        <v>20.815752461322081</v>
      </c>
    </row>
    <row r="53" spans="1:11" ht="14.1" customHeight="1" x14ac:dyDescent="0.2">
      <c r="A53" s="306" t="s">
        <v>277</v>
      </c>
      <c r="B53" s="307" t="s">
        <v>278</v>
      </c>
      <c r="C53" s="308"/>
      <c r="D53" s="113">
        <v>3.3885252214093184</v>
      </c>
      <c r="E53" s="115">
        <v>264</v>
      </c>
      <c r="F53" s="114">
        <v>249</v>
      </c>
      <c r="G53" s="114">
        <v>256</v>
      </c>
      <c r="H53" s="114">
        <v>242</v>
      </c>
      <c r="I53" s="140">
        <v>212</v>
      </c>
      <c r="J53" s="115">
        <v>52</v>
      </c>
      <c r="K53" s="116">
        <v>24.528301886792452</v>
      </c>
    </row>
    <row r="54" spans="1:11" ht="14.1" customHeight="1" x14ac:dyDescent="0.2">
      <c r="A54" s="306" t="s">
        <v>279</v>
      </c>
      <c r="B54" s="307" t="s">
        <v>280</v>
      </c>
      <c r="C54" s="308"/>
      <c r="D54" s="113">
        <v>6.8797330252855859</v>
      </c>
      <c r="E54" s="115">
        <v>536</v>
      </c>
      <c r="F54" s="114">
        <v>406</v>
      </c>
      <c r="G54" s="114">
        <v>524</v>
      </c>
      <c r="H54" s="114">
        <v>428</v>
      </c>
      <c r="I54" s="140">
        <v>429</v>
      </c>
      <c r="J54" s="115">
        <v>107</v>
      </c>
      <c r="K54" s="116">
        <v>24.941724941724942</v>
      </c>
    </row>
    <row r="55" spans="1:11" ht="14.1" customHeight="1" x14ac:dyDescent="0.2">
      <c r="A55" s="306">
        <v>72</v>
      </c>
      <c r="B55" s="307" t="s">
        <v>281</v>
      </c>
      <c r="C55" s="308"/>
      <c r="D55" s="113">
        <v>1.6172506738544474</v>
      </c>
      <c r="E55" s="115">
        <v>126</v>
      </c>
      <c r="F55" s="114">
        <v>93</v>
      </c>
      <c r="G55" s="114">
        <v>222</v>
      </c>
      <c r="H55" s="114">
        <v>91</v>
      </c>
      <c r="I55" s="140">
        <v>131</v>
      </c>
      <c r="J55" s="115">
        <v>-5</v>
      </c>
      <c r="K55" s="116">
        <v>-3.8167938931297711</v>
      </c>
    </row>
    <row r="56" spans="1:11" ht="14.1" customHeight="1" x14ac:dyDescent="0.2">
      <c r="A56" s="306" t="s">
        <v>282</v>
      </c>
      <c r="B56" s="307" t="s">
        <v>283</v>
      </c>
      <c r="C56" s="308"/>
      <c r="D56" s="113">
        <v>0.62893081761006286</v>
      </c>
      <c r="E56" s="115">
        <v>49</v>
      </c>
      <c r="F56" s="114">
        <v>36</v>
      </c>
      <c r="G56" s="114">
        <v>91</v>
      </c>
      <c r="H56" s="114">
        <v>36</v>
      </c>
      <c r="I56" s="140">
        <v>37</v>
      </c>
      <c r="J56" s="115">
        <v>12</v>
      </c>
      <c r="K56" s="116">
        <v>32.432432432432435</v>
      </c>
    </row>
    <row r="57" spans="1:11" ht="14.1" customHeight="1" x14ac:dyDescent="0.2">
      <c r="A57" s="306" t="s">
        <v>284</v>
      </c>
      <c r="B57" s="307" t="s">
        <v>285</v>
      </c>
      <c r="C57" s="308"/>
      <c r="D57" s="113">
        <v>0.66743678603516876</v>
      </c>
      <c r="E57" s="115">
        <v>52</v>
      </c>
      <c r="F57" s="114">
        <v>41</v>
      </c>
      <c r="G57" s="114">
        <v>72</v>
      </c>
      <c r="H57" s="114">
        <v>38</v>
      </c>
      <c r="I57" s="140">
        <v>66</v>
      </c>
      <c r="J57" s="115">
        <v>-14</v>
      </c>
      <c r="K57" s="116">
        <v>-21.212121212121211</v>
      </c>
    </row>
    <row r="58" spans="1:11" ht="14.1" customHeight="1" x14ac:dyDescent="0.2">
      <c r="A58" s="306">
        <v>73</v>
      </c>
      <c r="B58" s="307" t="s">
        <v>286</v>
      </c>
      <c r="C58" s="308"/>
      <c r="D58" s="113">
        <v>2.4515466563984085</v>
      </c>
      <c r="E58" s="115">
        <v>191</v>
      </c>
      <c r="F58" s="114">
        <v>183</v>
      </c>
      <c r="G58" s="114">
        <v>327</v>
      </c>
      <c r="H58" s="114">
        <v>143</v>
      </c>
      <c r="I58" s="140">
        <v>167</v>
      </c>
      <c r="J58" s="115">
        <v>24</v>
      </c>
      <c r="K58" s="116">
        <v>14.37125748502994</v>
      </c>
    </row>
    <row r="59" spans="1:11" ht="14.1" customHeight="1" x14ac:dyDescent="0.2">
      <c r="A59" s="306" t="s">
        <v>287</v>
      </c>
      <c r="B59" s="307" t="s">
        <v>288</v>
      </c>
      <c r="C59" s="308"/>
      <c r="D59" s="113">
        <v>1.9638043896804005</v>
      </c>
      <c r="E59" s="115">
        <v>153</v>
      </c>
      <c r="F59" s="114">
        <v>135</v>
      </c>
      <c r="G59" s="114">
        <v>257</v>
      </c>
      <c r="H59" s="114">
        <v>99</v>
      </c>
      <c r="I59" s="140">
        <v>117</v>
      </c>
      <c r="J59" s="115">
        <v>36</v>
      </c>
      <c r="K59" s="116">
        <v>30.76923076923077</v>
      </c>
    </row>
    <row r="60" spans="1:11" ht="14.1" customHeight="1" x14ac:dyDescent="0.2">
      <c r="A60" s="306">
        <v>81</v>
      </c>
      <c r="B60" s="307" t="s">
        <v>289</v>
      </c>
      <c r="C60" s="308"/>
      <c r="D60" s="113">
        <v>9.9987164677191629</v>
      </c>
      <c r="E60" s="115">
        <v>779</v>
      </c>
      <c r="F60" s="114">
        <v>963</v>
      </c>
      <c r="G60" s="114">
        <v>1264</v>
      </c>
      <c r="H60" s="114">
        <v>582</v>
      </c>
      <c r="I60" s="140">
        <v>697</v>
      </c>
      <c r="J60" s="115">
        <v>82</v>
      </c>
      <c r="K60" s="116">
        <v>11.764705882352942</v>
      </c>
    </row>
    <row r="61" spans="1:11" ht="14.1" customHeight="1" x14ac:dyDescent="0.2">
      <c r="A61" s="306" t="s">
        <v>290</v>
      </c>
      <c r="B61" s="307" t="s">
        <v>291</v>
      </c>
      <c r="C61" s="308"/>
      <c r="D61" s="113">
        <v>1.9766397124887691</v>
      </c>
      <c r="E61" s="115">
        <v>154</v>
      </c>
      <c r="F61" s="114">
        <v>109</v>
      </c>
      <c r="G61" s="114">
        <v>162</v>
      </c>
      <c r="H61" s="114">
        <v>124</v>
      </c>
      <c r="I61" s="140">
        <v>114</v>
      </c>
      <c r="J61" s="115">
        <v>40</v>
      </c>
      <c r="K61" s="116">
        <v>35.087719298245617</v>
      </c>
    </row>
    <row r="62" spans="1:11" ht="14.1" customHeight="1" x14ac:dyDescent="0.2">
      <c r="A62" s="306" t="s">
        <v>292</v>
      </c>
      <c r="B62" s="307" t="s">
        <v>293</v>
      </c>
      <c r="C62" s="308"/>
      <c r="D62" s="113">
        <v>3.7735849056603774</v>
      </c>
      <c r="E62" s="115">
        <v>294</v>
      </c>
      <c r="F62" s="114">
        <v>499</v>
      </c>
      <c r="G62" s="114">
        <v>754</v>
      </c>
      <c r="H62" s="114">
        <v>208</v>
      </c>
      <c r="I62" s="140">
        <v>306</v>
      </c>
      <c r="J62" s="115">
        <v>-12</v>
      </c>
      <c r="K62" s="116">
        <v>-3.9215686274509802</v>
      </c>
    </row>
    <row r="63" spans="1:11" ht="14.1" customHeight="1" x14ac:dyDescent="0.2">
      <c r="A63" s="306"/>
      <c r="B63" s="307" t="s">
        <v>294</v>
      </c>
      <c r="C63" s="308"/>
      <c r="D63" s="113">
        <v>3.5040431266846359</v>
      </c>
      <c r="E63" s="115">
        <v>273</v>
      </c>
      <c r="F63" s="114">
        <v>457</v>
      </c>
      <c r="G63" s="114">
        <v>666</v>
      </c>
      <c r="H63" s="114">
        <v>183</v>
      </c>
      <c r="I63" s="140">
        <v>270</v>
      </c>
      <c r="J63" s="115">
        <v>3</v>
      </c>
      <c r="K63" s="116">
        <v>1.1111111111111112</v>
      </c>
    </row>
    <row r="64" spans="1:11" ht="14.1" customHeight="1" x14ac:dyDescent="0.2">
      <c r="A64" s="306" t="s">
        <v>295</v>
      </c>
      <c r="B64" s="307" t="s">
        <v>296</v>
      </c>
      <c r="C64" s="308"/>
      <c r="D64" s="113">
        <v>2.3616993967398279</v>
      </c>
      <c r="E64" s="115">
        <v>184</v>
      </c>
      <c r="F64" s="114">
        <v>170</v>
      </c>
      <c r="G64" s="114">
        <v>131</v>
      </c>
      <c r="H64" s="114">
        <v>123</v>
      </c>
      <c r="I64" s="140">
        <v>149</v>
      </c>
      <c r="J64" s="115">
        <v>35</v>
      </c>
      <c r="K64" s="116">
        <v>23.48993288590604</v>
      </c>
    </row>
    <row r="65" spans="1:11" ht="14.1" customHeight="1" x14ac:dyDescent="0.2">
      <c r="A65" s="306" t="s">
        <v>297</v>
      </c>
      <c r="B65" s="307" t="s">
        <v>298</v>
      </c>
      <c r="C65" s="308"/>
      <c r="D65" s="113">
        <v>0.84713130535232961</v>
      </c>
      <c r="E65" s="115">
        <v>66</v>
      </c>
      <c r="F65" s="114">
        <v>74</v>
      </c>
      <c r="G65" s="114">
        <v>105</v>
      </c>
      <c r="H65" s="114">
        <v>40</v>
      </c>
      <c r="I65" s="140">
        <v>59</v>
      </c>
      <c r="J65" s="115">
        <v>7</v>
      </c>
      <c r="K65" s="116">
        <v>11.864406779661017</v>
      </c>
    </row>
    <row r="66" spans="1:11" ht="14.1" customHeight="1" x14ac:dyDescent="0.2">
      <c r="A66" s="306">
        <v>82</v>
      </c>
      <c r="B66" s="307" t="s">
        <v>299</v>
      </c>
      <c r="C66" s="308"/>
      <c r="D66" s="113">
        <v>3.3371839301758439</v>
      </c>
      <c r="E66" s="115">
        <v>260</v>
      </c>
      <c r="F66" s="114">
        <v>271</v>
      </c>
      <c r="G66" s="114">
        <v>468</v>
      </c>
      <c r="H66" s="114">
        <v>228</v>
      </c>
      <c r="I66" s="140">
        <v>317</v>
      </c>
      <c r="J66" s="115">
        <v>-57</v>
      </c>
      <c r="K66" s="116">
        <v>-17.981072555205046</v>
      </c>
    </row>
    <row r="67" spans="1:11" ht="14.1" customHeight="1" x14ac:dyDescent="0.2">
      <c r="A67" s="306" t="s">
        <v>300</v>
      </c>
      <c r="B67" s="307" t="s">
        <v>301</v>
      </c>
      <c r="C67" s="308"/>
      <c r="D67" s="113">
        <v>2.4772173020151458</v>
      </c>
      <c r="E67" s="115">
        <v>193</v>
      </c>
      <c r="F67" s="114">
        <v>226</v>
      </c>
      <c r="G67" s="114">
        <v>358</v>
      </c>
      <c r="H67" s="114">
        <v>177</v>
      </c>
      <c r="I67" s="140">
        <v>220</v>
      </c>
      <c r="J67" s="115">
        <v>-27</v>
      </c>
      <c r="K67" s="116">
        <v>-12.272727272727273</v>
      </c>
    </row>
    <row r="68" spans="1:11" ht="14.1" customHeight="1" x14ac:dyDescent="0.2">
      <c r="A68" s="306" t="s">
        <v>302</v>
      </c>
      <c r="B68" s="307" t="s">
        <v>303</v>
      </c>
      <c r="C68" s="308"/>
      <c r="D68" s="113">
        <v>0.50057758952637654</v>
      </c>
      <c r="E68" s="115">
        <v>39</v>
      </c>
      <c r="F68" s="114">
        <v>37</v>
      </c>
      <c r="G68" s="114">
        <v>63</v>
      </c>
      <c r="H68" s="114">
        <v>27</v>
      </c>
      <c r="I68" s="140">
        <v>70</v>
      </c>
      <c r="J68" s="115">
        <v>-31</v>
      </c>
      <c r="K68" s="116">
        <v>-44.285714285714285</v>
      </c>
    </row>
    <row r="69" spans="1:11" ht="14.1" customHeight="1" x14ac:dyDescent="0.2">
      <c r="A69" s="306">
        <v>83</v>
      </c>
      <c r="B69" s="307" t="s">
        <v>304</v>
      </c>
      <c r="C69" s="308"/>
      <c r="D69" s="113">
        <v>7.4958285200872803</v>
      </c>
      <c r="E69" s="115">
        <v>584</v>
      </c>
      <c r="F69" s="114">
        <v>436</v>
      </c>
      <c r="G69" s="114">
        <v>790</v>
      </c>
      <c r="H69" s="114">
        <v>296</v>
      </c>
      <c r="I69" s="140">
        <v>437</v>
      </c>
      <c r="J69" s="115">
        <v>147</v>
      </c>
      <c r="K69" s="116">
        <v>33.638443935926773</v>
      </c>
    </row>
    <row r="70" spans="1:11" ht="14.1" customHeight="1" x14ac:dyDescent="0.2">
      <c r="A70" s="306" t="s">
        <v>305</v>
      </c>
      <c r="B70" s="307" t="s">
        <v>306</v>
      </c>
      <c r="C70" s="308"/>
      <c r="D70" s="113">
        <v>6.9695802849441666</v>
      </c>
      <c r="E70" s="115">
        <v>543</v>
      </c>
      <c r="F70" s="114">
        <v>391</v>
      </c>
      <c r="G70" s="114">
        <v>733</v>
      </c>
      <c r="H70" s="114">
        <v>258</v>
      </c>
      <c r="I70" s="140">
        <v>384</v>
      </c>
      <c r="J70" s="115">
        <v>159</v>
      </c>
      <c r="K70" s="116">
        <v>41.40625</v>
      </c>
    </row>
    <row r="71" spans="1:11" ht="14.1" customHeight="1" x14ac:dyDescent="0.2">
      <c r="A71" s="306"/>
      <c r="B71" s="307" t="s">
        <v>307</v>
      </c>
      <c r="C71" s="308"/>
      <c r="D71" s="113">
        <v>3.5682197407264793</v>
      </c>
      <c r="E71" s="115">
        <v>278</v>
      </c>
      <c r="F71" s="114">
        <v>160</v>
      </c>
      <c r="G71" s="114">
        <v>444</v>
      </c>
      <c r="H71" s="114">
        <v>129</v>
      </c>
      <c r="I71" s="140">
        <v>235</v>
      </c>
      <c r="J71" s="115">
        <v>43</v>
      </c>
      <c r="K71" s="116">
        <v>18.297872340425531</v>
      </c>
    </row>
    <row r="72" spans="1:11" ht="14.1" customHeight="1" x14ac:dyDescent="0.2">
      <c r="A72" s="306">
        <v>84</v>
      </c>
      <c r="B72" s="307" t="s">
        <v>308</v>
      </c>
      <c r="C72" s="308"/>
      <c r="D72" s="113">
        <v>3.927608779360801</v>
      </c>
      <c r="E72" s="115">
        <v>306</v>
      </c>
      <c r="F72" s="114">
        <v>313</v>
      </c>
      <c r="G72" s="114">
        <v>365</v>
      </c>
      <c r="H72" s="114">
        <v>253</v>
      </c>
      <c r="I72" s="140">
        <v>349</v>
      </c>
      <c r="J72" s="115">
        <v>-43</v>
      </c>
      <c r="K72" s="116">
        <v>-12.320916905444125</v>
      </c>
    </row>
    <row r="73" spans="1:11" ht="14.1" customHeight="1" x14ac:dyDescent="0.2">
      <c r="A73" s="306" t="s">
        <v>309</v>
      </c>
      <c r="B73" s="307" t="s">
        <v>310</v>
      </c>
      <c r="C73" s="308"/>
      <c r="D73" s="113">
        <v>0.75728404569374919</v>
      </c>
      <c r="E73" s="115">
        <v>59</v>
      </c>
      <c r="F73" s="114">
        <v>28</v>
      </c>
      <c r="G73" s="114">
        <v>111</v>
      </c>
      <c r="H73" s="114">
        <v>13</v>
      </c>
      <c r="I73" s="140">
        <v>87</v>
      </c>
      <c r="J73" s="115">
        <v>-28</v>
      </c>
      <c r="K73" s="116">
        <v>-32.183908045977013</v>
      </c>
    </row>
    <row r="74" spans="1:11" ht="14.1" customHeight="1" x14ac:dyDescent="0.2">
      <c r="A74" s="306" t="s">
        <v>311</v>
      </c>
      <c r="B74" s="307" t="s">
        <v>312</v>
      </c>
      <c r="C74" s="308"/>
      <c r="D74" s="113">
        <v>0.30804774740084712</v>
      </c>
      <c r="E74" s="115">
        <v>24</v>
      </c>
      <c r="F74" s="114">
        <v>22</v>
      </c>
      <c r="G74" s="114">
        <v>29</v>
      </c>
      <c r="H74" s="114">
        <v>14</v>
      </c>
      <c r="I74" s="140">
        <v>34</v>
      </c>
      <c r="J74" s="115">
        <v>-10</v>
      </c>
      <c r="K74" s="116">
        <v>-29.411764705882351</v>
      </c>
    </row>
    <row r="75" spans="1:11" ht="14.1" customHeight="1" x14ac:dyDescent="0.2">
      <c r="A75" s="306" t="s">
        <v>313</v>
      </c>
      <c r="B75" s="307" t="s">
        <v>314</v>
      </c>
      <c r="C75" s="308"/>
      <c r="D75" s="113">
        <v>1.8226158387883455</v>
      </c>
      <c r="E75" s="115">
        <v>142</v>
      </c>
      <c r="F75" s="114">
        <v>207</v>
      </c>
      <c r="G75" s="114">
        <v>171</v>
      </c>
      <c r="H75" s="114">
        <v>186</v>
      </c>
      <c r="I75" s="140">
        <v>174</v>
      </c>
      <c r="J75" s="115">
        <v>-32</v>
      </c>
      <c r="K75" s="116">
        <v>-18.390804597701148</v>
      </c>
    </row>
    <row r="76" spans="1:11" ht="14.1" customHeight="1" x14ac:dyDescent="0.2">
      <c r="A76" s="306">
        <v>91</v>
      </c>
      <c r="B76" s="307" t="s">
        <v>315</v>
      </c>
      <c r="C76" s="308"/>
      <c r="D76" s="113">
        <v>0.79579001411885508</v>
      </c>
      <c r="E76" s="115">
        <v>62</v>
      </c>
      <c r="F76" s="114">
        <v>57</v>
      </c>
      <c r="G76" s="114">
        <v>50</v>
      </c>
      <c r="H76" s="114">
        <v>53</v>
      </c>
      <c r="I76" s="140">
        <v>50</v>
      </c>
      <c r="J76" s="115">
        <v>12</v>
      </c>
      <c r="K76" s="116">
        <v>24</v>
      </c>
    </row>
    <row r="77" spans="1:11" ht="14.1" customHeight="1" x14ac:dyDescent="0.2">
      <c r="A77" s="306">
        <v>92</v>
      </c>
      <c r="B77" s="307" t="s">
        <v>316</v>
      </c>
      <c r="C77" s="308"/>
      <c r="D77" s="113">
        <v>4.5308689513541269</v>
      </c>
      <c r="E77" s="115">
        <v>353</v>
      </c>
      <c r="F77" s="114">
        <v>324</v>
      </c>
      <c r="G77" s="114">
        <v>355</v>
      </c>
      <c r="H77" s="114">
        <v>376</v>
      </c>
      <c r="I77" s="140">
        <v>496</v>
      </c>
      <c r="J77" s="115">
        <v>-143</v>
      </c>
      <c r="K77" s="116">
        <v>-28.830645161290324</v>
      </c>
    </row>
    <row r="78" spans="1:11" ht="14.1" customHeight="1" x14ac:dyDescent="0.2">
      <c r="A78" s="306">
        <v>93</v>
      </c>
      <c r="B78" s="307" t="s">
        <v>317</v>
      </c>
      <c r="C78" s="308"/>
      <c r="D78" s="113">
        <v>0.17969451931716082</v>
      </c>
      <c r="E78" s="115">
        <v>14</v>
      </c>
      <c r="F78" s="114">
        <v>5</v>
      </c>
      <c r="G78" s="114">
        <v>13</v>
      </c>
      <c r="H78" s="114">
        <v>10</v>
      </c>
      <c r="I78" s="140">
        <v>13</v>
      </c>
      <c r="J78" s="115">
        <v>1</v>
      </c>
      <c r="K78" s="116">
        <v>7.6923076923076925</v>
      </c>
    </row>
    <row r="79" spans="1:11" ht="14.1" customHeight="1" x14ac:dyDescent="0.2">
      <c r="A79" s="306">
        <v>94</v>
      </c>
      <c r="B79" s="307" t="s">
        <v>318</v>
      </c>
      <c r="C79" s="308"/>
      <c r="D79" s="113">
        <v>1.1038377615197021</v>
      </c>
      <c r="E79" s="115">
        <v>86</v>
      </c>
      <c r="F79" s="114">
        <v>88</v>
      </c>
      <c r="G79" s="114">
        <v>121</v>
      </c>
      <c r="H79" s="114">
        <v>101</v>
      </c>
      <c r="I79" s="140">
        <v>129</v>
      </c>
      <c r="J79" s="115">
        <v>-43</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0.24387113335900398</v>
      </c>
      <c r="E81" s="143">
        <v>19</v>
      </c>
      <c r="F81" s="144">
        <v>11</v>
      </c>
      <c r="G81" s="144">
        <v>29</v>
      </c>
      <c r="H81" s="144">
        <v>20</v>
      </c>
      <c r="I81" s="145">
        <v>25</v>
      </c>
      <c r="J81" s="143">
        <v>-6</v>
      </c>
      <c r="K81" s="146">
        <v>-24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7964</v>
      </c>
      <c r="E11" s="114">
        <v>7340</v>
      </c>
      <c r="F11" s="114">
        <v>8476</v>
      </c>
      <c r="G11" s="114">
        <v>6384</v>
      </c>
      <c r="H11" s="140">
        <v>7570</v>
      </c>
      <c r="I11" s="115">
        <v>394</v>
      </c>
      <c r="J11" s="116">
        <v>5.2047556142668432</v>
      </c>
    </row>
    <row r="12" spans="1:15" s="110" customFormat="1" ht="24.95" customHeight="1" x14ac:dyDescent="0.2">
      <c r="A12" s="193" t="s">
        <v>132</v>
      </c>
      <c r="B12" s="194" t="s">
        <v>133</v>
      </c>
      <c r="C12" s="113">
        <v>3.7669512807634357E-2</v>
      </c>
      <c r="D12" s="115">
        <v>3</v>
      </c>
      <c r="E12" s="114">
        <v>7</v>
      </c>
      <c r="F12" s="114">
        <v>0</v>
      </c>
      <c r="G12" s="114">
        <v>3</v>
      </c>
      <c r="H12" s="140">
        <v>6</v>
      </c>
      <c r="I12" s="115">
        <v>-3</v>
      </c>
      <c r="J12" s="116">
        <v>-50</v>
      </c>
    </row>
    <row r="13" spans="1:15" s="110" customFormat="1" ht="24.95" customHeight="1" x14ac:dyDescent="0.2">
      <c r="A13" s="193" t="s">
        <v>134</v>
      </c>
      <c r="B13" s="199" t="s">
        <v>214</v>
      </c>
      <c r="C13" s="113">
        <v>0.95429432446007034</v>
      </c>
      <c r="D13" s="115">
        <v>76</v>
      </c>
      <c r="E13" s="114">
        <v>54</v>
      </c>
      <c r="F13" s="114">
        <v>78</v>
      </c>
      <c r="G13" s="114">
        <v>41</v>
      </c>
      <c r="H13" s="140">
        <v>78</v>
      </c>
      <c r="I13" s="115">
        <v>-2</v>
      </c>
      <c r="J13" s="116">
        <v>-2.5641025641025643</v>
      </c>
    </row>
    <row r="14" spans="1:15" s="287" customFormat="1" ht="24.95" customHeight="1" x14ac:dyDescent="0.2">
      <c r="A14" s="193" t="s">
        <v>215</v>
      </c>
      <c r="B14" s="199" t="s">
        <v>137</v>
      </c>
      <c r="C14" s="113">
        <v>3.3525866398794575</v>
      </c>
      <c r="D14" s="115">
        <v>267</v>
      </c>
      <c r="E14" s="114">
        <v>232</v>
      </c>
      <c r="F14" s="114">
        <v>246</v>
      </c>
      <c r="G14" s="114">
        <v>172</v>
      </c>
      <c r="H14" s="140">
        <v>275</v>
      </c>
      <c r="I14" s="115">
        <v>-8</v>
      </c>
      <c r="J14" s="116">
        <v>-2.9090909090909092</v>
      </c>
      <c r="K14" s="110"/>
      <c r="L14" s="110"/>
      <c r="M14" s="110"/>
      <c r="N14" s="110"/>
      <c r="O14" s="110"/>
    </row>
    <row r="15" spans="1:15" s="110" customFormat="1" ht="24.95" customHeight="1" x14ac:dyDescent="0.2">
      <c r="A15" s="193" t="s">
        <v>216</v>
      </c>
      <c r="B15" s="199" t="s">
        <v>217</v>
      </c>
      <c r="C15" s="113">
        <v>1.0924158714213963</v>
      </c>
      <c r="D15" s="115">
        <v>87</v>
      </c>
      <c r="E15" s="114">
        <v>72</v>
      </c>
      <c r="F15" s="114">
        <v>102</v>
      </c>
      <c r="G15" s="114">
        <v>63</v>
      </c>
      <c r="H15" s="140">
        <v>97</v>
      </c>
      <c r="I15" s="115">
        <v>-10</v>
      </c>
      <c r="J15" s="116">
        <v>-10.309278350515465</v>
      </c>
    </row>
    <row r="16" spans="1:15" s="287" customFormat="1" ht="24.95" customHeight="1" x14ac:dyDescent="0.2">
      <c r="A16" s="193" t="s">
        <v>218</v>
      </c>
      <c r="B16" s="199" t="s">
        <v>141</v>
      </c>
      <c r="C16" s="113">
        <v>1.6951280763435459</v>
      </c>
      <c r="D16" s="115">
        <v>135</v>
      </c>
      <c r="E16" s="114">
        <v>131</v>
      </c>
      <c r="F16" s="114">
        <v>96</v>
      </c>
      <c r="G16" s="114">
        <v>86</v>
      </c>
      <c r="H16" s="140">
        <v>145</v>
      </c>
      <c r="I16" s="115">
        <v>-10</v>
      </c>
      <c r="J16" s="116">
        <v>-6.8965517241379306</v>
      </c>
      <c r="K16" s="110"/>
      <c r="L16" s="110"/>
      <c r="M16" s="110"/>
      <c r="N16" s="110"/>
      <c r="O16" s="110"/>
    </row>
    <row r="17" spans="1:15" s="110" customFormat="1" ht="24.95" customHeight="1" x14ac:dyDescent="0.2">
      <c r="A17" s="193" t="s">
        <v>142</v>
      </c>
      <c r="B17" s="199" t="s">
        <v>220</v>
      </c>
      <c r="C17" s="113">
        <v>0.5650426921145153</v>
      </c>
      <c r="D17" s="115">
        <v>45</v>
      </c>
      <c r="E17" s="114">
        <v>29</v>
      </c>
      <c r="F17" s="114">
        <v>48</v>
      </c>
      <c r="G17" s="114">
        <v>23</v>
      </c>
      <c r="H17" s="140">
        <v>33</v>
      </c>
      <c r="I17" s="115">
        <v>12</v>
      </c>
      <c r="J17" s="116">
        <v>36.363636363636367</v>
      </c>
    </row>
    <row r="18" spans="1:15" s="287" customFormat="1" ht="24.95" customHeight="1" x14ac:dyDescent="0.2">
      <c r="A18" s="201" t="s">
        <v>144</v>
      </c>
      <c r="B18" s="202" t="s">
        <v>145</v>
      </c>
      <c r="C18" s="113">
        <v>4.6710195881466596</v>
      </c>
      <c r="D18" s="115">
        <v>372</v>
      </c>
      <c r="E18" s="114">
        <v>444</v>
      </c>
      <c r="F18" s="114">
        <v>411</v>
      </c>
      <c r="G18" s="114">
        <v>355</v>
      </c>
      <c r="H18" s="140">
        <v>348</v>
      </c>
      <c r="I18" s="115">
        <v>24</v>
      </c>
      <c r="J18" s="116">
        <v>6.8965517241379306</v>
      </c>
      <c r="K18" s="110"/>
      <c r="L18" s="110"/>
      <c r="M18" s="110"/>
      <c r="N18" s="110"/>
      <c r="O18" s="110"/>
    </row>
    <row r="19" spans="1:15" s="110" customFormat="1" ht="24.95" customHeight="1" x14ac:dyDescent="0.2">
      <c r="A19" s="193" t="s">
        <v>146</v>
      </c>
      <c r="B19" s="199" t="s">
        <v>147</v>
      </c>
      <c r="C19" s="113">
        <v>10.283776996484178</v>
      </c>
      <c r="D19" s="115">
        <v>819</v>
      </c>
      <c r="E19" s="114">
        <v>681</v>
      </c>
      <c r="F19" s="114">
        <v>810</v>
      </c>
      <c r="G19" s="114">
        <v>583</v>
      </c>
      <c r="H19" s="140">
        <v>848</v>
      </c>
      <c r="I19" s="115">
        <v>-29</v>
      </c>
      <c r="J19" s="116">
        <v>-3.4198113207547172</v>
      </c>
    </row>
    <row r="20" spans="1:15" s="287" customFormat="1" ht="24.95" customHeight="1" x14ac:dyDescent="0.2">
      <c r="A20" s="193" t="s">
        <v>148</v>
      </c>
      <c r="B20" s="199" t="s">
        <v>149</v>
      </c>
      <c r="C20" s="113">
        <v>5.6629834254143647</v>
      </c>
      <c r="D20" s="115">
        <v>451</v>
      </c>
      <c r="E20" s="114">
        <v>397</v>
      </c>
      <c r="F20" s="114">
        <v>368</v>
      </c>
      <c r="G20" s="114">
        <v>320</v>
      </c>
      <c r="H20" s="140">
        <v>404</v>
      </c>
      <c r="I20" s="115">
        <v>47</v>
      </c>
      <c r="J20" s="116">
        <v>11.633663366336634</v>
      </c>
      <c r="K20" s="110"/>
      <c r="L20" s="110"/>
      <c r="M20" s="110"/>
      <c r="N20" s="110"/>
      <c r="O20" s="110"/>
    </row>
    <row r="21" spans="1:15" s="110" customFormat="1" ht="24.95" customHeight="1" x14ac:dyDescent="0.2">
      <c r="A21" s="201" t="s">
        <v>150</v>
      </c>
      <c r="B21" s="202" t="s">
        <v>151</v>
      </c>
      <c r="C21" s="113">
        <v>5.4495228528377702</v>
      </c>
      <c r="D21" s="115">
        <v>434</v>
      </c>
      <c r="E21" s="114">
        <v>396</v>
      </c>
      <c r="F21" s="114">
        <v>484</v>
      </c>
      <c r="G21" s="114">
        <v>400</v>
      </c>
      <c r="H21" s="140">
        <v>306</v>
      </c>
      <c r="I21" s="115">
        <v>128</v>
      </c>
      <c r="J21" s="116">
        <v>41.830065359477125</v>
      </c>
    </row>
    <row r="22" spans="1:15" s="110" customFormat="1" ht="24.95" customHeight="1" x14ac:dyDescent="0.2">
      <c r="A22" s="201" t="s">
        <v>152</v>
      </c>
      <c r="B22" s="199" t="s">
        <v>153</v>
      </c>
      <c r="C22" s="113">
        <v>2.5364138623807131</v>
      </c>
      <c r="D22" s="115">
        <v>202</v>
      </c>
      <c r="E22" s="114">
        <v>227</v>
      </c>
      <c r="F22" s="114">
        <v>255</v>
      </c>
      <c r="G22" s="114">
        <v>200</v>
      </c>
      <c r="H22" s="140">
        <v>237</v>
      </c>
      <c r="I22" s="115">
        <v>-35</v>
      </c>
      <c r="J22" s="116">
        <v>-14.767932489451477</v>
      </c>
    </row>
    <row r="23" spans="1:15" s="110" customFormat="1" ht="24.95" customHeight="1" x14ac:dyDescent="0.2">
      <c r="A23" s="193" t="s">
        <v>154</v>
      </c>
      <c r="B23" s="199" t="s">
        <v>155</v>
      </c>
      <c r="C23" s="113">
        <v>1.4063284781516825</v>
      </c>
      <c r="D23" s="115">
        <v>112</v>
      </c>
      <c r="E23" s="114">
        <v>107</v>
      </c>
      <c r="F23" s="114">
        <v>107</v>
      </c>
      <c r="G23" s="114">
        <v>98</v>
      </c>
      <c r="H23" s="140">
        <v>112</v>
      </c>
      <c r="I23" s="115">
        <v>0</v>
      </c>
      <c r="J23" s="116">
        <v>0</v>
      </c>
    </row>
    <row r="24" spans="1:15" s="110" customFormat="1" ht="24.95" customHeight="1" x14ac:dyDescent="0.2">
      <c r="A24" s="193" t="s">
        <v>156</v>
      </c>
      <c r="B24" s="199" t="s">
        <v>221</v>
      </c>
      <c r="C24" s="113">
        <v>6.378704168759417</v>
      </c>
      <c r="D24" s="115">
        <v>508</v>
      </c>
      <c r="E24" s="114">
        <v>465</v>
      </c>
      <c r="F24" s="114">
        <v>520</v>
      </c>
      <c r="G24" s="114">
        <v>389</v>
      </c>
      <c r="H24" s="140">
        <v>505</v>
      </c>
      <c r="I24" s="115">
        <v>3</v>
      </c>
      <c r="J24" s="116">
        <v>0.59405940594059403</v>
      </c>
    </row>
    <row r="25" spans="1:15" s="110" customFormat="1" ht="24.95" customHeight="1" x14ac:dyDescent="0.2">
      <c r="A25" s="193" t="s">
        <v>222</v>
      </c>
      <c r="B25" s="204" t="s">
        <v>159</v>
      </c>
      <c r="C25" s="113">
        <v>11.464088397790055</v>
      </c>
      <c r="D25" s="115">
        <v>913</v>
      </c>
      <c r="E25" s="114">
        <v>834</v>
      </c>
      <c r="F25" s="114">
        <v>934</v>
      </c>
      <c r="G25" s="114">
        <v>828</v>
      </c>
      <c r="H25" s="140">
        <v>841</v>
      </c>
      <c r="I25" s="115">
        <v>72</v>
      </c>
      <c r="J25" s="116">
        <v>8.5612366230677761</v>
      </c>
    </row>
    <row r="26" spans="1:15" s="110" customFormat="1" ht="24.95" customHeight="1" x14ac:dyDescent="0.2">
      <c r="A26" s="201">
        <v>782.78300000000002</v>
      </c>
      <c r="B26" s="203" t="s">
        <v>160</v>
      </c>
      <c r="C26" s="113">
        <v>11.652435961828226</v>
      </c>
      <c r="D26" s="115">
        <v>928</v>
      </c>
      <c r="E26" s="114">
        <v>1076</v>
      </c>
      <c r="F26" s="114">
        <v>1107</v>
      </c>
      <c r="G26" s="114">
        <v>1062</v>
      </c>
      <c r="H26" s="140">
        <v>964</v>
      </c>
      <c r="I26" s="115">
        <v>-36</v>
      </c>
      <c r="J26" s="116">
        <v>-3.7344398340248963</v>
      </c>
    </row>
    <row r="27" spans="1:15" s="110" customFormat="1" ht="24.95" customHeight="1" x14ac:dyDescent="0.2">
      <c r="A27" s="193" t="s">
        <v>161</v>
      </c>
      <c r="B27" s="199" t="s">
        <v>162</v>
      </c>
      <c r="C27" s="113">
        <v>2.812656956303365</v>
      </c>
      <c r="D27" s="115">
        <v>224</v>
      </c>
      <c r="E27" s="114">
        <v>136</v>
      </c>
      <c r="F27" s="114">
        <v>271</v>
      </c>
      <c r="G27" s="114">
        <v>184</v>
      </c>
      <c r="H27" s="140">
        <v>315</v>
      </c>
      <c r="I27" s="115">
        <v>-91</v>
      </c>
      <c r="J27" s="116">
        <v>-28.888888888888889</v>
      </c>
    </row>
    <row r="28" spans="1:15" s="110" customFormat="1" ht="24.95" customHeight="1" x14ac:dyDescent="0.2">
      <c r="A28" s="193" t="s">
        <v>163</v>
      </c>
      <c r="B28" s="199" t="s">
        <v>164</v>
      </c>
      <c r="C28" s="113">
        <v>7.0944249121044702</v>
      </c>
      <c r="D28" s="115">
        <v>565</v>
      </c>
      <c r="E28" s="114">
        <v>434</v>
      </c>
      <c r="F28" s="114">
        <v>668</v>
      </c>
      <c r="G28" s="114">
        <v>385</v>
      </c>
      <c r="H28" s="140">
        <v>612</v>
      </c>
      <c r="I28" s="115">
        <v>-47</v>
      </c>
      <c r="J28" s="116">
        <v>-7.6797385620915035</v>
      </c>
    </row>
    <row r="29" spans="1:15" s="110" customFormat="1" ht="24.95" customHeight="1" x14ac:dyDescent="0.2">
      <c r="A29" s="193">
        <v>86</v>
      </c>
      <c r="B29" s="199" t="s">
        <v>165</v>
      </c>
      <c r="C29" s="113">
        <v>10.585133098945253</v>
      </c>
      <c r="D29" s="115">
        <v>843</v>
      </c>
      <c r="E29" s="114">
        <v>1010</v>
      </c>
      <c r="F29" s="114">
        <v>879</v>
      </c>
      <c r="G29" s="114">
        <v>561</v>
      </c>
      <c r="H29" s="140">
        <v>604</v>
      </c>
      <c r="I29" s="115">
        <v>239</v>
      </c>
      <c r="J29" s="116">
        <v>39.569536423841058</v>
      </c>
    </row>
    <row r="30" spans="1:15" s="110" customFormat="1" ht="24.95" customHeight="1" x14ac:dyDescent="0.2">
      <c r="A30" s="193">
        <v>87.88</v>
      </c>
      <c r="B30" s="204" t="s">
        <v>166</v>
      </c>
      <c r="C30" s="113">
        <v>10.057759919638373</v>
      </c>
      <c r="D30" s="115">
        <v>801</v>
      </c>
      <c r="E30" s="114">
        <v>497</v>
      </c>
      <c r="F30" s="114">
        <v>954</v>
      </c>
      <c r="G30" s="114">
        <v>486</v>
      </c>
      <c r="H30" s="140">
        <v>610</v>
      </c>
      <c r="I30" s="115">
        <v>191</v>
      </c>
      <c r="J30" s="116">
        <v>31.311475409836067</v>
      </c>
    </row>
    <row r="31" spans="1:15" s="110" customFormat="1" ht="24.95" customHeight="1" x14ac:dyDescent="0.2">
      <c r="A31" s="193" t="s">
        <v>167</v>
      </c>
      <c r="B31" s="199" t="s">
        <v>168</v>
      </c>
      <c r="C31" s="113">
        <v>5.6002009040683074</v>
      </c>
      <c r="D31" s="115">
        <v>446</v>
      </c>
      <c r="E31" s="114">
        <v>343</v>
      </c>
      <c r="F31" s="114">
        <v>384</v>
      </c>
      <c r="G31" s="114">
        <v>317</v>
      </c>
      <c r="H31" s="140">
        <v>505</v>
      </c>
      <c r="I31" s="115">
        <v>-59</v>
      </c>
      <c r="J31" s="116">
        <v>-11.683168316831683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3.7669512807634357E-2</v>
      </c>
      <c r="D34" s="115">
        <v>3</v>
      </c>
      <c r="E34" s="114">
        <v>7</v>
      </c>
      <c r="F34" s="114">
        <v>0</v>
      </c>
      <c r="G34" s="114">
        <v>3</v>
      </c>
      <c r="H34" s="140">
        <v>6</v>
      </c>
      <c r="I34" s="115">
        <v>-3</v>
      </c>
      <c r="J34" s="116">
        <v>-50</v>
      </c>
    </row>
    <row r="35" spans="1:10" s="110" customFormat="1" ht="24.95" customHeight="1" x14ac:dyDescent="0.2">
      <c r="A35" s="292" t="s">
        <v>171</v>
      </c>
      <c r="B35" s="293" t="s">
        <v>172</v>
      </c>
      <c r="C35" s="113">
        <v>8.9779005524861883</v>
      </c>
      <c r="D35" s="115">
        <v>715</v>
      </c>
      <c r="E35" s="114">
        <v>730</v>
      </c>
      <c r="F35" s="114">
        <v>735</v>
      </c>
      <c r="G35" s="114">
        <v>568</v>
      </c>
      <c r="H35" s="140">
        <v>701</v>
      </c>
      <c r="I35" s="115">
        <v>14</v>
      </c>
      <c r="J35" s="116">
        <v>1.9971469329529243</v>
      </c>
    </row>
    <row r="36" spans="1:10" s="110" customFormat="1" ht="24.95" customHeight="1" x14ac:dyDescent="0.2">
      <c r="A36" s="294" t="s">
        <v>173</v>
      </c>
      <c r="B36" s="295" t="s">
        <v>174</v>
      </c>
      <c r="C36" s="125">
        <v>90.984429934706185</v>
      </c>
      <c r="D36" s="143">
        <v>7246</v>
      </c>
      <c r="E36" s="144">
        <v>6603</v>
      </c>
      <c r="F36" s="144">
        <v>7741</v>
      </c>
      <c r="G36" s="144">
        <v>5813</v>
      </c>
      <c r="H36" s="145">
        <v>6863</v>
      </c>
      <c r="I36" s="143">
        <v>383</v>
      </c>
      <c r="J36" s="146">
        <v>5.5806498615765703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7964</v>
      </c>
      <c r="F11" s="264">
        <v>7340</v>
      </c>
      <c r="G11" s="264">
        <v>8476</v>
      </c>
      <c r="H11" s="264">
        <v>6384</v>
      </c>
      <c r="I11" s="265">
        <v>7570</v>
      </c>
      <c r="J11" s="263">
        <v>394</v>
      </c>
      <c r="K11" s="266">
        <v>5.2047556142668432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22.538925163234556</v>
      </c>
      <c r="E13" s="115">
        <v>1795</v>
      </c>
      <c r="F13" s="114">
        <v>1782</v>
      </c>
      <c r="G13" s="114">
        <v>2169</v>
      </c>
      <c r="H13" s="114">
        <v>1500</v>
      </c>
      <c r="I13" s="140">
        <v>1614</v>
      </c>
      <c r="J13" s="115">
        <v>181</v>
      </c>
      <c r="K13" s="116">
        <v>11.214374225526642</v>
      </c>
    </row>
    <row r="14" spans="1:17" ht="15.95" customHeight="1" x14ac:dyDescent="0.2">
      <c r="A14" s="306" t="s">
        <v>230</v>
      </c>
      <c r="B14" s="307"/>
      <c r="C14" s="308"/>
      <c r="D14" s="113">
        <v>53.001004520341539</v>
      </c>
      <c r="E14" s="115">
        <v>4221</v>
      </c>
      <c r="F14" s="114">
        <v>3943</v>
      </c>
      <c r="G14" s="114">
        <v>4541</v>
      </c>
      <c r="H14" s="114">
        <v>3421</v>
      </c>
      <c r="I14" s="140">
        <v>4106</v>
      </c>
      <c r="J14" s="115">
        <v>115</v>
      </c>
      <c r="K14" s="116">
        <v>2.8007793472966389</v>
      </c>
    </row>
    <row r="15" spans="1:17" ht="15.95" customHeight="1" x14ac:dyDescent="0.2">
      <c r="A15" s="306" t="s">
        <v>231</v>
      </c>
      <c r="B15" s="307"/>
      <c r="C15" s="308"/>
      <c r="D15" s="113">
        <v>8.9151180311401301</v>
      </c>
      <c r="E15" s="115">
        <v>710</v>
      </c>
      <c r="F15" s="114">
        <v>622</v>
      </c>
      <c r="G15" s="114">
        <v>671</v>
      </c>
      <c r="H15" s="114">
        <v>565</v>
      </c>
      <c r="I15" s="140">
        <v>662</v>
      </c>
      <c r="J15" s="115">
        <v>48</v>
      </c>
      <c r="K15" s="116">
        <v>7.2507552870090635</v>
      </c>
    </row>
    <row r="16" spans="1:17" ht="15.95" customHeight="1" x14ac:dyDescent="0.2">
      <c r="A16" s="306" t="s">
        <v>232</v>
      </c>
      <c r="B16" s="307"/>
      <c r="C16" s="308"/>
      <c r="D16" s="113">
        <v>15.281265695630337</v>
      </c>
      <c r="E16" s="115">
        <v>1217</v>
      </c>
      <c r="F16" s="114">
        <v>979</v>
      </c>
      <c r="G16" s="114">
        <v>1081</v>
      </c>
      <c r="H16" s="114">
        <v>879</v>
      </c>
      <c r="I16" s="140">
        <v>1173</v>
      </c>
      <c r="J16" s="115">
        <v>44</v>
      </c>
      <c r="K16" s="116">
        <v>3.7510656436487637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7.5339025615268715E-2</v>
      </c>
      <c r="E18" s="115">
        <v>6</v>
      </c>
      <c r="F18" s="114">
        <v>16</v>
      </c>
      <c r="G18" s="114">
        <v>11</v>
      </c>
      <c r="H18" s="114">
        <v>8</v>
      </c>
      <c r="I18" s="140">
        <v>20</v>
      </c>
      <c r="J18" s="115">
        <v>-14</v>
      </c>
      <c r="K18" s="116">
        <v>-70</v>
      </c>
    </row>
    <row r="19" spans="1:11" ht="14.1" customHeight="1" x14ac:dyDescent="0.2">
      <c r="A19" s="306" t="s">
        <v>235</v>
      </c>
      <c r="B19" s="307" t="s">
        <v>236</v>
      </c>
      <c r="C19" s="308"/>
      <c r="D19" s="113">
        <v>3.7669512807634357E-2</v>
      </c>
      <c r="E19" s="115">
        <v>3</v>
      </c>
      <c r="F19" s="114">
        <v>5</v>
      </c>
      <c r="G19" s="114">
        <v>3</v>
      </c>
      <c r="H19" s="114">
        <v>4</v>
      </c>
      <c r="I19" s="140">
        <v>10</v>
      </c>
      <c r="J19" s="115">
        <v>-7</v>
      </c>
      <c r="K19" s="116">
        <v>-70</v>
      </c>
    </row>
    <row r="20" spans="1:11" ht="14.1" customHeight="1" x14ac:dyDescent="0.2">
      <c r="A20" s="306">
        <v>12</v>
      </c>
      <c r="B20" s="307" t="s">
        <v>237</v>
      </c>
      <c r="C20" s="308"/>
      <c r="D20" s="113">
        <v>0.50226017076845808</v>
      </c>
      <c r="E20" s="115">
        <v>40</v>
      </c>
      <c r="F20" s="114">
        <v>53</v>
      </c>
      <c r="G20" s="114">
        <v>58</v>
      </c>
      <c r="H20" s="114">
        <v>38</v>
      </c>
      <c r="I20" s="140">
        <v>43</v>
      </c>
      <c r="J20" s="115">
        <v>-3</v>
      </c>
      <c r="K20" s="116">
        <v>-6.9767441860465116</v>
      </c>
    </row>
    <row r="21" spans="1:11" ht="14.1" customHeight="1" x14ac:dyDescent="0.2">
      <c r="A21" s="306">
        <v>21</v>
      </c>
      <c r="B21" s="307" t="s">
        <v>238</v>
      </c>
      <c r="C21" s="308"/>
      <c r="D21" s="113">
        <v>0.15067805123053743</v>
      </c>
      <c r="E21" s="115">
        <v>12</v>
      </c>
      <c r="F21" s="114">
        <v>15</v>
      </c>
      <c r="G21" s="114">
        <v>20</v>
      </c>
      <c r="H21" s="114">
        <v>3</v>
      </c>
      <c r="I21" s="140">
        <v>11</v>
      </c>
      <c r="J21" s="115">
        <v>1</v>
      </c>
      <c r="K21" s="116">
        <v>9.0909090909090917</v>
      </c>
    </row>
    <row r="22" spans="1:11" ht="14.1" customHeight="1" x14ac:dyDescent="0.2">
      <c r="A22" s="306">
        <v>22</v>
      </c>
      <c r="B22" s="307" t="s">
        <v>239</v>
      </c>
      <c r="C22" s="308"/>
      <c r="D22" s="113">
        <v>0.52737317930688099</v>
      </c>
      <c r="E22" s="115">
        <v>42</v>
      </c>
      <c r="F22" s="114">
        <v>42</v>
      </c>
      <c r="G22" s="114">
        <v>81</v>
      </c>
      <c r="H22" s="114">
        <v>27</v>
      </c>
      <c r="I22" s="140">
        <v>44</v>
      </c>
      <c r="J22" s="115">
        <v>-2</v>
      </c>
      <c r="K22" s="116">
        <v>-4.5454545454545459</v>
      </c>
    </row>
    <row r="23" spans="1:11" ht="14.1" customHeight="1" x14ac:dyDescent="0.2">
      <c r="A23" s="306">
        <v>23</v>
      </c>
      <c r="B23" s="307" t="s">
        <v>240</v>
      </c>
      <c r="C23" s="308"/>
      <c r="D23" s="113">
        <v>0.30135610246107486</v>
      </c>
      <c r="E23" s="115">
        <v>24</v>
      </c>
      <c r="F23" s="114">
        <v>29</v>
      </c>
      <c r="G23" s="114">
        <v>46</v>
      </c>
      <c r="H23" s="114">
        <v>20</v>
      </c>
      <c r="I23" s="140">
        <v>34</v>
      </c>
      <c r="J23" s="115">
        <v>-10</v>
      </c>
      <c r="K23" s="116">
        <v>-29.411764705882351</v>
      </c>
    </row>
    <row r="24" spans="1:11" ht="14.1" customHeight="1" x14ac:dyDescent="0.2">
      <c r="A24" s="306">
        <v>24</v>
      </c>
      <c r="B24" s="307" t="s">
        <v>241</v>
      </c>
      <c r="C24" s="308"/>
      <c r="D24" s="113">
        <v>1.6197890507282773</v>
      </c>
      <c r="E24" s="115">
        <v>129</v>
      </c>
      <c r="F24" s="114">
        <v>170</v>
      </c>
      <c r="G24" s="114">
        <v>196</v>
      </c>
      <c r="H24" s="114">
        <v>155</v>
      </c>
      <c r="I24" s="140">
        <v>181</v>
      </c>
      <c r="J24" s="115">
        <v>-52</v>
      </c>
      <c r="K24" s="116">
        <v>-28.729281767955801</v>
      </c>
    </row>
    <row r="25" spans="1:11" ht="14.1" customHeight="1" x14ac:dyDescent="0.2">
      <c r="A25" s="306">
        <v>25</v>
      </c>
      <c r="B25" s="307" t="s">
        <v>242</v>
      </c>
      <c r="C25" s="308"/>
      <c r="D25" s="113">
        <v>2.7749874434957307</v>
      </c>
      <c r="E25" s="115">
        <v>221</v>
      </c>
      <c r="F25" s="114">
        <v>226</v>
      </c>
      <c r="G25" s="114">
        <v>239</v>
      </c>
      <c r="H25" s="114">
        <v>181</v>
      </c>
      <c r="I25" s="140">
        <v>235</v>
      </c>
      <c r="J25" s="115">
        <v>-14</v>
      </c>
      <c r="K25" s="116">
        <v>-5.957446808510638</v>
      </c>
    </row>
    <row r="26" spans="1:11" ht="14.1" customHeight="1" x14ac:dyDescent="0.2">
      <c r="A26" s="306">
        <v>26</v>
      </c>
      <c r="B26" s="307" t="s">
        <v>243</v>
      </c>
      <c r="C26" s="308"/>
      <c r="D26" s="113">
        <v>2.2978402812656955</v>
      </c>
      <c r="E26" s="115">
        <v>183</v>
      </c>
      <c r="F26" s="114">
        <v>148</v>
      </c>
      <c r="G26" s="114">
        <v>143</v>
      </c>
      <c r="H26" s="114">
        <v>109</v>
      </c>
      <c r="I26" s="140">
        <v>183</v>
      </c>
      <c r="J26" s="115">
        <v>0</v>
      </c>
      <c r="K26" s="116">
        <v>0</v>
      </c>
    </row>
    <row r="27" spans="1:11" ht="14.1" customHeight="1" x14ac:dyDescent="0.2">
      <c r="A27" s="306">
        <v>27</v>
      </c>
      <c r="B27" s="307" t="s">
        <v>244</v>
      </c>
      <c r="C27" s="308"/>
      <c r="D27" s="113">
        <v>0.89151180311401301</v>
      </c>
      <c r="E27" s="115">
        <v>71</v>
      </c>
      <c r="F27" s="114">
        <v>77</v>
      </c>
      <c r="G27" s="114">
        <v>57</v>
      </c>
      <c r="H27" s="114">
        <v>68</v>
      </c>
      <c r="I27" s="140">
        <v>63</v>
      </c>
      <c r="J27" s="115">
        <v>8</v>
      </c>
      <c r="K27" s="116">
        <v>12.698412698412698</v>
      </c>
    </row>
    <row r="28" spans="1:11" ht="14.1" customHeight="1" x14ac:dyDescent="0.2">
      <c r="A28" s="306">
        <v>28</v>
      </c>
      <c r="B28" s="307" t="s">
        <v>245</v>
      </c>
      <c r="C28" s="308"/>
      <c r="D28" s="113">
        <v>0.15067805123053743</v>
      </c>
      <c r="E28" s="115">
        <v>12</v>
      </c>
      <c r="F28" s="114">
        <v>9</v>
      </c>
      <c r="G28" s="114">
        <v>10</v>
      </c>
      <c r="H28" s="114">
        <v>9</v>
      </c>
      <c r="I28" s="140">
        <v>7</v>
      </c>
      <c r="J28" s="115">
        <v>5</v>
      </c>
      <c r="K28" s="116">
        <v>71.428571428571431</v>
      </c>
    </row>
    <row r="29" spans="1:11" ht="14.1" customHeight="1" x14ac:dyDescent="0.2">
      <c r="A29" s="306">
        <v>29</v>
      </c>
      <c r="B29" s="307" t="s">
        <v>246</v>
      </c>
      <c r="C29" s="308"/>
      <c r="D29" s="113">
        <v>3.0763435459568056</v>
      </c>
      <c r="E29" s="115">
        <v>245</v>
      </c>
      <c r="F29" s="114">
        <v>181</v>
      </c>
      <c r="G29" s="114">
        <v>264</v>
      </c>
      <c r="H29" s="114">
        <v>167</v>
      </c>
      <c r="I29" s="140">
        <v>167</v>
      </c>
      <c r="J29" s="115">
        <v>78</v>
      </c>
      <c r="K29" s="116">
        <v>46.706586826347305</v>
      </c>
    </row>
    <row r="30" spans="1:11" ht="14.1" customHeight="1" x14ac:dyDescent="0.2">
      <c r="A30" s="306" t="s">
        <v>247</v>
      </c>
      <c r="B30" s="307" t="s">
        <v>248</v>
      </c>
      <c r="C30" s="308"/>
      <c r="D30" s="113" t="s">
        <v>513</v>
      </c>
      <c r="E30" s="115" t="s">
        <v>513</v>
      </c>
      <c r="F30" s="114">
        <v>45</v>
      </c>
      <c r="G30" s="114">
        <v>56</v>
      </c>
      <c r="H30" s="114" t="s">
        <v>513</v>
      </c>
      <c r="I30" s="140">
        <v>49</v>
      </c>
      <c r="J30" s="115" t="s">
        <v>513</v>
      </c>
      <c r="K30" s="116" t="s">
        <v>513</v>
      </c>
    </row>
    <row r="31" spans="1:11" ht="14.1" customHeight="1" x14ac:dyDescent="0.2">
      <c r="A31" s="306" t="s">
        <v>249</v>
      </c>
      <c r="B31" s="307" t="s">
        <v>250</v>
      </c>
      <c r="C31" s="308"/>
      <c r="D31" s="113">
        <v>2.3606228026117528</v>
      </c>
      <c r="E31" s="115">
        <v>188</v>
      </c>
      <c r="F31" s="114">
        <v>136</v>
      </c>
      <c r="G31" s="114">
        <v>208</v>
      </c>
      <c r="H31" s="114">
        <v>134</v>
      </c>
      <c r="I31" s="140">
        <v>118</v>
      </c>
      <c r="J31" s="115">
        <v>70</v>
      </c>
      <c r="K31" s="116">
        <v>59.322033898305087</v>
      </c>
    </row>
    <row r="32" spans="1:11" ht="14.1" customHeight="1" x14ac:dyDescent="0.2">
      <c r="A32" s="306">
        <v>31</v>
      </c>
      <c r="B32" s="307" t="s">
        <v>251</v>
      </c>
      <c r="C32" s="308"/>
      <c r="D32" s="113">
        <v>0.67805123053741834</v>
      </c>
      <c r="E32" s="115">
        <v>54</v>
      </c>
      <c r="F32" s="114">
        <v>43</v>
      </c>
      <c r="G32" s="114">
        <v>48</v>
      </c>
      <c r="H32" s="114">
        <v>48</v>
      </c>
      <c r="I32" s="140">
        <v>66</v>
      </c>
      <c r="J32" s="115">
        <v>-12</v>
      </c>
      <c r="K32" s="116">
        <v>-18.181818181818183</v>
      </c>
    </row>
    <row r="33" spans="1:11" ht="14.1" customHeight="1" x14ac:dyDescent="0.2">
      <c r="A33" s="306">
        <v>32</v>
      </c>
      <c r="B33" s="307" t="s">
        <v>252</v>
      </c>
      <c r="C33" s="308"/>
      <c r="D33" s="113">
        <v>2.1973882471120039</v>
      </c>
      <c r="E33" s="115">
        <v>175</v>
      </c>
      <c r="F33" s="114">
        <v>212</v>
      </c>
      <c r="G33" s="114">
        <v>205</v>
      </c>
      <c r="H33" s="114">
        <v>172</v>
      </c>
      <c r="I33" s="140">
        <v>139</v>
      </c>
      <c r="J33" s="115">
        <v>36</v>
      </c>
      <c r="K33" s="116">
        <v>25.899280575539567</v>
      </c>
    </row>
    <row r="34" spans="1:11" ht="14.1" customHeight="1" x14ac:dyDescent="0.2">
      <c r="A34" s="306">
        <v>33</v>
      </c>
      <c r="B34" s="307" t="s">
        <v>253</v>
      </c>
      <c r="C34" s="308"/>
      <c r="D34" s="113">
        <v>1.3058764439979909</v>
      </c>
      <c r="E34" s="115">
        <v>104</v>
      </c>
      <c r="F34" s="114">
        <v>204</v>
      </c>
      <c r="G34" s="114">
        <v>130</v>
      </c>
      <c r="H34" s="114">
        <v>111</v>
      </c>
      <c r="I34" s="140">
        <v>95</v>
      </c>
      <c r="J34" s="115">
        <v>9</v>
      </c>
      <c r="K34" s="116">
        <v>9.473684210526315</v>
      </c>
    </row>
    <row r="35" spans="1:11" ht="14.1" customHeight="1" x14ac:dyDescent="0.2">
      <c r="A35" s="306">
        <v>34</v>
      </c>
      <c r="B35" s="307" t="s">
        <v>254</v>
      </c>
      <c r="C35" s="308"/>
      <c r="D35" s="113">
        <v>2.2350577599196382</v>
      </c>
      <c r="E35" s="115">
        <v>178</v>
      </c>
      <c r="F35" s="114">
        <v>132</v>
      </c>
      <c r="G35" s="114">
        <v>146</v>
      </c>
      <c r="H35" s="114">
        <v>143</v>
      </c>
      <c r="I35" s="140">
        <v>170</v>
      </c>
      <c r="J35" s="115">
        <v>8</v>
      </c>
      <c r="K35" s="116">
        <v>4.7058823529411766</v>
      </c>
    </row>
    <row r="36" spans="1:11" ht="14.1" customHeight="1" x14ac:dyDescent="0.2">
      <c r="A36" s="306">
        <v>41</v>
      </c>
      <c r="B36" s="307" t="s">
        <v>255</v>
      </c>
      <c r="C36" s="308"/>
      <c r="D36" s="113">
        <v>1.0924158714213963</v>
      </c>
      <c r="E36" s="115">
        <v>87</v>
      </c>
      <c r="F36" s="114">
        <v>59</v>
      </c>
      <c r="G36" s="114">
        <v>67</v>
      </c>
      <c r="H36" s="114">
        <v>53</v>
      </c>
      <c r="I36" s="140">
        <v>75</v>
      </c>
      <c r="J36" s="115">
        <v>12</v>
      </c>
      <c r="K36" s="116">
        <v>16</v>
      </c>
    </row>
    <row r="37" spans="1:11" ht="14.1" customHeight="1" x14ac:dyDescent="0.2">
      <c r="A37" s="306">
        <v>42</v>
      </c>
      <c r="B37" s="307" t="s">
        <v>256</v>
      </c>
      <c r="C37" s="308"/>
      <c r="D37" s="113">
        <v>8.7895529884480156E-2</v>
      </c>
      <c r="E37" s="115">
        <v>7</v>
      </c>
      <c r="F37" s="114">
        <v>7</v>
      </c>
      <c r="G37" s="114">
        <v>16</v>
      </c>
      <c r="H37" s="114">
        <v>8</v>
      </c>
      <c r="I37" s="140">
        <v>13</v>
      </c>
      <c r="J37" s="115">
        <v>-6</v>
      </c>
      <c r="K37" s="116">
        <v>-46.153846153846153</v>
      </c>
    </row>
    <row r="38" spans="1:11" ht="14.1" customHeight="1" x14ac:dyDescent="0.2">
      <c r="A38" s="306">
        <v>43</v>
      </c>
      <c r="B38" s="307" t="s">
        <v>257</v>
      </c>
      <c r="C38" s="308"/>
      <c r="D38" s="113">
        <v>1.443997990959317</v>
      </c>
      <c r="E38" s="115">
        <v>115</v>
      </c>
      <c r="F38" s="114">
        <v>85</v>
      </c>
      <c r="G38" s="114">
        <v>102</v>
      </c>
      <c r="H38" s="114">
        <v>102</v>
      </c>
      <c r="I38" s="140">
        <v>98</v>
      </c>
      <c r="J38" s="115">
        <v>17</v>
      </c>
      <c r="K38" s="116">
        <v>17.346938775510203</v>
      </c>
    </row>
    <row r="39" spans="1:11" ht="14.1" customHeight="1" x14ac:dyDescent="0.2">
      <c r="A39" s="306">
        <v>51</v>
      </c>
      <c r="B39" s="307" t="s">
        <v>258</v>
      </c>
      <c r="C39" s="308"/>
      <c r="D39" s="113">
        <v>8.488196885986941</v>
      </c>
      <c r="E39" s="115">
        <v>676</v>
      </c>
      <c r="F39" s="114">
        <v>765</v>
      </c>
      <c r="G39" s="114">
        <v>763</v>
      </c>
      <c r="H39" s="114">
        <v>647</v>
      </c>
      <c r="I39" s="140">
        <v>626</v>
      </c>
      <c r="J39" s="115">
        <v>50</v>
      </c>
      <c r="K39" s="116">
        <v>7.9872204472843453</v>
      </c>
    </row>
    <row r="40" spans="1:11" ht="14.1" customHeight="1" x14ac:dyDescent="0.2">
      <c r="A40" s="306" t="s">
        <v>259</v>
      </c>
      <c r="B40" s="307" t="s">
        <v>260</v>
      </c>
      <c r="C40" s="308"/>
      <c r="D40" s="113">
        <v>7.7975891511803113</v>
      </c>
      <c r="E40" s="115">
        <v>621</v>
      </c>
      <c r="F40" s="114">
        <v>718</v>
      </c>
      <c r="G40" s="114">
        <v>707</v>
      </c>
      <c r="H40" s="114">
        <v>604</v>
      </c>
      <c r="I40" s="140">
        <v>585</v>
      </c>
      <c r="J40" s="115">
        <v>36</v>
      </c>
      <c r="K40" s="116">
        <v>6.1538461538461542</v>
      </c>
    </row>
    <row r="41" spans="1:11" ht="14.1" customHeight="1" x14ac:dyDescent="0.2">
      <c r="A41" s="306"/>
      <c r="B41" s="307" t="s">
        <v>261</v>
      </c>
      <c r="C41" s="308"/>
      <c r="D41" s="113">
        <v>6.6800602712204924</v>
      </c>
      <c r="E41" s="115">
        <v>532</v>
      </c>
      <c r="F41" s="114">
        <v>635</v>
      </c>
      <c r="G41" s="114">
        <v>602</v>
      </c>
      <c r="H41" s="114">
        <v>515</v>
      </c>
      <c r="I41" s="140">
        <v>493</v>
      </c>
      <c r="J41" s="115">
        <v>39</v>
      </c>
      <c r="K41" s="116">
        <v>7.9107505070993911</v>
      </c>
    </row>
    <row r="42" spans="1:11" ht="14.1" customHeight="1" x14ac:dyDescent="0.2">
      <c r="A42" s="306">
        <v>52</v>
      </c>
      <c r="B42" s="307" t="s">
        <v>262</v>
      </c>
      <c r="C42" s="308"/>
      <c r="D42" s="113">
        <v>3.7920642893018583</v>
      </c>
      <c r="E42" s="115">
        <v>302</v>
      </c>
      <c r="F42" s="114">
        <v>326</v>
      </c>
      <c r="G42" s="114">
        <v>290</v>
      </c>
      <c r="H42" s="114">
        <v>247</v>
      </c>
      <c r="I42" s="140">
        <v>273</v>
      </c>
      <c r="J42" s="115">
        <v>29</v>
      </c>
      <c r="K42" s="116">
        <v>10.622710622710622</v>
      </c>
    </row>
    <row r="43" spans="1:11" ht="14.1" customHeight="1" x14ac:dyDescent="0.2">
      <c r="A43" s="306" t="s">
        <v>263</v>
      </c>
      <c r="B43" s="307" t="s">
        <v>264</v>
      </c>
      <c r="C43" s="308"/>
      <c r="D43" s="113">
        <v>3.1516825715720742</v>
      </c>
      <c r="E43" s="115">
        <v>251</v>
      </c>
      <c r="F43" s="114">
        <v>254</v>
      </c>
      <c r="G43" s="114">
        <v>222</v>
      </c>
      <c r="H43" s="114">
        <v>177</v>
      </c>
      <c r="I43" s="140">
        <v>234</v>
      </c>
      <c r="J43" s="115">
        <v>17</v>
      </c>
      <c r="K43" s="116">
        <v>7.2649572649572649</v>
      </c>
    </row>
    <row r="44" spans="1:11" ht="14.1" customHeight="1" x14ac:dyDescent="0.2">
      <c r="A44" s="306">
        <v>53</v>
      </c>
      <c r="B44" s="307" t="s">
        <v>265</v>
      </c>
      <c r="C44" s="308"/>
      <c r="D44" s="113">
        <v>2.1597187343043696</v>
      </c>
      <c r="E44" s="115">
        <v>172</v>
      </c>
      <c r="F44" s="114">
        <v>146</v>
      </c>
      <c r="G44" s="114">
        <v>146</v>
      </c>
      <c r="H44" s="114">
        <v>121</v>
      </c>
      <c r="I44" s="140">
        <v>116</v>
      </c>
      <c r="J44" s="115">
        <v>56</v>
      </c>
      <c r="K44" s="116">
        <v>48.275862068965516</v>
      </c>
    </row>
    <row r="45" spans="1:11" ht="14.1" customHeight="1" x14ac:dyDescent="0.2">
      <c r="A45" s="306" t="s">
        <v>266</v>
      </c>
      <c r="B45" s="307" t="s">
        <v>267</v>
      </c>
      <c r="C45" s="308"/>
      <c r="D45" s="113">
        <v>2.109492717227524</v>
      </c>
      <c r="E45" s="115">
        <v>168</v>
      </c>
      <c r="F45" s="114">
        <v>143</v>
      </c>
      <c r="G45" s="114">
        <v>144</v>
      </c>
      <c r="H45" s="114">
        <v>120</v>
      </c>
      <c r="I45" s="140">
        <v>114</v>
      </c>
      <c r="J45" s="115">
        <v>54</v>
      </c>
      <c r="K45" s="116">
        <v>47.368421052631582</v>
      </c>
    </row>
    <row r="46" spans="1:11" ht="14.1" customHeight="1" x14ac:dyDescent="0.2">
      <c r="A46" s="306">
        <v>54</v>
      </c>
      <c r="B46" s="307" t="s">
        <v>268</v>
      </c>
      <c r="C46" s="308"/>
      <c r="D46" s="113">
        <v>3.704168759417378</v>
      </c>
      <c r="E46" s="115">
        <v>295</v>
      </c>
      <c r="F46" s="114">
        <v>233</v>
      </c>
      <c r="G46" s="114">
        <v>244</v>
      </c>
      <c r="H46" s="114">
        <v>237</v>
      </c>
      <c r="I46" s="140">
        <v>243</v>
      </c>
      <c r="J46" s="115">
        <v>52</v>
      </c>
      <c r="K46" s="116">
        <v>21.399176954732511</v>
      </c>
    </row>
    <row r="47" spans="1:11" ht="14.1" customHeight="1" x14ac:dyDescent="0.2">
      <c r="A47" s="306">
        <v>61</v>
      </c>
      <c r="B47" s="307" t="s">
        <v>269</v>
      </c>
      <c r="C47" s="308"/>
      <c r="D47" s="113">
        <v>1.7704671019588147</v>
      </c>
      <c r="E47" s="115">
        <v>141</v>
      </c>
      <c r="F47" s="114">
        <v>119</v>
      </c>
      <c r="G47" s="114">
        <v>138</v>
      </c>
      <c r="H47" s="114">
        <v>101</v>
      </c>
      <c r="I47" s="140">
        <v>145</v>
      </c>
      <c r="J47" s="115">
        <v>-4</v>
      </c>
      <c r="K47" s="116">
        <v>-2.7586206896551726</v>
      </c>
    </row>
    <row r="48" spans="1:11" ht="14.1" customHeight="1" x14ac:dyDescent="0.2">
      <c r="A48" s="306">
        <v>62</v>
      </c>
      <c r="B48" s="307" t="s">
        <v>270</v>
      </c>
      <c r="C48" s="308"/>
      <c r="D48" s="113">
        <v>6.4163736815670518</v>
      </c>
      <c r="E48" s="115">
        <v>511</v>
      </c>
      <c r="F48" s="114">
        <v>430</v>
      </c>
      <c r="G48" s="114">
        <v>492</v>
      </c>
      <c r="H48" s="114">
        <v>381</v>
      </c>
      <c r="I48" s="140">
        <v>594</v>
      </c>
      <c r="J48" s="115">
        <v>-83</v>
      </c>
      <c r="K48" s="116">
        <v>-13.973063973063972</v>
      </c>
    </row>
    <row r="49" spans="1:11" ht="14.1" customHeight="1" x14ac:dyDescent="0.2">
      <c r="A49" s="306">
        <v>63</v>
      </c>
      <c r="B49" s="307" t="s">
        <v>271</v>
      </c>
      <c r="C49" s="308"/>
      <c r="D49" s="113">
        <v>3.4781516825715721</v>
      </c>
      <c r="E49" s="115">
        <v>277</v>
      </c>
      <c r="F49" s="114">
        <v>236</v>
      </c>
      <c r="G49" s="114">
        <v>304</v>
      </c>
      <c r="H49" s="114">
        <v>237</v>
      </c>
      <c r="I49" s="140">
        <v>191</v>
      </c>
      <c r="J49" s="115">
        <v>86</v>
      </c>
      <c r="K49" s="116">
        <v>45.026178010471206</v>
      </c>
    </row>
    <row r="50" spans="1:11" ht="14.1" customHeight="1" x14ac:dyDescent="0.2">
      <c r="A50" s="306" t="s">
        <v>272</v>
      </c>
      <c r="B50" s="307" t="s">
        <v>273</v>
      </c>
      <c r="C50" s="308"/>
      <c r="D50" s="113">
        <v>0.43947764942240081</v>
      </c>
      <c r="E50" s="115">
        <v>35</v>
      </c>
      <c r="F50" s="114">
        <v>35</v>
      </c>
      <c r="G50" s="114">
        <v>41</v>
      </c>
      <c r="H50" s="114">
        <v>39</v>
      </c>
      <c r="I50" s="140">
        <v>15</v>
      </c>
      <c r="J50" s="115">
        <v>20</v>
      </c>
      <c r="K50" s="116">
        <v>133.33333333333334</v>
      </c>
    </row>
    <row r="51" spans="1:11" ht="14.1" customHeight="1" x14ac:dyDescent="0.2">
      <c r="A51" s="306" t="s">
        <v>274</v>
      </c>
      <c r="B51" s="307" t="s">
        <v>275</v>
      </c>
      <c r="C51" s="308"/>
      <c r="D51" s="113">
        <v>2.7624309392265194</v>
      </c>
      <c r="E51" s="115">
        <v>220</v>
      </c>
      <c r="F51" s="114">
        <v>184</v>
      </c>
      <c r="G51" s="114">
        <v>231</v>
      </c>
      <c r="H51" s="114">
        <v>174</v>
      </c>
      <c r="I51" s="140">
        <v>158</v>
      </c>
      <c r="J51" s="115">
        <v>62</v>
      </c>
      <c r="K51" s="116">
        <v>39.240506329113927</v>
      </c>
    </row>
    <row r="52" spans="1:11" ht="14.1" customHeight="1" x14ac:dyDescent="0.2">
      <c r="A52" s="306">
        <v>71</v>
      </c>
      <c r="B52" s="307" t="s">
        <v>276</v>
      </c>
      <c r="C52" s="308"/>
      <c r="D52" s="113">
        <v>11.162732295328981</v>
      </c>
      <c r="E52" s="115">
        <v>889</v>
      </c>
      <c r="F52" s="114">
        <v>663</v>
      </c>
      <c r="G52" s="114">
        <v>771</v>
      </c>
      <c r="H52" s="114">
        <v>642</v>
      </c>
      <c r="I52" s="140">
        <v>846</v>
      </c>
      <c r="J52" s="115">
        <v>43</v>
      </c>
      <c r="K52" s="116">
        <v>5.08274231678487</v>
      </c>
    </row>
    <row r="53" spans="1:11" ht="14.1" customHeight="1" x14ac:dyDescent="0.2">
      <c r="A53" s="306" t="s">
        <v>277</v>
      </c>
      <c r="B53" s="307" t="s">
        <v>278</v>
      </c>
      <c r="C53" s="308"/>
      <c r="D53" s="113">
        <v>3.7920642893018583</v>
      </c>
      <c r="E53" s="115">
        <v>302</v>
      </c>
      <c r="F53" s="114">
        <v>239</v>
      </c>
      <c r="G53" s="114">
        <v>264</v>
      </c>
      <c r="H53" s="114">
        <v>232</v>
      </c>
      <c r="I53" s="140">
        <v>300</v>
      </c>
      <c r="J53" s="115">
        <v>2</v>
      </c>
      <c r="K53" s="116">
        <v>0.66666666666666663</v>
      </c>
    </row>
    <row r="54" spans="1:11" ht="14.1" customHeight="1" x14ac:dyDescent="0.2">
      <c r="A54" s="306" t="s">
        <v>279</v>
      </c>
      <c r="B54" s="307" t="s">
        <v>280</v>
      </c>
      <c r="C54" s="308"/>
      <c r="D54" s="113">
        <v>6.5544952285283777</v>
      </c>
      <c r="E54" s="115">
        <v>522</v>
      </c>
      <c r="F54" s="114">
        <v>382</v>
      </c>
      <c r="G54" s="114">
        <v>442</v>
      </c>
      <c r="H54" s="114">
        <v>357</v>
      </c>
      <c r="I54" s="140">
        <v>467</v>
      </c>
      <c r="J54" s="115">
        <v>55</v>
      </c>
      <c r="K54" s="116">
        <v>11.777301927194861</v>
      </c>
    </row>
    <row r="55" spans="1:11" ht="14.1" customHeight="1" x14ac:dyDescent="0.2">
      <c r="A55" s="306">
        <v>72</v>
      </c>
      <c r="B55" s="307" t="s">
        <v>281</v>
      </c>
      <c r="C55" s="308"/>
      <c r="D55" s="113">
        <v>1.6700150678051231</v>
      </c>
      <c r="E55" s="115">
        <v>133</v>
      </c>
      <c r="F55" s="114">
        <v>116</v>
      </c>
      <c r="G55" s="114">
        <v>143</v>
      </c>
      <c r="H55" s="114">
        <v>106</v>
      </c>
      <c r="I55" s="140">
        <v>136</v>
      </c>
      <c r="J55" s="115">
        <v>-3</v>
      </c>
      <c r="K55" s="116">
        <v>-2.2058823529411766</v>
      </c>
    </row>
    <row r="56" spans="1:11" ht="14.1" customHeight="1" x14ac:dyDescent="0.2">
      <c r="A56" s="306" t="s">
        <v>282</v>
      </c>
      <c r="B56" s="307" t="s">
        <v>283</v>
      </c>
      <c r="C56" s="308"/>
      <c r="D56" s="113">
        <v>0.72827724761426416</v>
      </c>
      <c r="E56" s="115">
        <v>58</v>
      </c>
      <c r="F56" s="114">
        <v>51</v>
      </c>
      <c r="G56" s="114">
        <v>48</v>
      </c>
      <c r="H56" s="114">
        <v>36</v>
      </c>
      <c r="I56" s="140">
        <v>44</v>
      </c>
      <c r="J56" s="115">
        <v>14</v>
      </c>
      <c r="K56" s="116">
        <v>31.818181818181817</v>
      </c>
    </row>
    <row r="57" spans="1:11" ht="14.1" customHeight="1" x14ac:dyDescent="0.2">
      <c r="A57" s="306" t="s">
        <v>284</v>
      </c>
      <c r="B57" s="307" t="s">
        <v>285</v>
      </c>
      <c r="C57" s="308"/>
      <c r="D57" s="113">
        <v>0.70316423907584125</v>
      </c>
      <c r="E57" s="115">
        <v>56</v>
      </c>
      <c r="F57" s="114">
        <v>44</v>
      </c>
      <c r="G57" s="114">
        <v>47</v>
      </c>
      <c r="H57" s="114">
        <v>41</v>
      </c>
      <c r="I57" s="140">
        <v>67</v>
      </c>
      <c r="J57" s="115">
        <v>-11</v>
      </c>
      <c r="K57" s="116">
        <v>-16.417910447761194</v>
      </c>
    </row>
    <row r="58" spans="1:11" ht="14.1" customHeight="1" x14ac:dyDescent="0.2">
      <c r="A58" s="306">
        <v>73</v>
      </c>
      <c r="B58" s="307" t="s">
        <v>286</v>
      </c>
      <c r="C58" s="308"/>
      <c r="D58" s="113">
        <v>2.7247614264188851</v>
      </c>
      <c r="E58" s="115">
        <v>217</v>
      </c>
      <c r="F58" s="114">
        <v>173</v>
      </c>
      <c r="G58" s="114">
        <v>248</v>
      </c>
      <c r="H58" s="114">
        <v>203</v>
      </c>
      <c r="I58" s="140">
        <v>261</v>
      </c>
      <c r="J58" s="115">
        <v>-44</v>
      </c>
      <c r="K58" s="116">
        <v>-16.85823754789272</v>
      </c>
    </row>
    <row r="59" spans="1:11" ht="14.1" customHeight="1" x14ac:dyDescent="0.2">
      <c r="A59" s="306" t="s">
        <v>287</v>
      </c>
      <c r="B59" s="307" t="s">
        <v>288</v>
      </c>
      <c r="C59" s="308"/>
      <c r="D59" s="113">
        <v>1.8960321446509292</v>
      </c>
      <c r="E59" s="115">
        <v>151</v>
      </c>
      <c r="F59" s="114">
        <v>127</v>
      </c>
      <c r="G59" s="114">
        <v>193</v>
      </c>
      <c r="H59" s="114">
        <v>149</v>
      </c>
      <c r="I59" s="140">
        <v>193</v>
      </c>
      <c r="J59" s="115">
        <v>-42</v>
      </c>
      <c r="K59" s="116">
        <v>-21.761658031088082</v>
      </c>
    </row>
    <row r="60" spans="1:11" ht="14.1" customHeight="1" x14ac:dyDescent="0.2">
      <c r="A60" s="306">
        <v>81</v>
      </c>
      <c r="B60" s="307" t="s">
        <v>289</v>
      </c>
      <c r="C60" s="308"/>
      <c r="D60" s="113">
        <v>9.7438473129080858</v>
      </c>
      <c r="E60" s="115">
        <v>776</v>
      </c>
      <c r="F60" s="114">
        <v>924</v>
      </c>
      <c r="G60" s="114">
        <v>952</v>
      </c>
      <c r="H60" s="114">
        <v>610</v>
      </c>
      <c r="I60" s="140">
        <v>675</v>
      </c>
      <c r="J60" s="115">
        <v>101</v>
      </c>
      <c r="K60" s="116">
        <v>14.962962962962964</v>
      </c>
    </row>
    <row r="61" spans="1:11" ht="14.1" customHeight="1" x14ac:dyDescent="0.2">
      <c r="A61" s="306" t="s">
        <v>290</v>
      </c>
      <c r="B61" s="307" t="s">
        <v>291</v>
      </c>
      <c r="C61" s="308"/>
      <c r="D61" s="113">
        <v>2.0467101958814666</v>
      </c>
      <c r="E61" s="115">
        <v>163</v>
      </c>
      <c r="F61" s="114">
        <v>116</v>
      </c>
      <c r="G61" s="114">
        <v>129</v>
      </c>
      <c r="H61" s="114">
        <v>140</v>
      </c>
      <c r="I61" s="140">
        <v>102</v>
      </c>
      <c r="J61" s="115">
        <v>61</v>
      </c>
      <c r="K61" s="116">
        <v>59.803921568627452</v>
      </c>
    </row>
    <row r="62" spans="1:11" ht="14.1" customHeight="1" x14ac:dyDescent="0.2">
      <c r="A62" s="306" t="s">
        <v>292</v>
      </c>
      <c r="B62" s="307" t="s">
        <v>293</v>
      </c>
      <c r="C62" s="308"/>
      <c r="D62" s="113">
        <v>3.7920642893018583</v>
      </c>
      <c r="E62" s="115">
        <v>302</v>
      </c>
      <c r="F62" s="114">
        <v>492</v>
      </c>
      <c r="G62" s="114">
        <v>551</v>
      </c>
      <c r="H62" s="114">
        <v>229</v>
      </c>
      <c r="I62" s="140">
        <v>326</v>
      </c>
      <c r="J62" s="115">
        <v>-24</v>
      </c>
      <c r="K62" s="116">
        <v>-7.3619631901840492</v>
      </c>
    </row>
    <row r="63" spans="1:11" ht="14.1" customHeight="1" x14ac:dyDescent="0.2">
      <c r="A63" s="306"/>
      <c r="B63" s="307" t="s">
        <v>294</v>
      </c>
      <c r="C63" s="308"/>
      <c r="D63" s="113">
        <v>3.4404821697639378</v>
      </c>
      <c r="E63" s="115">
        <v>274</v>
      </c>
      <c r="F63" s="114">
        <v>451</v>
      </c>
      <c r="G63" s="114">
        <v>498</v>
      </c>
      <c r="H63" s="114">
        <v>203</v>
      </c>
      <c r="I63" s="140">
        <v>295</v>
      </c>
      <c r="J63" s="115">
        <v>-21</v>
      </c>
      <c r="K63" s="116">
        <v>-7.1186440677966099</v>
      </c>
    </row>
    <row r="64" spans="1:11" ht="14.1" customHeight="1" x14ac:dyDescent="0.2">
      <c r="A64" s="306" t="s">
        <v>295</v>
      </c>
      <c r="B64" s="307" t="s">
        <v>296</v>
      </c>
      <c r="C64" s="308"/>
      <c r="D64" s="113">
        <v>1.9085886489201407</v>
      </c>
      <c r="E64" s="115">
        <v>152</v>
      </c>
      <c r="F64" s="114">
        <v>174</v>
      </c>
      <c r="G64" s="114">
        <v>137</v>
      </c>
      <c r="H64" s="114">
        <v>113</v>
      </c>
      <c r="I64" s="140">
        <v>133</v>
      </c>
      <c r="J64" s="115">
        <v>19</v>
      </c>
      <c r="K64" s="116">
        <v>14.285714285714286</v>
      </c>
    </row>
    <row r="65" spans="1:11" ht="14.1" customHeight="1" x14ac:dyDescent="0.2">
      <c r="A65" s="306" t="s">
        <v>297</v>
      </c>
      <c r="B65" s="307" t="s">
        <v>298</v>
      </c>
      <c r="C65" s="308"/>
      <c r="D65" s="113">
        <v>1.0170768458061277</v>
      </c>
      <c r="E65" s="115">
        <v>81</v>
      </c>
      <c r="F65" s="114">
        <v>51</v>
      </c>
      <c r="G65" s="114">
        <v>69</v>
      </c>
      <c r="H65" s="114">
        <v>44</v>
      </c>
      <c r="I65" s="140">
        <v>54</v>
      </c>
      <c r="J65" s="115">
        <v>27</v>
      </c>
      <c r="K65" s="116">
        <v>50</v>
      </c>
    </row>
    <row r="66" spans="1:11" ht="14.1" customHeight="1" x14ac:dyDescent="0.2">
      <c r="A66" s="306">
        <v>82</v>
      </c>
      <c r="B66" s="307" t="s">
        <v>299</v>
      </c>
      <c r="C66" s="308"/>
      <c r="D66" s="113">
        <v>3.7669512807634353</v>
      </c>
      <c r="E66" s="115">
        <v>300</v>
      </c>
      <c r="F66" s="114">
        <v>290</v>
      </c>
      <c r="G66" s="114">
        <v>338</v>
      </c>
      <c r="H66" s="114">
        <v>221</v>
      </c>
      <c r="I66" s="140">
        <v>330</v>
      </c>
      <c r="J66" s="115">
        <v>-30</v>
      </c>
      <c r="K66" s="116">
        <v>-9.0909090909090917</v>
      </c>
    </row>
    <row r="67" spans="1:11" ht="14.1" customHeight="1" x14ac:dyDescent="0.2">
      <c r="A67" s="306" t="s">
        <v>300</v>
      </c>
      <c r="B67" s="307" t="s">
        <v>301</v>
      </c>
      <c r="C67" s="308"/>
      <c r="D67" s="113">
        <v>2.9507785032646909</v>
      </c>
      <c r="E67" s="115">
        <v>235</v>
      </c>
      <c r="F67" s="114">
        <v>225</v>
      </c>
      <c r="G67" s="114">
        <v>254</v>
      </c>
      <c r="H67" s="114">
        <v>174</v>
      </c>
      <c r="I67" s="140">
        <v>221</v>
      </c>
      <c r="J67" s="115">
        <v>14</v>
      </c>
      <c r="K67" s="116">
        <v>6.3348416289592757</v>
      </c>
    </row>
    <row r="68" spans="1:11" ht="14.1" customHeight="1" x14ac:dyDescent="0.2">
      <c r="A68" s="306" t="s">
        <v>302</v>
      </c>
      <c r="B68" s="307" t="s">
        <v>303</v>
      </c>
      <c r="C68" s="308"/>
      <c r="D68" s="113">
        <v>0.42692114515318935</v>
      </c>
      <c r="E68" s="115">
        <v>34</v>
      </c>
      <c r="F68" s="114">
        <v>41</v>
      </c>
      <c r="G68" s="114">
        <v>56</v>
      </c>
      <c r="H68" s="114">
        <v>32</v>
      </c>
      <c r="I68" s="140">
        <v>82</v>
      </c>
      <c r="J68" s="115">
        <v>-48</v>
      </c>
      <c r="K68" s="116">
        <v>-58.536585365853661</v>
      </c>
    </row>
    <row r="69" spans="1:11" ht="14.1" customHeight="1" x14ac:dyDescent="0.2">
      <c r="A69" s="306">
        <v>83</v>
      </c>
      <c r="B69" s="307" t="s">
        <v>304</v>
      </c>
      <c r="C69" s="308"/>
      <c r="D69" s="113">
        <v>7.2953289804118535</v>
      </c>
      <c r="E69" s="115">
        <v>581</v>
      </c>
      <c r="F69" s="114">
        <v>368</v>
      </c>
      <c r="G69" s="114">
        <v>688</v>
      </c>
      <c r="H69" s="114">
        <v>275</v>
      </c>
      <c r="I69" s="140">
        <v>488</v>
      </c>
      <c r="J69" s="115">
        <v>93</v>
      </c>
      <c r="K69" s="116">
        <v>19.057377049180328</v>
      </c>
    </row>
    <row r="70" spans="1:11" ht="14.1" customHeight="1" x14ac:dyDescent="0.2">
      <c r="A70" s="306" t="s">
        <v>305</v>
      </c>
      <c r="B70" s="307" t="s">
        <v>306</v>
      </c>
      <c r="C70" s="308"/>
      <c r="D70" s="113">
        <v>6.7930688096433949</v>
      </c>
      <c r="E70" s="115">
        <v>541</v>
      </c>
      <c r="F70" s="114">
        <v>331</v>
      </c>
      <c r="G70" s="114">
        <v>643</v>
      </c>
      <c r="H70" s="114">
        <v>247</v>
      </c>
      <c r="I70" s="140">
        <v>447</v>
      </c>
      <c r="J70" s="115">
        <v>94</v>
      </c>
      <c r="K70" s="116">
        <v>21.029082774049218</v>
      </c>
    </row>
    <row r="71" spans="1:11" ht="14.1" customHeight="1" x14ac:dyDescent="0.2">
      <c r="A71" s="306"/>
      <c r="B71" s="307" t="s">
        <v>307</v>
      </c>
      <c r="C71" s="308"/>
      <c r="D71" s="113">
        <v>3.5786037167252638</v>
      </c>
      <c r="E71" s="115">
        <v>285</v>
      </c>
      <c r="F71" s="114">
        <v>136</v>
      </c>
      <c r="G71" s="114">
        <v>342</v>
      </c>
      <c r="H71" s="114">
        <v>120</v>
      </c>
      <c r="I71" s="140">
        <v>261</v>
      </c>
      <c r="J71" s="115">
        <v>24</v>
      </c>
      <c r="K71" s="116">
        <v>9.1954022988505741</v>
      </c>
    </row>
    <row r="72" spans="1:11" ht="14.1" customHeight="1" x14ac:dyDescent="0.2">
      <c r="A72" s="306">
        <v>84</v>
      </c>
      <c r="B72" s="307" t="s">
        <v>308</v>
      </c>
      <c r="C72" s="308"/>
      <c r="D72" s="113">
        <v>4.8719236564540429</v>
      </c>
      <c r="E72" s="115">
        <v>388</v>
      </c>
      <c r="F72" s="114">
        <v>290</v>
      </c>
      <c r="G72" s="114">
        <v>414</v>
      </c>
      <c r="H72" s="114">
        <v>279</v>
      </c>
      <c r="I72" s="140">
        <v>346</v>
      </c>
      <c r="J72" s="115">
        <v>42</v>
      </c>
      <c r="K72" s="116">
        <v>12.138728323699421</v>
      </c>
    </row>
    <row r="73" spans="1:11" ht="14.1" customHeight="1" x14ac:dyDescent="0.2">
      <c r="A73" s="306" t="s">
        <v>309</v>
      </c>
      <c r="B73" s="307" t="s">
        <v>310</v>
      </c>
      <c r="C73" s="308"/>
      <c r="D73" s="113">
        <v>0.48970366649924663</v>
      </c>
      <c r="E73" s="115">
        <v>39</v>
      </c>
      <c r="F73" s="114">
        <v>50</v>
      </c>
      <c r="G73" s="114">
        <v>127</v>
      </c>
      <c r="H73" s="114">
        <v>47</v>
      </c>
      <c r="I73" s="140">
        <v>63</v>
      </c>
      <c r="J73" s="115">
        <v>-24</v>
      </c>
      <c r="K73" s="116">
        <v>-38.095238095238095</v>
      </c>
    </row>
    <row r="74" spans="1:11" ht="14.1" customHeight="1" x14ac:dyDescent="0.2">
      <c r="A74" s="306" t="s">
        <v>311</v>
      </c>
      <c r="B74" s="307" t="s">
        <v>312</v>
      </c>
      <c r="C74" s="308"/>
      <c r="D74" s="113">
        <v>0.35158211953792062</v>
      </c>
      <c r="E74" s="115">
        <v>28</v>
      </c>
      <c r="F74" s="114">
        <v>12</v>
      </c>
      <c r="G74" s="114">
        <v>36</v>
      </c>
      <c r="H74" s="114">
        <v>19</v>
      </c>
      <c r="I74" s="140">
        <v>30</v>
      </c>
      <c r="J74" s="115">
        <v>-2</v>
      </c>
      <c r="K74" s="116">
        <v>-6.666666666666667</v>
      </c>
    </row>
    <row r="75" spans="1:11" ht="14.1" customHeight="1" x14ac:dyDescent="0.2">
      <c r="A75" s="306" t="s">
        <v>313</v>
      </c>
      <c r="B75" s="307" t="s">
        <v>314</v>
      </c>
      <c r="C75" s="308"/>
      <c r="D75" s="113">
        <v>3.1642390758412859</v>
      </c>
      <c r="E75" s="115">
        <v>252</v>
      </c>
      <c r="F75" s="114">
        <v>182</v>
      </c>
      <c r="G75" s="114">
        <v>193</v>
      </c>
      <c r="H75" s="114">
        <v>171</v>
      </c>
      <c r="I75" s="140">
        <v>192</v>
      </c>
      <c r="J75" s="115">
        <v>60</v>
      </c>
      <c r="K75" s="116">
        <v>31.25</v>
      </c>
    </row>
    <row r="76" spans="1:11" ht="14.1" customHeight="1" x14ac:dyDescent="0.2">
      <c r="A76" s="306">
        <v>91</v>
      </c>
      <c r="B76" s="307" t="s">
        <v>315</v>
      </c>
      <c r="C76" s="308"/>
      <c r="D76" s="113">
        <v>0.77850326469110998</v>
      </c>
      <c r="E76" s="115">
        <v>62</v>
      </c>
      <c r="F76" s="114">
        <v>32</v>
      </c>
      <c r="G76" s="114">
        <v>38</v>
      </c>
      <c r="H76" s="114">
        <v>47</v>
      </c>
      <c r="I76" s="140">
        <v>55</v>
      </c>
      <c r="J76" s="115">
        <v>7</v>
      </c>
      <c r="K76" s="116">
        <v>12.727272727272727</v>
      </c>
    </row>
    <row r="77" spans="1:11" ht="14.1" customHeight="1" x14ac:dyDescent="0.2">
      <c r="A77" s="306">
        <v>92</v>
      </c>
      <c r="B77" s="307" t="s">
        <v>316</v>
      </c>
      <c r="C77" s="308"/>
      <c r="D77" s="113">
        <v>4.8091411351079856</v>
      </c>
      <c r="E77" s="115">
        <v>383</v>
      </c>
      <c r="F77" s="114">
        <v>405</v>
      </c>
      <c r="G77" s="114">
        <v>539</v>
      </c>
      <c r="H77" s="114">
        <v>463</v>
      </c>
      <c r="I77" s="140">
        <v>442</v>
      </c>
      <c r="J77" s="115">
        <v>-59</v>
      </c>
      <c r="K77" s="116">
        <v>-13.348416289592761</v>
      </c>
    </row>
    <row r="78" spans="1:11" ht="14.1" customHeight="1" x14ac:dyDescent="0.2">
      <c r="A78" s="306">
        <v>93</v>
      </c>
      <c r="B78" s="307" t="s">
        <v>317</v>
      </c>
      <c r="C78" s="308"/>
      <c r="D78" s="113">
        <v>0.18834756403817177</v>
      </c>
      <c r="E78" s="115">
        <v>15</v>
      </c>
      <c r="F78" s="114">
        <v>18</v>
      </c>
      <c r="G78" s="114">
        <v>10</v>
      </c>
      <c r="H78" s="114">
        <v>12</v>
      </c>
      <c r="I78" s="140">
        <v>11</v>
      </c>
      <c r="J78" s="115">
        <v>4</v>
      </c>
      <c r="K78" s="116">
        <v>36.363636363636367</v>
      </c>
    </row>
    <row r="79" spans="1:11" ht="14.1" customHeight="1" x14ac:dyDescent="0.2">
      <c r="A79" s="306">
        <v>94</v>
      </c>
      <c r="B79" s="307" t="s">
        <v>318</v>
      </c>
      <c r="C79" s="308"/>
      <c r="D79" s="113">
        <v>1.5067805123053741</v>
      </c>
      <c r="E79" s="115">
        <v>120</v>
      </c>
      <c r="F79" s="114">
        <v>84</v>
      </c>
      <c r="G79" s="114">
        <v>105</v>
      </c>
      <c r="H79" s="114">
        <v>114</v>
      </c>
      <c r="I79" s="140">
        <v>133</v>
      </c>
      <c r="J79" s="115">
        <v>-13</v>
      </c>
      <c r="K79" s="116">
        <v>-9.7744360902255636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0.2636865896534405</v>
      </c>
      <c r="E81" s="143">
        <v>21</v>
      </c>
      <c r="F81" s="144">
        <v>14</v>
      </c>
      <c r="G81" s="144">
        <v>14</v>
      </c>
      <c r="H81" s="144">
        <v>19</v>
      </c>
      <c r="I81" s="145">
        <v>15</v>
      </c>
      <c r="J81" s="143">
        <v>6</v>
      </c>
      <c r="K81" s="146">
        <v>40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91970</v>
      </c>
      <c r="C10" s="114">
        <v>39769</v>
      </c>
      <c r="D10" s="114">
        <v>52201</v>
      </c>
      <c r="E10" s="114">
        <v>69537</v>
      </c>
      <c r="F10" s="114">
        <v>21270</v>
      </c>
      <c r="G10" s="114">
        <v>11557</v>
      </c>
      <c r="H10" s="114">
        <v>26685</v>
      </c>
      <c r="I10" s="115">
        <v>15434</v>
      </c>
      <c r="J10" s="114">
        <v>12951</v>
      </c>
      <c r="K10" s="114">
        <v>2483</v>
      </c>
      <c r="L10" s="423">
        <v>6133</v>
      </c>
      <c r="M10" s="424">
        <v>7094</v>
      </c>
    </row>
    <row r="11" spans="1:13" ht="11.1" customHeight="1" x14ac:dyDescent="0.2">
      <c r="A11" s="422" t="s">
        <v>387</v>
      </c>
      <c r="B11" s="115">
        <v>92376</v>
      </c>
      <c r="C11" s="114">
        <v>40304</v>
      </c>
      <c r="D11" s="114">
        <v>52072</v>
      </c>
      <c r="E11" s="114">
        <v>69852</v>
      </c>
      <c r="F11" s="114">
        <v>21384</v>
      </c>
      <c r="G11" s="114">
        <v>11112</v>
      </c>
      <c r="H11" s="114">
        <v>27056</v>
      </c>
      <c r="I11" s="115">
        <v>15768</v>
      </c>
      <c r="J11" s="114">
        <v>13209</v>
      </c>
      <c r="K11" s="114">
        <v>2559</v>
      </c>
      <c r="L11" s="423">
        <v>6515</v>
      </c>
      <c r="M11" s="424">
        <v>6244</v>
      </c>
    </row>
    <row r="12" spans="1:13" ht="11.1" customHeight="1" x14ac:dyDescent="0.2">
      <c r="A12" s="422" t="s">
        <v>388</v>
      </c>
      <c r="B12" s="115">
        <v>92864</v>
      </c>
      <c r="C12" s="114">
        <v>40544</v>
      </c>
      <c r="D12" s="114">
        <v>52320</v>
      </c>
      <c r="E12" s="114">
        <v>69826</v>
      </c>
      <c r="F12" s="114">
        <v>21909</v>
      </c>
      <c r="G12" s="114">
        <v>11231</v>
      </c>
      <c r="H12" s="114">
        <v>27268</v>
      </c>
      <c r="I12" s="115">
        <v>15421</v>
      </c>
      <c r="J12" s="114">
        <v>12760</v>
      </c>
      <c r="K12" s="114">
        <v>2661</v>
      </c>
      <c r="L12" s="423">
        <v>8871</v>
      </c>
      <c r="M12" s="424">
        <v>8461</v>
      </c>
    </row>
    <row r="13" spans="1:13" s="110" customFormat="1" ht="11.1" customHeight="1" x14ac:dyDescent="0.2">
      <c r="A13" s="422" t="s">
        <v>389</v>
      </c>
      <c r="B13" s="115">
        <v>92731</v>
      </c>
      <c r="C13" s="114">
        <v>40208</v>
      </c>
      <c r="D13" s="114">
        <v>52523</v>
      </c>
      <c r="E13" s="114">
        <v>69007</v>
      </c>
      <c r="F13" s="114">
        <v>22624</v>
      </c>
      <c r="G13" s="114">
        <v>11117</v>
      </c>
      <c r="H13" s="114">
        <v>27539</v>
      </c>
      <c r="I13" s="115">
        <v>15952</v>
      </c>
      <c r="J13" s="114">
        <v>13224</v>
      </c>
      <c r="K13" s="114">
        <v>2728</v>
      </c>
      <c r="L13" s="423">
        <v>6030</v>
      </c>
      <c r="M13" s="424">
        <v>6492</v>
      </c>
    </row>
    <row r="14" spans="1:13" ht="15" customHeight="1" x14ac:dyDescent="0.2">
      <c r="A14" s="422" t="s">
        <v>390</v>
      </c>
      <c r="B14" s="115">
        <v>92006</v>
      </c>
      <c r="C14" s="114">
        <v>39844</v>
      </c>
      <c r="D14" s="114">
        <v>52162</v>
      </c>
      <c r="E14" s="114">
        <v>66667</v>
      </c>
      <c r="F14" s="114">
        <v>24500</v>
      </c>
      <c r="G14" s="114">
        <v>10447</v>
      </c>
      <c r="H14" s="114">
        <v>27557</v>
      </c>
      <c r="I14" s="115">
        <v>15570</v>
      </c>
      <c r="J14" s="114">
        <v>12939</v>
      </c>
      <c r="K14" s="114">
        <v>2631</v>
      </c>
      <c r="L14" s="423">
        <v>7421</v>
      </c>
      <c r="M14" s="424">
        <v>8369</v>
      </c>
    </row>
    <row r="15" spans="1:13" ht="11.1" customHeight="1" x14ac:dyDescent="0.2">
      <c r="A15" s="422" t="s">
        <v>387</v>
      </c>
      <c r="B15" s="115">
        <v>92783</v>
      </c>
      <c r="C15" s="114">
        <v>40628</v>
      </c>
      <c r="D15" s="114">
        <v>52155</v>
      </c>
      <c r="E15" s="114">
        <v>66778</v>
      </c>
      <c r="F15" s="114">
        <v>25160</v>
      </c>
      <c r="G15" s="114">
        <v>10048</v>
      </c>
      <c r="H15" s="114">
        <v>28150</v>
      </c>
      <c r="I15" s="115">
        <v>15898</v>
      </c>
      <c r="J15" s="114">
        <v>13174</v>
      </c>
      <c r="K15" s="114">
        <v>2724</v>
      </c>
      <c r="L15" s="423">
        <v>6689</v>
      </c>
      <c r="M15" s="424">
        <v>5998</v>
      </c>
    </row>
    <row r="16" spans="1:13" ht="11.1" customHeight="1" x14ac:dyDescent="0.2">
      <c r="A16" s="422" t="s">
        <v>388</v>
      </c>
      <c r="B16" s="115">
        <v>93356</v>
      </c>
      <c r="C16" s="114">
        <v>41056</v>
      </c>
      <c r="D16" s="114">
        <v>52300</v>
      </c>
      <c r="E16" s="114">
        <v>67513</v>
      </c>
      <c r="F16" s="114">
        <v>25402</v>
      </c>
      <c r="G16" s="114">
        <v>10548</v>
      </c>
      <c r="H16" s="114">
        <v>28186</v>
      </c>
      <c r="I16" s="115">
        <v>15400</v>
      </c>
      <c r="J16" s="114">
        <v>12653</v>
      </c>
      <c r="K16" s="114">
        <v>2747</v>
      </c>
      <c r="L16" s="423">
        <v>9473</v>
      </c>
      <c r="M16" s="424">
        <v>8731</v>
      </c>
    </row>
    <row r="17" spans="1:13" s="110" customFormat="1" ht="11.1" customHeight="1" x14ac:dyDescent="0.2">
      <c r="A17" s="422" t="s">
        <v>389</v>
      </c>
      <c r="B17" s="115">
        <v>92870</v>
      </c>
      <c r="C17" s="114">
        <v>40348</v>
      </c>
      <c r="D17" s="114">
        <v>52522</v>
      </c>
      <c r="E17" s="114">
        <v>66924</v>
      </c>
      <c r="F17" s="114">
        <v>25894</v>
      </c>
      <c r="G17" s="114">
        <v>10328</v>
      </c>
      <c r="H17" s="114">
        <v>28152</v>
      </c>
      <c r="I17" s="115">
        <v>15649</v>
      </c>
      <c r="J17" s="114">
        <v>12825</v>
      </c>
      <c r="K17" s="114">
        <v>2824</v>
      </c>
      <c r="L17" s="423">
        <v>6161</v>
      </c>
      <c r="M17" s="424">
        <v>6300</v>
      </c>
    </row>
    <row r="18" spans="1:13" ht="15" customHeight="1" x14ac:dyDescent="0.2">
      <c r="A18" s="422" t="s">
        <v>391</v>
      </c>
      <c r="B18" s="115">
        <v>92628</v>
      </c>
      <c r="C18" s="114">
        <v>40229</v>
      </c>
      <c r="D18" s="114">
        <v>52399</v>
      </c>
      <c r="E18" s="114">
        <v>66056</v>
      </c>
      <c r="F18" s="114">
        <v>26503</v>
      </c>
      <c r="G18" s="114">
        <v>9879</v>
      </c>
      <c r="H18" s="114">
        <v>28392</v>
      </c>
      <c r="I18" s="115">
        <v>15130</v>
      </c>
      <c r="J18" s="114">
        <v>12439</v>
      </c>
      <c r="K18" s="114">
        <v>2691</v>
      </c>
      <c r="L18" s="423">
        <v>6815</v>
      </c>
      <c r="M18" s="424">
        <v>7433</v>
      </c>
    </row>
    <row r="19" spans="1:13" ht="11.1" customHeight="1" x14ac:dyDescent="0.2">
      <c r="A19" s="422" t="s">
        <v>387</v>
      </c>
      <c r="B19" s="115">
        <v>93087</v>
      </c>
      <c r="C19" s="114">
        <v>40530</v>
      </c>
      <c r="D19" s="114">
        <v>52557</v>
      </c>
      <c r="E19" s="114">
        <v>66074</v>
      </c>
      <c r="F19" s="114">
        <v>26934</v>
      </c>
      <c r="G19" s="114">
        <v>9326</v>
      </c>
      <c r="H19" s="114">
        <v>29026</v>
      </c>
      <c r="I19" s="115">
        <v>15558</v>
      </c>
      <c r="J19" s="114">
        <v>12804</v>
      </c>
      <c r="K19" s="114">
        <v>2754</v>
      </c>
      <c r="L19" s="423">
        <v>5946</v>
      </c>
      <c r="M19" s="424">
        <v>6022</v>
      </c>
    </row>
    <row r="20" spans="1:13" ht="11.1" customHeight="1" x14ac:dyDescent="0.2">
      <c r="A20" s="422" t="s">
        <v>388</v>
      </c>
      <c r="B20" s="115">
        <v>93699</v>
      </c>
      <c r="C20" s="114">
        <v>40750</v>
      </c>
      <c r="D20" s="114">
        <v>52949</v>
      </c>
      <c r="E20" s="114">
        <v>66480</v>
      </c>
      <c r="F20" s="114">
        <v>27101</v>
      </c>
      <c r="G20" s="114">
        <v>9751</v>
      </c>
      <c r="H20" s="114">
        <v>29398</v>
      </c>
      <c r="I20" s="115">
        <v>15396</v>
      </c>
      <c r="J20" s="114">
        <v>12481</v>
      </c>
      <c r="K20" s="114">
        <v>2915</v>
      </c>
      <c r="L20" s="423">
        <v>8708</v>
      </c>
      <c r="M20" s="424">
        <v>8406</v>
      </c>
    </row>
    <row r="21" spans="1:13" s="110" customFormat="1" ht="11.1" customHeight="1" x14ac:dyDescent="0.2">
      <c r="A21" s="422" t="s">
        <v>389</v>
      </c>
      <c r="B21" s="115">
        <v>93524</v>
      </c>
      <c r="C21" s="114">
        <v>40234</v>
      </c>
      <c r="D21" s="114">
        <v>53290</v>
      </c>
      <c r="E21" s="114">
        <v>66027</v>
      </c>
      <c r="F21" s="114">
        <v>27454</v>
      </c>
      <c r="G21" s="114">
        <v>9348</v>
      </c>
      <c r="H21" s="114">
        <v>29620</v>
      </c>
      <c r="I21" s="115">
        <v>16088</v>
      </c>
      <c r="J21" s="114">
        <v>13162</v>
      </c>
      <c r="K21" s="114">
        <v>2926</v>
      </c>
      <c r="L21" s="423">
        <v>5673</v>
      </c>
      <c r="M21" s="424">
        <v>6415</v>
      </c>
    </row>
    <row r="22" spans="1:13" ht="15" customHeight="1" x14ac:dyDescent="0.2">
      <c r="A22" s="422" t="s">
        <v>392</v>
      </c>
      <c r="B22" s="115">
        <v>92062</v>
      </c>
      <c r="C22" s="114">
        <v>39353</v>
      </c>
      <c r="D22" s="114">
        <v>52709</v>
      </c>
      <c r="E22" s="114">
        <v>64662</v>
      </c>
      <c r="F22" s="114">
        <v>27151</v>
      </c>
      <c r="G22" s="114">
        <v>8619</v>
      </c>
      <c r="H22" s="114">
        <v>29570</v>
      </c>
      <c r="I22" s="115">
        <v>15904</v>
      </c>
      <c r="J22" s="114">
        <v>13048</v>
      </c>
      <c r="K22" s="114">
        <v>2856</v>
      </c>
      <c r="L22" s="423">
        <v>6136</v>
      </c>
      <c r="M22" s="424">
        <v>7765</v>
      </c>
    </row>
    <row r="23" spans="1:13" ht="11.1" customHeight="1" x14ac:dyDescent="0.2">
      <c r="A23" s="422" t="s">
        <v>387</v>
      </c>
      <c r="B23" s="115">
        <v>92181</v>
      </c>
      <c r="C23" s="114">
        <v>39746</v>
      </c>
      <c r="D23" s="114">
        <v>52435</v>
      </c>
      <c r="E23" s="114">
        <v>64711</v>
      </c>
      <c r="F23" s="114">
        <v>27198</v>
      </c>
      <c r="G23" s="114">
        <v>8137</v>
      </c>
      <c r="H23" s="114">
        <v>29926</v>
      </c>
      <c r="I23" s="115">
        <v>16260</v>
      </c>
      <c r="J23" s="114">
        <v>13339</v>
      </c>
      <c r="K23" s="114">
        <v>2921</v>
      </c>
      <c r="L23" s="423">
        <v>5872</v>
      </c>
      <c r="M23" s="424">
        <v>5742</v>
      </c>
    </row>
    <row r="24" spans="1:13" ht="11.1" customHeight="1" x14ac:dyDescent="0.2">
      <c r="A24" s="422" t="s">
        <v>388</v>
      </c>
      <c r="B24" s="115">
        <v>93027</v>
      </c>
      <c r="C24" s="114">
        <v>40317</v>
      </c>
      <c r="D24" s="114">
        <v>52710</v>
      </c>
      <c r="E24" s="114">
        <v>64408</v>
      </c>
      <c r="F24" s="114">
        <v>27572</v>
      </c>
      <c r="G24" s="114">
        <v>8467</v>
      </c>
      <c r="H24" s="114">
        <v>30288</v>
      </c>
      <c r="I24" s="115">
        <v>16116</v>
      </c>
      <c r="J24" s="114">
        <v>13005</v>
      </c>
      <c r="K24" s="114">
        <v>3111</v>
      </c>
      <c r="L24" s="423">
        <v>8227</v>
      </c>
      <c r="M24" s="424">
        <v>7476</v>
      </c>
    </row>
    <row r="25" spans="1:13" s="110" customFormat="1" ht="11.1" customHeight="1" x14ac:dyDescent="0.2">
      <c r="A25" s="422" t="s">
        <v>389</v>
      </c>
      <c r="B25" s="115">
        <v>91961</v>
      </c>
      <c r="C25" s="114">
        <v>39489</v>
      </c>
      <c r="D25" s="114">
        <v>52472</v>
      </c>
      <c r="E25" s="114">
        <v>63257</v>
      </c>
      <c r="F25" s="114">
        <v>27678</v>
      </c>
      <c r="G25" s="114">
        <v>8013</v>
      </c>
      <c r="H25" s="114">
        <v>30411</v>
      </c>
      <c r="I25" s="115">
        <v>16553</v>
      </c>
      <c r="J25" s="114">
        <v>13523</v>
      </c>
      <c r="K25" s="114">
        <v>3030</v>
      </c>
      <c r="L25" s="423">
        <v>5131</v>
      </c>
      <c r="M25" s="424">
        <v>6233</v>
      </c>
    </row>
    <row r="26" spans="1:13" ht="15" customHeight="1" x14ac:dyDescent="0.2">
      <c r="A26" s="422" t="s">
        <v>393</v>
      </c>
      <c r="B26" s="115">
        <v>91133</v>
      </c>
      <c r="C26" s="114">
        <v>39281</v>
      </c>
      <c r="D26" s="114">
        <v>51852</v>
      </c>
      <c r="E26" s="114">
        <v>63013</v>
      </c>
      <c r="F26" s="114">
        <v>27110</v>
      </c>
      <c r="G26" s="114">
        <v>7530</v>
      </c>
      <c r="H26" s="114">
        <v>30489</v>
      </c>
      <c r="I26" s="115">
        <v>15978</v>
      </c>
      <c r="J26" s="114">
        <v>13074</v>
      </c>
      <c r="K26" s="114">
        <v>2904</v>
      </c>
      <c r="L26" s="423">
        <v>6292</v>
      </c>
      <c r="M26" s="424">
        <v>7241</v>
      </c>
    </row>
    <row r="27" spans="1:13" ht="11.1" customHeight="1" x14ac:dyDescent="0.2">
      <c r="A27" s="422" t="s">
        <v>387</v>
      </c>
      <c r="B27" s="115">
        <v>91641</v>
      </c>
      <c r="C27" s="114">
        <v>39729</v>
      </c>
      <c r="D27" s="114">
        <v>51912</v>
      </c>
      <c r="E27" s="114">
        <v>63042</v>
      </c>
      <c r="F27" s="114">
        <v>27609</v>
      </c>
      <c r="G27" s="114">
        <v>7155</v>
      </c>
      <c r="H27" s="114">
        <v>31062</v>
      </c>
      <c r="I27" s="115">
        <v>16471</v>
      </c>
      <c r="J27" s="114">
        <v>13470</v>
      </c>
      <c r="K27" s="114">
        <v>3001</v>
      </c>
      <c r="L27" s="423">
        <v>6024</v>
      </c>
      <c r="M27" s="424">
        <v>5643</v>
      </c>
    </row>
    <row r="28" spans="1:13" ht="11.1" customHeight="1" x14ac:dyDescent="0.2">
      <c r="A28" s="422" t="s">
        <v>388</v>
      </c>
      <c r="B28" s="115">
        <v>92880</v>
      </c>
      <c r="C28" s="114">
        <v>40314</v>
      </c>
      <c r="D28" s="114">
        <v>52566</v>
      </c>
      <c r="E28" s="114">
        <v>64984</v>
      </c>
      <c r="F28" s="114">
        <v>27758</v>
      </c>
      <c r="G28" s="114">
        <v>7933</v>
      </c>
      <c r="H28" s="114">
        <v>31287</v>
      </c>
      <c r="I28" s="115">
        <v>16190</v>
      </c>
      <c r="J28" s="114">
        <v>13093</v>
      </c>
      <c r="K28" s="114">
        <v>3097</v>
      </c>
      <c r="L28" s="423">
        <v>8141</v>
      </c>
      <c r="M28" s="424">
        <v>7304</v>
      </c>
    </row>
    <row r="29" spans="1:13" s="110" customFormat="1" ht="11.1" customHeight="1" x14ac:dyDescent="0.2">
      <c r="A29" s="422" t="s">
        <v>389</v>
      </c>
      <c r="B29" s="115">
        <v>92063</v>
      </c>
      <c r="C29" s="114">
        <v>39634</v>
      </c>
      <c r="D29" s="114">
        <v>52429</v>
      </c>
      <c r="E29" s="114">
        <v>64043</v>
      </c>
      <c r="F29" s="114">
        <v>27975</v>
      </c>
      <c r="G29" s="114">
        <v>7609</v>
      </c>
      <c r="H29" s="114">
        <v>31406</v>
      </c>
      <c r="I29" s="115">
        <v>16293</v>
      </c>
      <c r="J29" s="114">
        <v>13196</v>
      </c>
      <c r="K29" s="114">
        <v>3097</v>
      </c>
      <c r="L29" s="423">
        <v>5396</v>
      </c>
      <c r="M29" s="424">
        <v>5796</v>
      </c>
    </row>
    <row r="30" spans="1:13" ht="15" customHeight="1" x14ac:dyDescent="0.2">
      <c r="A30" s="422" t="s">
        <v>394</v>
      </c>
      <c r="B30" s="115">
        <v>92731</v>
      </c>
      <c r="C30" s="114">
        <v>40022</v>
      </c>
      <c r="D30" s="114">
        <v>52709</v>
      </c>
      <c r="E30" s="114">
        <v>63720</v>
      </c>
      <c r="F30" s="114">
        <v>28976</v>
      </c>
      <c r="G30" s="114">
        <v>7285</v>
      </c>
      <c r="H30" s="114">
        <v>31700</v>
      </c>
      <c r="I30" s="115">
        <v>14514</v>
      </c>
      <c r="J30" s="114">
        <v>11565</v>
      </c>
      <c r="K30" s="114">
        <v>2949</v>
      </c>
      <c r="L30" s="423">
        <v>7675</v>
      </c>
      <c r="M30" s="424">
        <v>6989</v>
      </c>
    </row>
    <row r="31" spans="1:13" ht="11.1" customHeight="1" x14ac:dyDescent="0.2">
      <c r="A31" s="422" t="s">
        <v>387</v>
      </c>
      <c r="B31" s="115">
        <v>93275</v>
      </c>
      <c r="C31" s="114">
        <v>40525</v>
      </c>
      <c r="D31" s="114">
        <v>52750</v>
      </c>
      <c r="E31" s="114">
        <v>63816</v>
      </c>
      <c r="F31" s="114">
        <v>29446</v>
      </c>
      <c r="G31" s="114">
        <v>6931</v>
      </c>
      <c r="H31" s="114">
        <v>31915</v>
      </c>
      <c r="I31" s="115">
        <v>14522</v>
      </c>
      <c r="J31" s="114">
        <v>11492</v>
      </c>
      <c r="K31" s="114">
        <v>3030</v>
      </c>
      <c r="L31" s="423">
        <v>6432</v>
      </c>
      <c r="M31" s="424">
        <v>5936</v>
      </c>
    </row>
    <row r="32" spans="1:13" ht="11.1" customHeight="1" x14ac:dyDescent="0.2">
      <c r="A32" s="422" t="s">
        <v>388</v>
      </c>
      <c r="B32" s="115">
        <v>95113</v>
      </c>
      <c r="C32" s="114">
        <v>41687</v>
      </c>
      <c r="D32" s="114">
        <v>53426</v>
      </c>
      <c r="E32" s="114">
        <v>65033</v>
      </c>
      <c r="F32" s="114">
        <v>30072</v>
      </c>
      <c r="G32" s="114">
        <v>7713</v>
      </c>
      <c r="H32" s="114">
        <v>32167</v>
      </c>
      <c r="I32" s="115">
        <v>14245</v>
      </c>
      <c r="J32" s="114">
        <v>11104</v>
      </c>
      <c r="K32" s="114">
        <v>3141</v>
      </c>
      <c r="L32" s="423">
        <v>9314</v>
      </c>
      <c r="M32" s="424">
        <v>7699</v>
      </c>
    </row>
    <row r="33" spans="1:13" s="110" customFormat="1" ht="11.1" customHeight="1" x14ac:dyDescent="0.2">
      <c r="A33" s="422" t="s">
        <v>389</v>
      </c>
      <c r="B33" s="115">
        <v>94949</v>
      </c>
      <c r="C33" s="114">
        <v>41443</v>
      </c>
      <c r="D33" s="114">
        <v>53506</v>
      </c>
      <c r="E33" s="114">
        <v>64512</v>
      </c>
      <c r="F33" s="114">
        <v>30433</v>
      </c>
      <c r="G33" s="114">
        <v>7405</v>
      </c>
      <c r="H33" s="114">
        <v>32178</v>
      </c>
      <c r="I33" s="115">
        <v>14475</v>
      </c>
      <c r="J33" s="114">
        <v>11420</v>
      </c>
      <c r="K33" s="114">
        <v>3055</v>
      </c>
      <c r="L33" s="423">
        <v>6608</v>
      </c>
      <c r="M33" s="424">
        <v>6779</v>
      </c>
    </row>
    <row r="34" spans="1:13" ht="15" customHeight="1" x14ac:dyDescent="0.2">
      <c r="A34" s="422" t="s">
        <v>395</v>
      </c>
      <c r="B34" s="115">
        <v>94911</v>
      </c>
      <c r="C34" s="114">
        <v>41690</v>
      </c>
      <c r="D34" s="114">
        <v>53221</v>
      </c>
      <c r="E34" s="114">
        <v>64231</v>
      </c>
      <c r="F34" s="114">
        <v>30678</v>
      </c>
      <c r="G34" s="114">
        <v>7056</v>
      </c>
      <c r="H34" s="114">
        <v>32356</v>
      </c>
      <c r="I34" s="115">
        <v>14006</v>
      </c>
      <c r="J34" s="114">
        <v>10976</v>
      </c>
      <c r="K34" s="114">
        <v>3030</v>
      </c>
      <c r="L34" s="423">
        <v>7366</v>
      </c>
      <c r="M34" s="424">
        <v>7315</v>
      </c>
    </row>
    <row r="35" spans="1:13" ht="11.1" customHeight="1" x14ac:dyDescent="0.2">
      <c r="A35" s="422" t="s">
        <v>387</v>
      </c>
      <c r="B35" s="115">
        <v>95293</v>
      </c>
      <c r="C35" s="114">
        <v>42124</v>
      </c>
      <c r="D35" s="114">
        <v>53169</v>
      </c>
      <c r="E35" s="114">
        <v>64319</v>
      </c>
      <c r="F35" s="114">
        <v>30972</v>
      </c>
      <c r="G35" s="114">
        <v>6798</v>
      </c>
      <c r="H35" s="114">
        <v>32753</v>
      </c>
      <c r="I35" s="115">
        <v>14365</v>
      </c>
      <c r="J35" s="114">
        <v>11296</v>
      </c>
      <c r="K35" s="114">
        <v>3069</v>
      </c>
      <c r="L35" s="423">
        <v>6684</v>
      </c>
      <c r="M35" s="424">
        <v>6331</v>
      </c>
    </row>
    <row r="36" spans="1:13" ht="11.1" customHeight="1" x14ac:dyDescent="0.2">
      <c r="A36" s="422" t="s">
        <v>388</v>
      </c>
      <c r="B36" s="115">
        <v>96593</v>
      </c>
      <c r="C36" s="114">
        <v>42772</v>
      </c>
      <c r="D36" s="114">
        <v>53821</v>
      </c>
      <c r="E36" s="114">
        <v>64870</v>
      </c>
      <c r="F36" s="114">
        <v>31721</v>
      </c>
      <c r="G36" s="114">
        <v>7748</v>
      </c>
      <c r="H36" s="114">
        <v>32825</v>
      </c>
      <c r="I36" s="115">
        <v>14134</v>
      </c>
      <c r="J36" s="114">
        <v>10947</v>
      </c>
      <c r="K36" s="114">
        <v>3187</v>
      </c>
      <c r="L36" s="423">
        <v>9601</v>
      </c>
      <c r="M36" s="424">
        <v>8085</v>
      </c>
    </row>
    <row r="37" spans="1:13" s="110" customFormat="1" ht="11.1" customHeight="1" x14ac:dyDescent="0.2">
      <c r="A37" s="422" t="s">
        <v>389</v>
      </c>
      <c r="B37" s="115">
        <v>96599</v>
      </c>
      <c r="C37" s="114">
        <v>42483</v>
      </c>
      <c r="D37" s="114">
        <v>54116</v>
      </c>
      <c r="E37" s="114">
        <v>64573</v>
      </c>
      <c r="F37" s="114">
        <v>32026</v>
      </c>
      <c r="G37" s="114">
        <v>7637</v>
      </c>
      <c r="H37" s="114">
        <v>33077</v>
      </c>
      <c r="I37" s="115">
        <v>14504</v>
      </c>
      <c r="J37" s="114">
        <v>11259</v>
      </c>
      <c r="K37" s="114">
        <v>3245</v>
      </c>
      <c r="L37" s="423">
        <v>6031</v>
      </c>
      <c r="M37" s="424">
        <v>6223</v>
      </c>
    </row>
    <row r="38" spans="1:13" ht="15" customHeight="1" x14ac:dyDescent="0.2">
      <c r="A38" s="425" t="s">
        <v>396</v>
      </c>
      <c r="B38" s="115">
        <v>96563</v>
      </c>
      <c r="C38" s="114">
        <v>42667</v>
      </c>
      <c r="D38" s="114">
        <v>53896</v>
      </c>
      <c r="E38" s="114">
        <v>64382</v>
      </c>
      <c r="F38" s="114">
        <v>32181</v>
      </c>
      <c r="G38" s="114">
        <v>7397</v>
      </c>
      <c r="H38" s="114">
        <v>33130</v>
      </c>
      <c r="I38" s="115">
        <v>14083</v>
      </c>
      <c r="J38" s="114">
        <v>10855</v>
      </c>
      <c r="K38" s="114">
        <v>3228</v>
      </c>
      <c r="L38" s="423">
        <v>7188</v>
      </c>
      <c r="M38" s="424">
        <v>7430</v>
      </c>
    </row>
    <row r="39" spans="1:13" ht="11.1" customHeight="1" x14ac:dyDescent="0.2">
      <c r="A39" s="422" t="s">
        <v>387</v>
      </c>
      <c r="B39" s="115">
        <v>95239</v>
      </c>
      <c r="C39" s="114">
        <v>42371</v>
      </c>
      <c r="D39" s="114">
        <v>52868</v>
      </c>
      <c r="E39" s="114">
        <v>63862</v>
      </c>
      <c r="F39" s="114">
        <v>31377</v>
      </c>
      <c r="G39" s="114">
        <v>7056</v>
      </c>
      <c r="H39" s="114">
        <v>32664</v>
      </c>
      <c r="I39" s="115">
        <v>13901</v>
      </c>
      <c r="J39" s="114">
        <v>10692</v>
      </c>
      <c r="K39" s="114">
        <v>3209</v>
      </c>
      <c r="L39" s="423">
        <v>6753</v>
      </c>
      <c r="M39" s="424">
        <v>8034</v>
      </c>
    </row>
    <row r="40" spans="1:13" ht="11.1" customHeight="1" x14ac:dyDescent="0.2">
      <c r="A40" s="425" t="s">
        <v>388</v>
      </c>
      <c r="B40" s="115">
        <v>96800</v>
      </c>
      <c r="C40" s="114">
        <v>43364</v>
      </c>
      <c r="D40" s="114">
        <v>53436</v>
      </c>
      <c r="E40" s="114">
        <v>64919</v>
      </c>
      <c r="F40" s="114">
        <v>31881</v>
      </c>
      <c r="G40" s="114">
        <v>8124</v>
      </c>
      <c r="H40" s="114">
        <v>32822</v>
      </c>
      <c r="I40" s="115">
        <v>13633</v>
      </c>
      <c r="J40" s="114">
        <v>10310</v>
      </c>
      <c r="K40" s="114">
        <v>3323</v>
      </c>
      <c r="L40" s="423">
        <v>9647</v>
      </c>
      <c r="M40" s="424">
        <v>8193</v>
      </c>
    </row>
    <row r="41" spans="1:13" s="110" customFormat="1" ht="11.1" customHeight="1" x14ac:dyDescent="0.2">
      <c r="A41" s="422" t="s">
        <v>389</v>
      </c>
      <c r="B41" s="115">
        <v>96396</v>
      </c>
      <c r="C41" s="114">
        <v>43001</v>
      </c>
      <c r="D41" s="114">
        <v>53395</v>
      </c>
      <c r="E41" s="114">
        <v>64434</v>
      </c>
      <c r="F41" s="114">
        <v>31962</v>
      </c>
      <c r="G41" s="114">
        <v>7931</v>
      </c>
      <c r="H41" s="114">
        <v>32902</v>
      </c>
      <c r="I41" s="115">
        <v>13988</v>
      </c>
      <c r="J41" s="114">
        <v>10595</v>
      </c>
      <c r="K41" s="114">
        <v>3393</v>
      </c>
      <c r="L41" s="423">
        <v>6150</v>
      </c>
      <c r="M41" s="424">
        <v>6640</v>
      </c>
    </row>
    <row r="42" spans="1:13" ht="15" customHeight="1" x14ac:dyDescent="0.2">
      <c r="A42" s="422" t="s">
        <v>397</v>
      </c>
      <c r="B42" s="115">
        <v>96161</v>
      </c>
      <c r="C42" s="114">
        <v>42984</v>
      </c>
      <c r="D42" s="114">
        <v>53177</v>
      </c>
      <c r="E42" s="114">
        <v>64111</v>
      </c>
      <c r="F42" s="114">
        <v>32050</v>
      </c>
      <c r="G42" s="114">
        <v>7641</v>
      </c>
      <c r="H42" s="114">
        <v>32919</v>
      </c>
      <c r="I42" s="115">
        <v>14152</v>
      </c>
      <c r="J42" s="114">
        <v>10661</v>
      </c>
      <c r="K42" s="114">
        <v>3491</v>
      </c>
      <c r="L42" s="423">
        <v>7202</v>
      </c>
      <c r="M42" s="424">
        <v>7543</v>
      </c>
    </row>
    <row r="43" spans="1:13" ht="11.1" customHeight="1" x14ac:dyDescent="0.2">
      <c r="A43" s="422" t="s">
        <v>387</v>
      </c>
      <c r="B43" s="115">
        <v>96614</v>
      </c>
      <c r="C43" s="114">
        <v>43405</v>
      </c>
      <c r="D43" s="114">
        <v>53209</v>
      </c>
      <c r="E43" s="114">
        <v>64162</v>
      </c>
      <c r="F43" s="114">
        <v>32452</v>
      </c>
      <c r="G43" s="114">
        <v>7519</v>
      </c>
      <c r="H43" s="114">
        <v>33143</v>
      </c>
      <c r="I43" s="115">
        <v>14563</v>
      </c>
      <c r="J43" s="114">
        <v>10989</v>
      </c>
      <c r="K43" s="114">
        <v>3574</v>
      </c>
      <c r="L43" s="423">
        <v>6885</v>
      </c>
      <c r="M43" s="424">
        <v>6465</v>
      </c>
    </row>
    <row r="44" spans="1:13" ht="11.1" customHeight="1" x14ac:dyDescent="0.2">
      <c r="A44" s="422" t="s">
        <v>388</v>
      </c>
      <c r="B44" s="115">
        <v>97467</v>
      </c>
      <c r="C44" s="114">
        <v>43816</v>
      </c>
      <c r="D44" s="114">
        <v>53651</v>
      </c>
      <c r="E44" s="114">
        <v>64740</v>
      </c>
      <c r="F44" s="114">
        <v>32727</v>
      </c>
      <c r="G44" s="114">
        <v>8531</v>
      </c>
      <c r="H44" s="114">
        <v>33330</v>
      </c>
      <c r="I44" s="115">
        <v>14397</v>
      </c>
      <c r="J44" s="114">
        <v>10600</v>
      </c>
      <c r="K44" s="114">
        <v>3797</v>
      </c>
      <c r="L44" s="423">
        <v>9765</v>
      </c>
      <c r="M44" s="424">
        <v>9066</v>
      </c>
    </row>
    <row r="45" spans="1:13" s="110" customFormat="1" ht="11.1" customHeight="1" x14ac:dyDescent="0.2">
      <c r="A45" s="422" t="s">
        <v>389</v>
      </c>
      <c r="B45" s="115">
        <v>97038</v>
      </c>
      <c r="C45" s="114">
        <v>43519</v>
      </c>
      <c r="D45" s="114">
        <v>53519</v>
      </c>
      <c r="E45" s="114">
        <v>64390</v>
      </c>
      <c r="F45" s="114">
        <v>32648</v>
      </c>
      <c r="G45" s="114">
        <v>8448</v>
      </c>
      <c r="H45" s="114">
        <v>33222</v>
      </c>
      <c r="I45" s="115">
        <v>14863</v>
      </c>
      <c r="J45" s="114">
        <v>10991</v>
      </c>
      <c r="K45" s="114">
        <v>3872</v>
      </c>
      <c r="L45" s="423">
        <v>6756</v>
      </c>
      <c r="M45" s="424">
        <v>6929</v>
      </c>
    </row>
    <row r="46" spans="1:13" ht="15" customHeight="1" x14ac:dyDescent="0.2">
      <c r="A46" s="422" t="s">
        <v>398</v>
      </c>
      <c r="B46" s="115">
        <v>96809</v>
      </c>
      <c r="C46" s="114">
        <v>43626</v>
      </c>
      <c r="D46" s="114">
        <v>53183</v>
      </c>
      <c r="E46" s="114">
        <v>64286</v>
      </c>
      <c r="F46" s="114">
        <v>32523</v>
      </c>
      <c r="G46" s="114">
        <v>8223</v>
      </c>
      <c r="H46" s="114">
        <v>33149</v>
      </c>
      <c r="I46" s="115">
        <v>14663</v>
      </c>
      <c r="J46" s="114">
        <v>10768</v>
      </c>
      <c r="K46" s="114">
        <v>3895</v>
      </c>
      <c r="L46" s="423">
        <v>7328</v>
      </c>
      <c r="M46" s="424">
        <v>7570</v>
      </c>
    </row>
    <row r="47" spans="1:13" ht="11.1" customHeight="1" x14ac:dyDescent="0.2">
      <c r="A47" s="422" t="s">
        <v>387</v>
      </c>
      <c r="B47" s="115">
        <v>97378</v>
      </c>
      <c r="C47" s="114">
        <v>44186</v>
      </c>
      <c r="D47" s="114">
        <v>53192</v>
      </c>
      <c r="E47" s="114">
        <v>64499</v>
      </c>
      <c r="F47" s="114">
        <v>32879</v>
      </c>
      <c r="G47" s="114">
        <v>7989</v>
      </c>
      <c r="H47" s="114">
        <v>33486</v>
      </c>
      <c r="I47" s="115">
        <v>14981</v>
      </c>
      <c r="J47" s="114">
        <v>11074</v>
      </c>
      <c r="K47" s="114">
        <v>3907</v>
      </c>
      <c r="L47" s="423">
        <v>6701</v>
      </c>
      <c r="M47" s="424">
        <v>6384</v>
      </c>
    </row>
    <row r="48" spans="1:13" ht="11.1" customHeight="1" x14ac:dyDescent="0.2">
      <c r="A48" s="422" t="s">
        <v>388</v>
      </c>
      <c r="B48" s="115">
        <v>98781</v>
      </c>
      <c r="C48" s="114">
        <v>44952</v>
      </c>
      <c r="D48" s="114">
        <v>53829</v>
      </c>
      <c r="E48" s="114">
        <v>65436</v>
      </c>
      <c r="F48" s="114">
        <v>33345</v>
      </c>
      <c r="G48" s="114">
        <v>9107</v>
      </c>
      <c r="H48" s="114">
        <v>33661</v>
      </c>
      <c r="I48" s="115">
        <v>14627</v>
      </c>
      <c r="J48" s="114">
        <v>10643</v>
      </c>
      <c r="K48" s="114">
        <v>3984</v>
      </c>
      <c r="L48" s="423">
        <v>10046</v>
      </c>
      <c r="M48" s="424">
        <v>8476</v>
      </c>
    </row>
    <row r="49" spans="1:17" s="110" customFormat="1" ht="11.1" customHeight="1" x14ac:dyDescent="0.2">
      <c r="A49" s="422" t="s">
        <v>389</v>
      </c>
      <c r="B49" s="115">
        <v>98782</v>
      </c>
      <c r="C49" s="114">
        <v>44823</v>
      </c>
      <c r="D49" s="114">
        <v>53959</v>
      </c>
      <c r="E49" s="114">
        <v>64961</v>
      </c>
      <c r="F49" s="114">
        <v>33821</v>
      </c>
      <c r="G49" s="114">
        <v>9078</v>
      </c>
      <c r="H49" s="114">
        <v>33834</v>
      </c>
      <c r="I49" s="115">
        <v>14966</v>
      </c>
      <c r="J49" s="114">
        <v>10928</v>
      </c>
      <c r="K49" s="114">
        <v>4038</v>
      </c>
      <c r="L49" s="423">
        <v>7099</v>
      </c>
      <c r="M49" s="424">
        <v>7340</v>
      </c>
    </row>
    <row r="50" spans="1:17" ht="15" customHeight="1" x14ac:dyDescent="0.2">
      <c r="A50" s="422" t="s">
        <v>399</v>
      </c>
      <c r="B50" s="143">
        <v>98815</v>
      </c>
      <c r="C50" s="144">
        <v>44992</v>
      </c>
      <c r="D50" s="144">
        <v>53823</v>
      </c>
      <c r="E50" s="144">
        <v>64849</v>
      </c>
      <c r="F50" s="144">
        <v>33966</v>
      </c>
      <c r="G50" s="144">
        <v>8846</v>
      </c>
      <c r="H50" s="144">
        <v>34015</v>
      </c>
      <c r="I50" s="143">
        <v>14343</v>
      </c>
      <c r="J50" s="144">
        <v>10379</v>
      </c>
      <c r="K50" s="144">
        <v>3964</v>
      </c>
      <c r="L50" s="426">
        <v>7791</v>
      </c>
      <c r="M50" s="427">
        <v>7964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2.0721213936720759</v>
      </c>
      <c r="C6" s="480">
        <f>'Tabelle 3.3'!J11</f>
        <v>-2.1823637727613723</v>
      </c>
      <c r="D6" s="481">
        <f t="shared" ref="D6:E9" si="0">IF(OR(AND(B6&gt;=-50,B6&lt;=50),ISNUMBER(B6)=FALSE),B6,"")</f>
        <v>2.0721213936720759</v>
      </c>
      <c r="E6" s="481">
        <f t="shared" si="0"/>
        <v>-2.1823637727613723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2.0721213936720759</v>
      </c>
      <c r="C14" s="480">
        <f>'Tabelle 3.3'!J11</f>
        <v>-2.1823637727613723</v>
      </c>
      <c r="D14" s="481">
        <f>IF(OR(AND(B14&gt;=-50,B14&lt;=50),ISNUMBER(B14)=FALSE),B14,"")</f>
        <v>2.0721213936720759</v>
      </c>
      <c r="E14" s="481">
        <f>IF(OR(AND(C14&gt;=-50,C14&lt;=50),ISNUMBER(C14)=FALSE),C14,"")</f>
        <v>-2.1823637727613723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6.666666666666667</v>
      </c>
      <c r="C15" s="480">
        <f>'Tabelle 3.3'!J12</f>
        <v>10</v>
      </c>
      <c r="D15" s="481">
        <f t="shared" ref="D15:E45" si="3">IF(OR(AND(B15&gt;=-50,B15&lt;=50),ISNUMBER(B15)=FALSE),B15,"")</f>
        <v>6.666666666666667</v>
      </c>
      <c r="E15" s="481">
        <f t="shared" si="3"/>
        <v>10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5.9668508287292816</v>
      </c>
      <c r="C16" s="480">
        <f>'Tabelle 3.3'!J13</f>
        <v>30.434782608695652</v>
      </c>
      <c r="D16" s="481">
        <f t="shared" si="3"/>
        <v>5.9668508287292816</v>
      </c>
      <c r="E16" s="481">
        <f t="shared" si="3"/>
        <v>30.434782608695652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2.3472192852611546</v>
      </c>
      <c r="C17" s="480">
        <f>'Tabelle 3.3'!J14</f>
        <v>11.111111111111111</v>
      </c>
      <c r="D17" s="481">
        <f t="shared" si="3"/>
        <v>2.3472192852611546</v>
      </c>
      <c r="E17" s="481">
        <f t="shared" si="3"/>
        <v>11.111111111111111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0.76093849080532661</v>
      </c>
      <c r="C18" s="480">
        <f>'Tabelle 3.3'!J15</f>
        <v>6.1728395061728394</v>
      </c>
      <c r="D18" s="481">
        <f t="shared" si="3"/>
        <v>0.76093849080532661</v>
      </c>
      <c r="E18" s="481">
        <f t="shared" si="3"/>
        <v>6.1728395061728394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5.2099533437013994</v>
      </c>
      <c r="C19" s="480">
        <f>'Tabelle 3.3'!J16</f>
        <v>8.7719298245614041</v>
      </c>
      <c r="D19" s="481">
        <f t="shared" si="3"/>
        <v>5.2099533437013994</v>
      </c>
      <c r="E19" s="481">
        <f t="shared" si="3"/>
        <v>8.7719298245614041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-6.0344827586206895</v>
      </c>
      <c r="C20" s="480">
        <f>'Tabelle 3.3'!J17</f>
        <v>33.333333333333336</v>
      </c>
      <c r="D20" s="481">
        <f t="shared" si="3"/>
        <v>-6.0344827586206895</v>
      </c>
      <c r="E20" s="481">
        <f t="shared" si="3"/>
        <v>33.333333333333336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-6.5204386839481554</v>
      </c>
      <c r="C21" s="480">
        <f>'Tabelle 3.3'!J18</f>
        <v>1.1204481792717087</v>
      </c>
      <c r="D21" s="481">
        <f t="shared" si="3"/>
        <v>-6.5204386839481554</v>
      </c>
      <c r="E21" s="481">
        <f t="shared" si="3"/>
        <v>1.1204481792717087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5.3519299383717156</v>
      </c>
      <c r="C22" s="480">
        <f>'Tabelle 3.3'!J19</f>
        <v>0.84235860409145613</v>
      </c>
      <c r="D22" s="481">
        <f t="shared" si="3"/>
        <v>5.3519299383717156</v>
      </c>
      <c r="E22" s="481">
        <f t="shared" si="3"/>
        <v>0.84235860409145613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6.8017810532780594</v>
      </c>
      <c r="C23" s="480">
        <f>'Tabelle 3.3'!J20</f>
        <v>3.4977578475336322</v>
      </c>
      <c r="D23" s="481">
        <f t="shared" si="3"/>
        <v>6.8017810532780594</v>
      </c>
      <c r="E23" s="481">
        <f t="shared" si="3"/>
        <v>3.4977578475336322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1.0600706713780919</v>
      </c>
      <c r="C24" s="480">
        <f>'Tabelle 3.3'!J21</f>
        <v>-14.023372287145243</v>
      </c>
      <c r="D24" s="481">
        <f t="shared" si="3"/>
        <v>1.0600706713780919</v>
      </c>
      <c r="E24" s="481">
        <f t="shared" si="3"/>
        <v>-14.023372287145243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3.7195611453037194</v>
      </c>
      <c r="C25" s="480">
        <f>'Tabelle 3.3'!J22</f>
        <v>4</v>
      </c>
      <c r="D25" s="481">
        <f t="shared" si="3"/>
        <v>3.7195611453037194</v>
      </c>
      <c r="E25" s="481">
        <f t="shared" si="3"/>
        <v>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5.790223065970574</v>
      </c>
      <c r="C26" s="480">
        <f>'Tabelle 3.3'!J23</f>
        <v>27.906976744186046</v>
      </c>
      <c r="D26" s="481">
        <f t="shared" si="3"/>
        <v>5.790223065970574</v>
      </c>
      <c r="E26" s="481">
        <f t="shared" si="3"/>
        <v>27.906976744186046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-4.4661378889566805</v>
      </c>
      <c r="C27" s="480">
        <f>'Tabelle 3.3'!J24</f>
        <v>-8.7032201914708437E-2</v>
      </c>
      <c r="D27" s="481">
        <f t="shared" si="3"/>
        <v>-4.4661378889566805</v>
      </c>
      <c r="E27" s="481">
        <f t="shared" si="3"/>
        <v>-8.7032201914708437E-2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2.7323580034423407</v>
      </c>
      <c r="C28" s="480">
        <f>'Tabelle 3.3'!J25</f>
        <v>-5.6704980842911876</v>
      </c>
      <c r="D28" s="481">
        <f t="shared" si="3"/>
        <v>2.7323580034423407</v>
      </c>
      <c r="E28" s="481">
        <f t="shared" si="3"/>
        <v>-5.6704980842911876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-7.7711640211640214</v>
      </c>
      <c r="C29" s="480">
        <f>'Tabelle 3.3'!J26</f>
        <v>-45.348837209302324</v>
      </c>
      <c r="D29" s="481">
        <f t="shared" si="3"/>
        <v>-7.7711640211640214</v>
      </c>
      <c r="E29" s="481">
        <f t="shared" si="3"/>
        <v>-45.348837209302324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0.29639175257731959</v>
      </c>
      <c r="C30" s="480">
        <f>'Tabelle 3.3'!J27</f>
        <v>0</v>
      </c>
      <c r="D30" s="481">
        <f t="shared" si="3"/>
        <v>0.29639175257731959</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8.0552359033371683</v>
      </c>
      <c r="C31" s="480">
        <f>'Tabelle 3.3'!J28</f>
        <v>4.5454545454545459</v>
      </c>
      <c r="D31" s="481">
        <f t="shared" si="3"/>
        <v>8.0552359033371683</v>
      </c>
      <c r="E31" s="481">
        <f t="shared" si="3"/>
        <v>4.5454545454545459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2.1027854060415851</v>
      </c>
      <c r="C32" s="480">
        <f>'Tabelle 3.3'!J29</f>
        <v>-2.0781379883624274</v>
      </c>
      <c r="D32" s="481">
        <f t="shared" si="3"/>
        <v>2.1027854060415851</v>
      </c>
      <c r="E32" s="481">
        <f t="shared" si="3"/>
        <v>-2.0781379883624274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2.5657981748445975</v>
      </c>
      <c r="C33" s="480">
        <f>'Tabelle 3.3'!J30</f>
        <v>9.6509240246406574</v>
      </c>
      <c r="D33" s="481">
        <f t="shared" si="3"/>
        <v>2.5657981748445975</v>
      </c>
      <c r="E33" s="481">
        <f t="shared" si="3"/>
        <v>9.6509240246406574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2.6075022872827081</v>
      </c>
      <c r="C34" s="480">
        <f>'Tabelle 3.3'!J31</f>
        <v>-7.1659134925758554</v>
      </c>
      <c r="D34" s="481">
        <f t="shared" si="3"/>
        <v>2.6075022872827081</v>
      </c>
      <c r="E34" s="481">
        <f t="shared" si="3"/>
        <v>-7.1659134925758554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6.666666666666667</v>
      </c>
      <c r="C37" s="480">
        <f>'Tabelle 3.3'!J34</f>
        <v>10</v>
      </c>
      <c r="D37" s="481">
        <f t="shared" si="3"/>
        <v>6.666666666666667</v>
      </c>
      <c r="E37" s="481">
        <f t="shared" si="3"/>
        <v>10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-0.93474121516357966</v>
      </c>
      <c r="C38" s="480">
        <f>'Tabelle 3.3'!J35</f>
        <v>6.4371257485029938</v>
      </c>
      <c r="D38" s="481">
        <f t="shared" si="3"/>
        <v>-0.93474121516357966</v>
      </c>
      <c r="E38" s="481">
        <f t="shared" si="3"/>
        <v>6.4371257485029938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2.4774087548409809</v>
      </c>
      <c r="C39" s="480">
        <f>'Tabelle 3.3'!J36</f>
        <v>-2.602788702180908</v>
      </c>
      <c r="D39" s="481">
        <f t="shared" si="3"/>
        <v>2.4774087548409809</v>
      </c>
      <c r="E39" s="481">
        <f t="shared" si="3"/>
        <v>-2.602788702180908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2.4774087548409809</v>
      </c>
      <c r="C45" s="480">
        <f>'Tabelle 3.3'!J36</f>
        <v>-2.602788702180908</v>
      </c>
      <c r="D45" s="481">
        <f t="shared" si="3"/>
        <v>2.4774087548409809</v>
      </c>
      <c r="E45" s="481">
        <f t="shared" si="3"/>
        <v>-2.602788702180908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91133</v>
      </c>
      <c r="C51" s="487">
        <v>13074</v>
      </c>
      <c r="D51" s="487">
        <v>2904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91641</v>
      </c>
      <c r="C52" s="487">
        <v>13470</v>
      </c>
      <c r="D52" s="487">
        <v>3001</v>
      </c>
      <c r="E52" s="488">
        <f t="shared" ref="E52:G70" si="11">IF($A$51=37802,IF(COUNTBLANK(B$51:B$70)&gt;0,#N/A,B52/B$51*100),IF(COUNTBLANK(B$51:B$75)&gt;0,#N/A,B52/B$51*100))</f>
        <v>100.55742705715822</v>
      </c>
      <c r="F52" s="488">
        <f t="shared" si="11"/>
        <v>103.02891234511245</v>
      </c>
      <c r="G52" s="488">
        <f t="shared" si="11"/>
        <v>103.34022038567494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92880</v>
      </c>
      <c r="C53" s="487">
        <v>13093</v>
      </c>
      <c r="D53" s="487">
        <v>3097</v>
      </c>
      <c r="E53" s="488">
        <f t="shared" si="11"/>
        <v>101.91697848199883</v>
      </c>
      <c r="F53" s="488">
        <f t="shared" si="11"/>
        <v>100.14532660241701</v>
      </c>
      <c r="G53" s="488">
        <f t="shared" si="11"/>
        <v>106.64600550964187</v>
      </c>
      <c r="H53" s="489">
        <f>IF(ISERROR(L53)=TRUE,IF(MONTH(A53)=MONTH(MAX(A$51:A$75)),A53,""),"")</f>
        <v>41883</v>
      </c>
      <c r="I53" s="488">
        <f t="shared" si="12"/>
        <v>101.91697848199883</v>
      </c>
      <c r="J53" s="488">
        <f t="shared" si="10"/>
        <v>100.14532660241701</v>
      </c>
      <c r="K53" s="488">
        <f t="shared" si="10"/>
        <v>106.64600550964187</v>
      </c>
      <c r="L53" s="488" t="e">
        <f t="shared" si="13"/>
        <v>#N/A</v>
      </c>
    </row>
    <row r="54" spans="1:14" ht="15" customHeight="1" x14ac:dyDescent="0.2">
      <c r="A54" s="490" t="s">
        <v>462</v>
      </c>
      <c r="B54" s="487">
        <v>92063</v>
      </c>
      <c r="C54" s="487">
        <v>13196</v>
      </c>
      <c r="D54" s="487">
        <v>3097</v>
      </c>
      <c r="E54" s="488">
        <f t="shared" si="11"/>
        <v>101.02048654164793</v>
      </c>
      <c r="F54" s="488">
        <f t="shared" si="11"/>
        <v>100.93314976288819</v>
      </c>
      <c r="G54" s="488">
        <f t="shared" si="11"/>
        <v>106.64600550964187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92731</v>
      </c>
      <c r="C55" s="487">
        <v>11565</v>
      </c>
      <c r="D55" s="487">
        <v>2949</v>
      </c>
      <c r="E55" s="488">
        <f t="shared" si="11"/>
        <v>101.75348117586384</v>
      </c>
      <c r="F55" s="488">
        <f t="shared" si="11"/>
        <v>88.458008260670027</v>
      </c>
      <c r="G55" s="488">
        <f t="shared" si="11"/>
        <v>101.5495867768595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93275</v>
      </c>
      <c r="C56" s="487">
        <v>11492</v>
      </c>
      <c r="D56" s="487">
        <v>3030</v>
      </c>
      <c r="E56" s="488">
        <f t="shared" si="11"/>
        <v>102.35041093786006</v>
      </c>
      <c r="F56" s="488">
        <f t="shared" si="11"/>
        <v>87.899648156646776</v>
      </c>
      <c r="G56" s="488">
        <f t="shared" si="11"/>
        <v>104.33884297520662</v>
      </c>
      <c r="H56" s="489" t="str">
        <f t="shared" si="14"/>
        <v/>
      </c>
      <c r="I56" s="488" t="str">
        <f t="shared" si="12"/>
        <v/>
      </c>
      <c r="J56" s="488" t="str">
        <f t="shared" si="10"/>
        <v/>
      </c>
      <c r="K56" s="488" t="str">
        <f t="shared" si="10"/>
        <v/>
      </c>
      <c r="L56" s="488" t="e">
        <f t="shared" si="13"/>
        <v>#N/A</v>
      </c>
    </row>
    <row r="57" spans="1:14" ht="15" customHeight="1" x14ac:dyDescent="0.2">
      <c r="A57" s="490">
        <v>42248</v>
      </c>
      <c r="B57" s="487">
        <v>95113</v>
      </c>
      <c r="C57" s="487">
        <v>11104</v>
      </c>
      <c r="D57" s="487">
        <v>3141</v>
      </c>
      <c r="E57" s="488">
        <f t="shared" si="11"/>
        <v>104.36724347931046</v>
      </c>
      <c r="F57" s="488">
        <f t="shared" si="11"/>
        <v>84.931925959920449</v>
      </c>
      <c r="G57" s="488">
        <f t="shared" si="11"/>
        <v>108.16115702479338</v>
      </c>
      <c r="H57" s="489">
        <f t="shared" si="14"/>
        <v>42248</v>
      </c>
      <c r="I57" s="488">
        <f t="shared" si="12"/>
        <v>104.36724347931046</v>
      </c>
      <c r="J57" s="488">
        <f t="shared" si="10"/>
        <v>84.931925959920449</v>
      </c>
      <c r="K57" s="488">
        <f t="shared" si="10"/>
        <v>108.16115702479338</v>
      </c>
      <c r="L57" s="488" t="e">
        <f t="shared" si="13"/>
        <v>#N/A</v>
      </c>
    </row>
    <row r="58" spans="1:14" ht="15" customHeight="1" x14ac:dyDescent="0.2">
      <c r="A58" s="490" t="s">
        <v>465</v>
      </c>
      <c r="B58" s="487">
        <v>94949</v>
      </c>
      <c r="C58" s="487">
        <v>11420</v>
      </c>
      <c r="D58" s="487">
        <v>3055</v>
      </c>
      <c r="E58" s="488">
        <f t="shared" si="11"/>
        <v>104.18728671282631</v>
      </c>
      <c r="F58" s="488">
        <f t="shared" si="11"/>
        <v>87.34893682117179</v>
      </c>
      <c r="G58" s="488">
        <f t="shared" si="11"/>
        <v>105.19972451790633</v>
      </c>
      <c r="H58" s="489" t="str">
        <f t="shared" si="14"/>
        <v/>
      </c>
      <c r="I58" s="488" t="str">
        <f t="shared" si="12"/>
        <v/>
      </c>
      <c r="J58" s="488" t="str">
        <f t="shared" si="10"/>
        <v/>
      </c>
      <c r="K58" s="488" t="str">
        <f t="shared" si="10"/>
        <v/>
      </c>
      <c r="L58" s="488" t="e">
        <f t="shared" si="13"/>
        <v>#N/A</v>
      </c>
    </row>
    <row r="59" spans="1:14" ht="15" customHeight="1" x14ac:dyDescent="0.2">
      <c r="A59" s="490" t="s">
        <v>466</v>
      </c>
      <c r="B59" s="487">
        <v>94911</v>
      </c>
      <c r="C59" s="487">
        <v>10976</v>
      </c>
      <c r="D59" s="487">
        <v>3030</v>
      </c>
      <c r="E59" s="488">
        <f t="shared" si="11"/>
        <v>104.1455894132751</v>
      </c>
      <c r="F59" s="488">
        <f t="shared" si="11"/>
        <v>83.952883585742697</v>
      </c>
      <c r="G59" s="488">
        <f t="shared" si="11"/>
        <v>104.33884297520662</v>
      </c>
      <c r="H59" s="489" t="str">
        <f t="shared" si="14"/>
        <v/>
      </c>
      <c r="I59" s="488" t="str">
        <f t="shared" si="12"/>
        <v/>
      </c>
      <c r="J59" s="488" t="str">
        <f t="shared" si="10"/>
        <v/>
      </c>
      <c r="K59" s="488" t="str">
        <f t="shared" si="10"/>
        <v/>
      </c>
      <c r="L59" s="488" t="e">
        <f t="shared" si="13"/>
        <v>#N/A</v>
      </c>
    </row>
    <row r="60" spans="1:14" ht="15" customHeight="1" x14ac:dyDescent="0.2">
      <c r="A60" s="490" t="s">
        <v>467</v>
      </c>
      <c r="B60" s="487">
        <v>95293</v>
      </c>
      <c r="C60" s="487">
        <v>11296</v>
      </c>
      <c r="D60" s="487">
        <v>3069</v>
      </c>
      <c r="E60" s="488">
        <f t="shared" si="11"/>
        <v>104.56475700350039</v>
      </c>
      <c r="F60" s="488">
        <f t="shared" si="11"/>
        <v>86.400489521187083</v>
      </c>
      <c r="G60" s="488">
        <f t="shared" si="11"/>
        <v>105.68181818181819</v>
      </c>
      <c r="H60" s="489" t="str">
        <f t="shared" si="14"/>
        <v/>
      </c>
      <c r="I60" s="488" t="str">
        <f t="shared" si="12"/>
        <v/>
      </c>
      <c r="J60" s="488" t="str">
        <f t="shared" si="10"/>
        <v/>
      </c>
      <c r="K60" s="488" t="str">
        <f t="shared" si="10"/>
        <v/>
      </c>
      <c r="L60" s="488" t="e">
        <f t="shared" si="13"/>
        <v>#N/A</v>
      </c>
    </row>
    <row r="61" spans="1:14" ht="15" customHeight="1" x14ac:dyDescent="0.2">
      <c r="A61" s="490">
        <v>42614</v>
      </c>
      <c r="B61" s="487">
        <v>96593</v>
      </c>
      <c r="C61" s="487">
        <v>10947</v>
      </c>
      <c r="D61" s="487">
        <v>3187</v>
      </c>
      <c r="E61" s="488">
        <f t="shared" si="11"/>
        <v>105.99124356709424</v>
      </c>
      <c r="F61" s="488">
        <f t="shared" si="11"/>
        <v>83.73106929784305</v>
      </c>
      <c r="G61" s="488">
        <f t="shared" si="11"/>
        <v>109.74517906336088</v>
      </c>
      <c r="H61" s="489">
        <f t="shared" si="14"/>
        <v>42614</v>
      </c>
      <c r="I61" s="488">
        <f t="shared" si="12"/>
        <v>105.99124356709424</v>
      </c>
      <c r="J61" s="488">
        <f t="shared" si="10"/>
        <v>83.73106929784305</v>
      </c>
      <c r="K61" s="488">
        <f t="shared" si="10"/>
        <v>109.74517906336088</v>
      </c>
      <c r="L61" s="488" t="e">
        <f t="shared" si="13"/>
        <v>#N/A</v>
      </c>
    </row>
    <row r="62" spans="1:14" ht="15" customHeight="1" x14ac:dyDescent="0.2">
      <c r="A62" s="490" t="s">
        <v>468</v>
      </c>
      <c r="B62" s="487">
        <v>96599</v>
      </c>
      <c r="C62" s="487">
        <v>11259</v>
      </c>
      <c r="D62" s="487">
        <v>3245</v>
      </c>
      <c r="E62" s="488">
        <f t="shared" si="11"/>
        <v>105.99782735123391</v>
      </c>
      <c r="F62" s="488">
        <f t="shared" si="11"/>
        <v>86.117485084901332</v>
      </c>
      <c r="G62" s="488">
        <f t="shared" si="11"/>
        <v>111.74242424242425</v>
      </c>
      <c r="H62" s="489" t="str">
        <f t="shared" si="14"/>
        <v/>
      </c>
      <c r="I62" s="488" t="str">
        <f t="shared" si="12"/>
        <v/>
      </c>
      <c r="J62" s="488" t="str">
        <f t="shared" si="10"/>
        <v/>
      </c>
      <c r="K62" s="488" t="str">
        <f t="shared" si="10"/>
        <v/>
      </c>
      <c r="L62" s="488" t="e">
        <f t="shared" si="13"/>
        <v>#N/A</v>
      </c>
    </row>
    <row r="63" spans="1:14" ht="15" customHeight="1" x14ac:dyDescent="0.2">
      <c r="A63" s="490" t="s">
        <v>469</v>
      </c>
      <c r="B63" s="487">
        <v>96563</v>
      </c>
      <c r="C63" s="487">
        <v>10855</v>
      </c>
      <c r="D63" s="487">
        <v>3228</v>
      </c>
      <c r="E63" s="488">
        <f t="shared" si="11"/>
        <v>105.95832464639592</v>
      </c>
      <c r="F63" s="488">
        <f t="shared" si="11"/>
        <v>83.027382591402784</v>
      </c>
      <c r="G63" s="488">
        <f t="shared" si="11"/>
        <v>111.15702479338843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95239</v>
      </c>
      <c r="C64" s="487">
        <v>10692</v>
      </c>
      <c r="D64" s="487">
        <v>3209</v>
      </c>
      <c r="E64" s="488">
        <f t="shared" si="11"/>
        <v>104.50550294624341</v>
      </c>
      <c r="F64" s="488">
        <f t="shared" si="11"/>
        <v>81.780633318035797</v>
      </c>
      <c r="G64" s="488">
        <f t="shared" si="11"/>
        <v>110.50275482093663</v>
      </c>
      <c r="H64" s="489" t="str">
        <f t="shared" si="14"/>
        <v/>
      </c>
      <c r="I64" s="488" t="str">
        <f t="shared" si="12"/>
        <v/>
      </c>
      <c r="J64" s="488" t="str">
        <f t="shared" si="10"/>
        <v/>
      </c>
      <c r="K64" s="488" t="str">
        <f t="shared" si="10"/>
        <v/>
      </c>
      <c r="L64" s="488" t="e">
        <f t="shared" si="13"/>
        <v>#N/A</v>
      </c>
    </row>
    <row r="65" spans="1:12" ht="15" customHeight="1" x14ac:dyDescent="0.2">
      <c r="A65" s="490">
        <v>42979</v>
      </c>
      <c r="B65" s="487">
        <v>96800</v>
      </c>
      <c r="C65" s="487">
        <v>10310</v>
      </c>
      <c r="D65" s="487">
        <v>3323</v>
      </c>
      <c r="E65" s="488">
        <f t="shared" si="11"/>
        <v>106.21838411991264</v>
      </c>
      <c r="F65" s="488">
        <f t="shared" si="11"/>
        <v>78.858803732599043</v>
      </c>
      <c r="G65" s="488">
        <f t="shared" si="11"/>
        <v>114.42837465564739</v>
      </c>
      <c r="H65" s="489">
        <f t="shared" si="14"/>
        <v>42979</v>
      </c>
      <c r="I65" s="488">
        <f t="shared" si="12"/>
        <v>106.21838411991264</v>
      </c>
      <c r="J65" s="488">
        <f t="shared" si="10"/>
        <v>78.858803732599043</v>
      </c>
      <c r="K65" s="488">
        <f t="shared" si="10"/>
        <v>114.42837465564739</v>
      </c>
      <c r="L65" s="488" t="e">
        <f t="shared" si="13"/>
        <v>#N/A</v>
      </c>
    </row>
    <row r="66" spans="1:12" ht="15" customHeight="1" x14ac:dyDescent="0.2">
      <c r="A66" s="490" t="s">
        <v>471</v>
      </c>
      <c r="B66" s="487">
        <v>96396</v>
      </c>
      <c r="C66" s="487">
        <v>10595</v>
      </c>
      <c r="D66" s="487">
        <v>3393</v>
      </c>
      <c r="E66" s="488">
        <f t="shared" si="11"/>
        <v>105.77507598784194</v>
      </c>
      <c r="F66" s="488">
        <f t="shared" si="11"/>
        <v>81.038702768854208</v>
      </c>
      <c r="G66" s="488">
        <f t="shared" si="11"/>
        <v>116.83884297520662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96161</v>
      </c>
      <c r="C67" s="487">
        <v>10661</v>
      </c>
      <c r="D67" s="487">
        <v>3491</v>
      </c>
      <c r="E67" s="488">
        <f t="shared" si="11"/>
        <v>105.51721110903844</v>
      </c>
      <c r="F67" s="488">
        <f t="shared" si="11"/>
        <v>81.54352149303962</v>
      </c>
      <c r="G67" s="488">
        <f t="shared" si="11"/>
        <v>120.21349862258953</v>
      </c>
      <c r="H67" s="489" t="str">
        <f t="shared" si="14"/>
        <v/>
      </c>
      <c r="I67" s="488" t="str">
        <f t="shared" si="12"/>
        <v/>
      </c>
      <c r="J67" s="488" t="str">
        <f t="shared" si="12"/>
        <v/>
      </c>
      <c r="K67" s="488" t="str">
        <f t="shared" si="12"/>
        <v/>
      </c>
      <c r="L67" s="488" t="e">
        <f t="shared" si="13"/>
        <v>#N/A</v>
      </c>
    </row>
    <row r="68" spans="1:12" ht="15" customHeight="1" x14ac:dyDescent="0.2">
      <c r="A68" s="490" t="s">
        <v>473</v>
      </c>
      <c r="B68" s="487">
        <v>96614</v>
      </c>
      <c r="C68" s="487">
        <v>10989</v>
      </c>
      <c r="D68" s="487">
        <v>3574</v>
      </c>
      <c r="E68" s="488">
        <f t="shared" si="11"/>
        <v>106.01428681158308</v>
      </c>
      <c r="F68" s="488">
        <f t="shared" si="11"/>
        <v>84.052317576870124</v>
      </c>
      <c r="G68" s="488">
        <f t="shared" si="11"/>
        <v>123.07162534435261</v>
      </c>
      <c r="H68" s="489" t="str">
        <f t="shared" si="14"/>
        <v/>
      </c>
      <c r="I68" s="488" t="str">
        <f t="shared" si="12"/>
        <v/>
      </c>
      <c r="J68" s="488" t="str">
        <f t="shared" si="12"/>
        <v/>
      </c>
      <c r="K68" s="488" t="str">
        <f t="shared" si="12"/>
        <v/>
      </c>
      <c r="L68" s="488" t="e">
        <f t="shared" si="13"/>
        <v>#N/A</v>
      </c>
    </row>
    <row r="69" spans="1:12" ht="15" customHeight="1" x14ac:dyDescent="0.2">
      <c r="A69" s="490">
        <v>43344</v>
      </c>
      <c r="B69" s="487">
        <v>97467</v>
      </c>
      <c r="C69" s="487">
        <v>10600</v>
      </c>
      <c r="D69" s="487">
        <v>3797</v>
      </c>
      <c r="E69" s="488">
        <f t="shared" si="11"/>
        <v>106.95028145677196</v>
      </c>
      <c r="F69" s="488">
        <f t="shared" si="11"/>
        <v>81.076946611595531</v>
      </c>
      <c r="G69" s="488">
        <f t="shared" si="11"/>
        <v>130.75068870523415</v>
      </c>
      <c r="H69" s="489">
        <f t="shared" si="14"/>
        <v>43344</v>
      </c>
      <c r="I69" s="488">
        <f t="shared" si="12"/>
        <v>106.95028145677196</v>
      </c>
      <c r="J69" s="488">
        <f t="shared" si="12"/>
        <v>81.076946611595531</v>
      </c>
      <c r="K69" s="488">
        <f t="shared" si="12"/>
        <v>130.75068870523415</v>
      </c>
      <c r="L69" s="488" t="e">
        <f t="shared" si="13"/>
        <v>#N/A</v>
      </c>
    </row>
    <row r="70" spans="1:12" ht="15" customHeight="1" x14ac:dyDescent="0.2">
      <c r="A70" s="490" t="s">
        <v>474</v>
      </c>
      <c r="B70" s="487">
        <v>97038</v>
      </c>
      <c r="C70" s="487">
        <v>10991</v>
      </c>
      <c r="D70" s="487">
        <v>3872</v>
      </c>
      <c r="E70" s="488">
        <f t="shared" si="11"/>
        <v>106.479540890786</v>
      </c>
      <c r="F70" s="488">
        <f t="shared" si="11"/>
        <v>84.067615113966653</v>
      </c>
      <c r="G70" s="488">
        <f t="shared" si="11"/>
        <v>133.33333333333331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96809</v>
      </c>
      <c r="C71" s="487">
        <v>10768</v>
      </c>
      <c r="D71" s="487">
        <v>3895</v>
      </c>
      <c r="E71" s="491">
        <f t="shared" ref="E71:G75" si="15">IF($A$51=37802,IF(COUNTBLANK(B$51:B$70)&gt;0,#N/A,IF(ISBLANK(B71)=FALSE,B71/B$51*100,#N/A)),IF(COUNTBLANK(B$51:B$75)&gt;0,#N/A,B71/B$51*100))</f>
        <v>106.22825979612216</v>
      </c>
      <c r="F71" s="491">
        <f t="shared" si="15"/>
        <v>82.361939727703842</v>
      </c>
      <c r="G71" s="491">
        <f t="shared" si="15"/>
        <v>134.12534435261708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97378</v>
      </c>
      <c r="C72" s="487">
        <v>11074</v>
      </c>
      <c r="D72" s="487">
        <v>3907</v>
      </c>
      <c r="E72" s="491">
        <f t="shared" si="15"/>
        <v>106.85262199203362</v>
      </c>
      <c r="F72" s="491">
        <f t="shared" si="15"/>
        <v>84.702462903472536</v>
      </c>
      <c r="G72" s="491">
        <f t="shared" si="15"/>
        <v>134.53856749311294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98781</v>
      </c>
      <c r="C73" s="487">
        <v>10643</v>
      </c>
      <c r="D73" s="487">
        <v>3984</v>
      </c>
      <c r="E73" s="491">
        <f t="shared" si="15"/>
        <v>108.39213018335838</v>
      </c>
      <c r="F73" s="491">
        <f t="shared" si="15"/>
        <v>81.40584365917087</v>
      </c>
      <c r="G73" s="491">
        <f t="shared" si="15"/>
        <v>137.19008264462812</v>
      </c>
      <c r="H73" s="492">
        <f>IF(A$51=37802,IF(ISERROR(L73)=TRUE,IF(ISBLANK(A73)=FALSE,IF(MONTH(A73)=MONTH(MAX(A$51:A$75)),A73,""),""),""),IF(ISERROR(L73)=TRUE,IF(MONTH(A73)=MONTH(MAX(A$51:A$75)),A73,""),""))</f>
        <v>43709</v>
      </c>
      <c r="I73" s="488">
        <f t="shared" si="12"/>
        <v>108.39213018335838</v>
      </c>
      <c r="J73" s="488">
        <f t="shared" si="12"/>
        <v>81.40584365917087</v>
      </c>
      <c r="K73" s="488">
        <f t="shared" si="12"/>
        <v>137.19008264462812</v>
      </c>
      <c r="L73" s="488" t="e">
        <f t="shared" si="13"/>
        <v>#N/A</v>
      </c>
    </row>
    <row r="74" spans="1:12" ht="15" customHeight="1" x14ac:dyDescent="0.2">
      <c r="A74" s="490" t="s">
        <v>477</v>
      </c>
      <c r="B74" s="487">
        <v>98782</v>
      </c>
      <c r="C74" s="487">
        <v>10928</v>
      </c>
      <c r="D74" s="487">
        <v>4038</v>
      </c>
      <c r="E74" s="491">
        <f t="shared" si="15"/>
        <v>108.393227480715</v>
      </c>
      <c r="F74" s="491">
        <f t="shared" si="15"/>
        <v>83.585742695426035</v>
      </c>
      <c r="G74" s="491">
        <f t="shared" si="15"/>
        <v>139.04958677685951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98815</v>
      </c>
      <c r="C75" s="493">
        <v>10379</v>
      </c>
      <c r="D75" s="493">
        <v>3964</v>
      </c>
      <c r="E75" s="491">
        <f t="shared" si="15"/>
        <v>108.42943829348314</v>
      </c>
      <c r="F75" s="491">
        <f t="shared" si="15"/>
        <v>79.386568762429249</v>
      </c>
      <c r="G75" s="491">
        <f t="shared" si="15"/>
        <v>136.50137741046834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108.39213018335838</v>
      </c>
      <c r="J77" s="488">
        <f>IF(J75&lt;&gt;"",J75,IF(J74&lt;&gt;"",J74,IF(J73&lt;&gt;"",J73,IF(J72&lt;&gt;"",J72,IF(J71&lt;&gt;"",J71,IF(J70&lt;&gt;"",J70,""))))))</f>
        <v>81.40584365917087</v>
      </c>
      <c r="K77" s="488">
        <f>IF(K75&lt;&gt;"",K75,IF(K74&lt;&gt;"",K74,IF(K73&lt;&gt;"",K73,IF(K72&lt;&gt;"",K72,IF(K71&lt;&gt;"",K71,IF(K70&lt;&gt;"",K70,""))))))</f>
        <v>137.19008264462812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+8,4%</v>
      </c>
      <c r="J79" s="488" t="str">
        <f>"GeB - ausschließlich: "&amp;IF(J77&gt;100,"+","")&amp;TEXT(J77-100,"0,0")&amp;"%"</f>
        <v>GeB - ausschließlich: -18,6%</v>
      </c>
      <c r="K79" s="488" t="str">
        <f>"GeB - im Nebenjob: "&amp;IF(K77&gt;100,"+","")&amp;TEXT(K77-100,"0,0")&amp;"%"</f>
        <v>GeB - im Nebenjob: +37,2%</v>
      </c>
    </row>
    <row r="81" spans="9:9" ht="15" customHeight="1" x14ac:dyDescent="0.2">
      <c r="I81" s="488" t="str">
        <f>IF(ISERROR(HLOOKUP(1,I$78:K$79,2,FALSE)),"",HLOOKUP(1,I$78:K$79,2,FALSE))</f>
        <v>GeB - im Nebenjob: +37,2%</v>
      </c>
    </row>
    <row r="82" spans="9:9" ht="15" customHeight="1" x14ac:dyDescent="0.2">
      <c r="I82" s="488" t="str">
        <f>IF(ISERROR(HLOOKUP(2,I$78:K$79,2,FALSE)),"",HLOOKUP(2,I$78:K$79,2,FALSE))</f>
        <v>SvB: +8,4%</v>
      </c>
    </row>
    <row r="83" spans="9:9" ht="15" customHeight="1" x14ac:dyDescent="0.2">
      <c r="I83" s="488" t="str">
        <f>IF(ISERROR(HLOOKUP(3,I$78:K$79,2,FALSE)),"",HLOOKUP(3,I$78:K$79,2,FALSE))</f>
        <v>GeB - ausschließlich: -18,6%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98815</v>
      </c>
      <c r="E12" s="114">
        <v>98782</v>
      </c>
      <c r="F12" s="114">
        <v>98781</v>
      </c>
      <c r="G12" s="114">
        <v>97378</v>
      </c>
      <c r="H12" s="114">
        <v>96809</v>
      </c>
      <c r="I12" s="115">
        <v>2006</v>
      </c>
      <c r="J12" s="116">
        <v>2.0721213936720759</v>
      </c>
      <c r="N12" s="117"/>
    </row>
    <row r="13" spans="1:15" s="110" customFormat="1" ht="13.5" customHeight="1" x14ac:dyDescent="0.2">
      <c r="A13" s="118" t="s">
        <v>105</v>
      </c>
      <c r="B13" s="119" t="s">
        <v>106</v>
      </c>
      <c r="C13" s="113">
        <v>45.531548853918942</v>
      </c>
      <c r="D13" s="114">
        <v>44992</v>
      </c>
      <c r="E13" s="114">
        <v>44823</v>
      </c>
      <c r="F13" s="114">
        <v>44952</v>
      </c>
      <c r="G13" s="114">
        <v>44186</v>
      </c>
      <c r="H13" s="114">
        <v>43626</v>
      </c>
      <c r="I13" s="115">
        <v>1366</v>
      </c>
      <c r="J13" s="116">
        <v>3.1311603172420117</v>
      </c>
    </row>
    <row r="14" spans="1:15" s="110" customFormat="1" ht="13.5" customHeight="1" x14ac:dyDescent="0.2">
      <c r="A14" s="120"/>
      <c r="B14" s="119" t="s">
        <v>107</v>
      </c>
      <c r="C14" s="113">
        <v>54.468451146081058</v>
      </c>
      <c r="D14" s="114">
        <v>53823</v>
      </c>
      <c r="E14" s="114">
        <v>53959</v>
      </c>
      <c r="F14" s="114">
        <v>53829</v>
      </c>
      <c r="G14" s="114">
        <v>53192</v>
      </c>
      <c r="H14" s="114">
        <v>53183</v>
      </c>
      <c r="I14" s="115">
        <v>640</v>
      </c>
      <c r="J14" s="116">
        <v>1.2033920613729951</v>
      </c>
    </row>
    <row r="15" spans="1:15" s="110" customFormat="1" ht="13.5" customHeight="1" x14ac:dyDescent="0.2">
      <c r="A15" s="118" t="s">
        <v>105</v>
      </c>
      <c r="B15" s="121" t="s">
        <v>108</v>
      </c>
      <c r="C15" s="113">
        <v>8.9520821737590452</v>
      </c>
      <c r="D15" s="114">
        <v>8846</v>
      </c>
      <c r="E15" s="114">
        <v>9078</v>
      </c>
      <c r="F15" s="114">
        <v>9107</v>
      </c>
      <c r="G15" s="114">
        <v>7989</v>
      </c>
      <c r="H15" s="114">
        <v>8223</v>
      </c>
      <c r="I15" s="115">
        <v>623</v>
      </c>
      <c r="J15" s="116">
        <v>7.5763103490210382</v>
      </c>
    </row>
    <row r="16" spans="1:15" s="110" customFormat="1" ht="13.5" customHeight="1" x14ac:dyDescent="0.2">
      <c r="A16" s="118"/>
      <c r="B16" s="121" t="s">
        <v>109</v>
      </c>
      <c r="C16" s="113">
        <v>68.477457875828563</v>
      </c>
      <c r="D16" s="114">
        <v>67666</v>
      </c>
      <c r="E16" s="114">
        <v>67506</v>
      </c>
      <c r="F16" s="114">
        <v>67762</v>
      </c>
      <c r="G16" s="114">
        <v>67720</v>
      </c>
      <c r="H16" s="114">
        <v>67288</v>
      </c>
      <c r="I16" s="115">
        <v>378</v>
      </c>
      <c r="J16" s="116">
        <v>0.56176435620021403</v>
      </c>
    </row>
    <row r="17" spans="1:10" s="110" customFormat="1" ht="13.5" customHeight="1" x14ac:dyDescent="0.2">
      <c r="A17" s="118"/>
      <c r="B17" s="121" t="s">
        <v>110</v>
      </c>
      <c r="C17" s="113">
        <v>21.575671709760663</v>
      </c>
      <c r="D17" s="114">
        <v>21320</v>
      </c>
      <c r="E17" s="114">
        <v>21191</v>
      </c>
      <c r="F17" s="114">
        <v>20938</v>
      </c>
      <c r="G17" s="114">
        <v>20702</v>
      </c>
      <c r="H17" s="114">
        <v>20374</v>
      </c>
      <c r="I17" s="115">
        <v>946</v>
      </c>
      <c r="J17" s="116">
        <v>4.6431726710513397</v>
      </c>
    </row>
    <row r="18" spans="1:10" s="110" customFormat="1" ht="13.5" customHeight="1" x14ac:dyDescent="0.2">
      <c r="A18" s="120"/>
      <c r="B18" s="121" t="s">
        <v>111</v>
      </c>
      <c r="C18" s="113">
        <v>0.99478824065172289</v>
      </c>
      <c r="D18" s="114">
        <v>983</v>
      </c>
      <c r="E18" s="114">
        <v>1007</v>
      </c>
      <c r="F18" s="114">
        <v>974</v>
      </c>
      <c r="G18" s="114">
        <v>967</v>
      </c>
      <c r="H18" s="114">
        <v>924</v>
      </c>
      <c r="I18" s="115">
        <v>59</v>
      </c>
      <c r="J18" s="116">
        <v>6.3852813852813854</v>
      </c>
    </row>
    <row r="19" spans="1:10" s="110" customFormat="1" ht="13.5" customHeight="1" x14ac:dyDescent="0.2">
      <c r="A19" s="120"/>
      <c r="B19" s="121" t="s">
        <v>112</v>
      </c>
      <c r="C19" s="113">
        <v>0.3258614582806254</v>
      </c>
      <c r="D19" s="114">
        <v>322</v>
      </c>
      <c r="E19" s="114">
        <v>318</v>
      </c>
      <c r="F19" s="114">
        <v>324</v>
      </c>
      <c r="G19" s="114">
        <v>306</v>
      </c>
      <c r="H19" s="114">
        <v>306</v>
      </c>
      <c r="I19" s="115">
        <v>16</v>
      </c>
      <c r="J19" s="116">
        <v>5.2287581699346406</v>
      </c>
    </row>
    <row r="20" spans="1:10" s="110" customFormat="1" ht="13.5" customHeight="1" x14ac:dyDescent="0.2">
      <c r="A20" s="118" t="s">
        <v>113</v>
      </c>
      <c r="B20" s="122" t="s">
        <v>114</v>
      </c>
      <c r="C20" s="113">
        <v>65.626676111926329</v>
      </c>
      <c r="D20" s="114">
        <v>64849</v>
      </c>
      <c r="E20" s="114">
        <v>64961</v>
      </c>
      <c r="F20" s="114">
        <v>65436</v>
      </c>
      <c r="G20" s="114">
        <v>64499</v>
      </c>
      <c r="H20" s="114">
        <v>64286</v>
      </c>
      <c r="I20" s="115">
        <v>563</v>
      </c>
      <c r="J20" s="116">
        <v>0.87577388544939805</v>
      </c>
    </row>
    <row r="21" spans="1:10" s="110" customFormat="1" ht="13.5" customHeight="1" x14ac:dyDescent="0.2">
      <c r="A21" s="120"/>
      <c r="B21" s="122" t="s">
        <v>115</v>
      </c>
      <c r="C21" s="113">
        <v>34.373323888073671</v>
      </c>
      <c r="D21" s="114">
        <v>33966</v>
      </c>
      <c r="E21" s="114">
        <v>33821</v>
      </c>
      <c r="F21" s="114">
        <v>33345</v>
      </c>
      <c r="G21" s="114">
        <v>32879</v>
      </c>
      <c r="H21" s="114">
        <v>32523</v>
      </c>
      <c r="I21" s="115">
        <v>1443</v>
      </c>
      <c r="J21" s="116">
        <v>4.4368600682593859</v>
      </c>
    </row>
    <row r="22" spans="1:10" s="110" customFormat="1" ht="13.5" customHeight="1" x14ac:dyDescent="0.2">
      <c r="A22" s="118" t="s">
        <v>113</v>
      </c>
      <c r="B22" s="122" t="s">
        <v>116</v>
      </c>
      <c r="C22" s="113">
        <v>94.511966806658904</v>
      </c>
      <c r="D22" s="114">
        <v>93392</v>
      </c>
      <c r="E22" s="114">
        <v>93600</v>
      </c>
      <c r="F22" s="114">
        <v>93553</v>
      </c>
      <c r="G22" s="114">
        <v>92387</v>
      </c>
      <c r="H22" s="114">
        <v>92047</v>
      </c>
      <c r="I22" s="115">
        <v>1345</v>
      </c>
      <c r="J22" s="116">
        <v>1.4612100340043674</v>
      </c>
    </row>
    <row r="23" spans="1:10" s="110" customFormat="1" ht="13.5" customHeight="1" x14ac:dyDescent="0.2">
      <c r="A23" s="123"/>
      <c r="B23" s="124" t="s">
        <v>117</v>
      </c>
      <c r="C23" s="125">
        <v>5.4566614380407836</v>
      </c>
      <c r="D23" s="114">
        <v>5392</v>
      </c>
      <c r="E23" s="114">
        <v>5151</v>
      </c>
      <c r="F23" s="114">
        <v>5189</v>
      </c>
      <c r="G23" s="114">
        <v>4955</v>
      </c>
      <c r="H23" s="114">
        <v>4721</v>
      </c>
      <c r="I23" s="115">
        <v>671</v>
      </c>
      <c r="J23" s="116">
        <v>14.213090446939209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14343</v>
      </c>
      <c r="E26" s="114">
        <v>14966</v>
      </c>
      <c r="F26" s="114">
        <v>14627</v>
      </c>
      <c r="G26" s="114">
        <v>14981</v>
      </c>
      <c r="H26" s="140">
        <v>14663</v>
      </c>
      <c r="I26" s="115">
        <v>-320</v>
      </c>
      <c r="J26" s="116">
        <v>-2.1823637727613723</v>
      </c>
    </row>
    <row r="27" spans="1:10" s="110" customFormat="1" ht="13.5" customHeight="1" x14ac:dyDescent="0.2">
      <c r="A27" s="118" t="s">
        <v>105</v>
      </c>
      <c r="B27" s="119" t="s">
        <v>106</v>
      </c>
      <c r="C27" s="113">
        <v>46.50352088126612</v>
      </c>
      <c r="D27" s="115">
        <v>6670</v>
      </c>
      <c r="E27" s="114">
        <v>6933</v>
      </c>
      <c r="F27" s="114">
        <v>6820</v>
      </c>
      <c r="G27" s="114">
        <v>6981</v>
      </c>
      <c r="H27" s="140">
        <v>6811</v>
      </c>
      <c r="I27" s="115">
        <v>-141</v>
      </c>
      <c r="J27" s="116">
        <v>-2.0701805902217001</v>
      </c>
    </row>
    <row r="28" spans="1:10" s="110" customFormat="1" ht="13.5" customHeight="1" x14ac:dyDescent="0.2">
      <c r="A28" s="120"/>
      <c r="B28" s="119" t="s">
        <v>107</v>
      </c>
      <c r="C28" s="113">
        <v>53.49647911873388</v>
      </c>
      <c r="D28" s="115">
        <v>7673</v>
      </c>
      <c r="E28" s="114">
        <v>8033</v>
      </c>
      <c r="F28" s="114">
        <v>7807</v>
      </c>
      <c r="G28" s="114">
        <v>8000</v>
      </c>
      <c r="H28" s="140">
        <v>7852</v>
      </c>
      <c r="I28" s="115">
        <v>-179</v>
      </c>
      <c r="J28" s="116">
        <v>-2.2796739684156901</v>
      </c>
    </row>
    <row r="29" spans="1:10" s="110" customFormat="1" ht="13.5" customHeight="1" x14ac:dyDescent="0.2">
      <c r="A29" s="118" t="s">
        <v>105</v>
      </c>
      <c r="B29" s="121" t="s">
        <v>108</v>
      </c>
      <c r="C29" s="113">
        <v>23.621278672523182</v>
      </c>
      <c r="D29" s="115">
        <v>3388</v>
      </c>
      <c r="E29" s="114">
        <v>3676</v>
      </c>
      <c r="F29" s="114">
        <v>3417</v>
      </c>
      <c r="G29" s="114">
        <v>3709</v>
      </c>
      <c r="H29" s="140">
        <v>3485</v>
      </c>
      <c r="I29" s="115">
        <v>-97</v>
      </c>
      <c r="J29" s="116">
        <v>-2.7833572453371591</v>
      </c>
    </row>
    <row r="30" spans="1:10" s="110" customFormat="1" ht="13.5" customHeight="1" x14ac:dyDescent="0.2">
      <c r="A30" s="118"/>
      <c r="B30" s="121" t="s">
        <v>109</v>
      </c>
      <c r="C30" s="113">
        <v>43.066304120476886</v>
      </c>
      <c r="D30" s="115">
        <v>6177</v>
      </c>
      <c r="E30" s="114">
        <v>6445</v>
      </c>
      <c r="F30" s="114">
        <v>6388</v>
      </c>
      <c r="G30" s="114">
        <v>6485</v>
      </c>
      <c r="H30" s="140">
        <v>6413</v>
      </c>
      <c r="I30" s="115">
        <v>-236</v>
      </c>
      <c r="J30" s="116">
        <v>-3.6800249493216901</v>
      </c>
    </row>
    <row r="31" spans="1:10" s="110" customFormat="1" ht="13.5" customHeight="1" x14ac:dyDescent="0.2">
      <c r="A31" s="118"/>
      <c r="B31" s="121" t="s">
        <v>110</v>
      </c>
      <c r="C31" s="113">
        <v>15.143275465383811</v>
      </c>
      <c r="D31" s="115">
        <v>2172</v>
      </c>
      <c r="E31" s="114">
        <v>2188</v>
      </c>
      <c r="F31" s="114">
        <v>2222</v>
      </c>
      <c r="G31" s="114">
        <v>2228</v>
      </c>
      <c r="H31" s="140">
        <v>2243</v>
      </c>
      <c r="I31" s="115">
        <v>-71</v>
      </c>
      <c r="J31" s="116">
        <v>-3.1654034774855107</v>
      </c>
    </row>
    <row r="32" spans="1:10" s="110" customFormat="1" ht="13.5" customHeight="1" x14ac:dyDescent="0.2">
      <c r="A32" s="120"/>
      <c r="B32" s="121" t="s">
        <v>111</v>
      </c>
      <c r="C32" s="113">
        <v>18.169141741616119</v>
      </c>
      <c r="D32" s="115">
        <v>2606</v>
      </c>
      <c r="E32" s="114">
        <v>2657</v>
      </c>
      <c r="F32" s="114">
        <v>2600</v>
      </c>
      <c r="G32" s="114">
        <v>2559</v>
      </c>
      <c r="H32" s="140">
        <v>2522</v>
      </c>
      <c r="I32" s="115">
        <v>84</v>
      </c>
      <c r="J32" s="116">
        <v>3.3306899286280731</v>
      </c>
    </row>
    <row r="33" spans="1:10" s="110" customFormat="1" ht="13.5" customHeight="1" x14ac:dyDescent="0.2">
      <c r="A33" s="120"/>
      <c r="B33" s="121" t="s">
        <v>112</v>
      </c>
      <c r="C33" s="113">
        <v>1.7708986962281252</v>
      </c>
      <c r="D33" s="115">
        <v>254</v>
      </c>
      <c r="E33" s="114">
        <v>272</v>
      </c>
      <c r="F33" s="114">
        <v>265</v>
      </c>
      <c r="G33" s="114">
        <v>225</v>
      </c>
      <c r="H33" s="140">
        <v>229</v>
      </c>
      <c r="I33" s="115">
        <v>25</v>
      </c>
      <c r="J33" s="116">
        <v>10.91703056768559</v>
      </c>
    </row>
    <row r="34" spans="1:10" s="110" customFormat="1" ht="13.5" customHeight="1" x14ac:dyDescent="0.2">
      <c r="A34" s="118" t="s">
        <v>113</v>
      </c>
      <c r="B34" s="122" t="s">
        <v>116</v>
      </c>
      <c r="C34" s="113">
        <v>92.372585930419021</v>
      </c>
      <c r="D34" s="115">
        <v>13249</v>
      </c>
      <c r="E34" s="114">
        <v>13785</v>
      </c>
      <c r="F34" s="114">
        <v>13489</v>
      </c>
      <c r="G34" s="114">
        <v>13828</v>
      </c>
      <c r="H34" s="140">
        <v>13536</v>
      </c>
      <c r="I34" s="115">
        <v>-287</v>
      </c>
      <c r="J34" s="116">
        <v>-2.1202718676122934</v>
      </c>
    </row>
    <row r="35" spans="1:10" s="110" customFormat="1" ht="13.5" customHeight="1" x14ac:dyDescent="0.2">
      <c r="A35" s="118"/>
      <c r="B35" s="119" t="s">
        <v>117</v>
      </c>
      <c r="C35" s="113">
        <v>7.481001185247159</v>
      </c>
      <c r="D35" s="115">
        <v>1073</v>
      </c>
      <c r="E35" s="114">
        <v>1160</v>
      </c>
      <c r="F35" s="114">
        <v>1119</v>
      </c>
      <c r="G35" s="114">
        <v>1132</v>
      </c>
      <c r="H35" s="140">
        <v>1097</v>
      </c>
      <c r="I35" s="115">
        <v>-24</v>
      </c>
      <c r="J35" s="116">
        <v>-2.187784867821331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10379</v>
      </c>
      <c r="E37" s="114">
        <v>10928</v>
      </c>
      <c r="F37" s="114">
        <v>10643</v>
      </c>
      <c r="G37" s="114">
        <v>11074</v>
      </c>
      <c r="H37" s="140">
        <v>10768</v>
      </c>
      <c r="I37" s="115">
        <v>-389</v>
      </c>
      <c r="J37" s="116">
        <v>-3.612555720653789</v>
      </c>
    </row>
    <row r="38" spans="1:10" s="110" customFormat="1" ht="13.5" customHeight="1" x14ac:dyDescent="0.2">
      <c r="A38" s="118" t="s">
        <v>105</v>
      </c>
      <c r="B38" s="119" t="s">
        <v>106</v>
      </c>
      <c r="C38" s="113">
        <v>46.825320358416029</v>
      </c>
      <c r="D38" s="115">
        <v>4860</v>
      </c>
      <c r="E38" s="114">
        <v>5117</v>
      </c>
      <c r="F38" s="114">
        <v>4999</v>
      </c>
      <c r="G38" s="114">
        <v>5216</v>
      </c>
      <c r="H38" s="140">
        <v>5022</v>
      </c>
      <c r="I38" s="115">
        <v>-162</v>
      </c>
      <c r="J38" s="116">
        <v>-3.225806451612903</v>
      </c>
    </row>
    <row r="39" spans="1:10" s="110" customFormat="1" ht="13.5" customHeight="1" x14ac:dyDescent="0.2">
      <c r="A39" s="120"/>
      <c r="B39" s="119" t="s">
        <v>107</v>
      </c>
      <c r="C39" s="113">
        <v>53.174679641583971</v>
      </c>
      <c r="D39" s="115">
        <v>5519</v>
      </c>
      <c r="E39" s="114">
        <v>5811</v>
      </c>
      <c r="F39" s="114">
        <v>5644</v>
      </c>
      <c r="G39" s="114">
        <v>5858</v>
      </c>
      <c r="H39" s="140">
        <v>5746</v>
      </c>
      <c r="I39" s="115">
        <v>-227</v>
      </c>
      <c r="J39" s="116">
        <v>-3.9505743125652626</v>
      </c>
    </row>
    <row r="40" spans="1:10" s="110" customFormat="1" ht="13.5" customHeight="1" x14ac:dyDescent="0.2">
      <c r="A40" s="118" t="s">
        <v>105</v>
      </c>
      <c r="B40" s="121" t="s">
        <v>108</v>
      </c>
      <c r="C40" s="113">
        <v>28.393872242027172</v>
      </c>
      <c r="D40" s="115">
        <v>2947</v>
      </c>
      <c r="E40" s="114">
        <v>3223</v>
      </c>
      <c r="F40" s="114">
        <v>2948</v>
      </c>
      <c r="G40" s="114">
        <v>3283</v>
      </c>
      <c r="H40" s="140">
        <v>3008</v>
      </c>
      <c r="I40" s="115">
        <v>-61</v>
      </c>
      <c r="J40" s="116">
        <v>-2.0279255319148937</v>
      </c>
    </row>
    <row r="41" spans="1:10" s="110" customFormat="1" ht="13.5" customHeight="1" x14ac:dyDescent="0.2">
      <c r="A41" s="118"/>
      <c r="B41" s="121" t="s">
        <v>109</v>
      </c>
      <c r="C41" s="113">
        <v>32.315251951055018</v>
      </c>
      <c r="D41" s="115">
        <v>3354</v>
      </c>
      <c r="E41" s="114">
        <v>3551</v>
      </c>
      <c r="F41" s="114">
        <v>3566</v>
      </c>
      <c r="G41" s="114">
        <v>3682</v>
      </c>
      <c r="H41" s="140">
        <v>3651</v>
      </c>
      <c r="I41" s="115">
        <v>-297</v>
      </c>
      <c r="J41" s="116">
        <v>-8.1347576006573536</v>
      </c>
    </row>
    <row r="42" spans="1:10" s="110" customFormat="1" ht="13.5" customHeight="1" x14ac:dyDescent="0.2">
      <c r="A42" s="118"/>
      <c r="B42" s="121" t="s">
        <v>110</v>
      </c>
      <c r="C42" s="113">
        <v>14.770209076018885</v>
      </c>
      <c r="D42" s="115">
        <v>1533</v>
      </c>
      <c r="E42" s="114">
        <v>1557</v>
      </c>
      <c r="F42" s="114">
        <v>1585</v>
      </c>
      <c r="G42" s="114">
        <v>1603</v>
      </c>
      <c r="H42" s="140">
        <v>1634</v>
      </c>
      <c r="I42" s="115">
        <v>-101</v>
      </c>
      <c r="J42" s="116">
        <v>-6.1811505507955937</v>
      </c>
    </row>
    <row r="43" spans="1:10" s="110" customFormat="1" ht="13.5" customHeight="1" x14ac:dyDescent="0.2">
      <c r="A43" s="120"/>
      <c r="B43" s="121" t="s">
        <v>111</v>
      </c>
      <c r="C43" s="113">
        <v>24.520666730898931</v>
      </c>
      <c r="D43" s="115">
        <v>2545</v>
      </c>
      <c r="E43" s="114">
        <v>2597</v>
      </c>
      <c r="F43" s="114">
        <v>2544</v>
      </c>
      <c r="G43" s="114">
        <v>2506</v>
      </c>
      <c r="H43" s="140">
        <v>2475</v>
      </c>
      <c r="I43" s="115">
        <v>70</v>
      </c>
      <c r="J43" s="116">
        <v>2.8282828282828283</v>
      </c>
    </row>
    <row r="44" spans="1:10" s="110" customFormat="1" ht="13.5" customHeight="1" x14ac:dyDescent="0.2">
      <c r="A44" s="120"/>
      <c r="B44" s="121" t="s">
        <v>112</v>
      </c>
      <c r="C44" s="113">
        <v>2.3219963387609597</v>
      </c>
      <c r="D44" s="115">
        <v>241</v>
      </c>
      <c r="E44" s="114">
        <v>257</v>
      </c>
      <c r="F44" s="114">
        <v>254</v>
      </c>
      <c r="G44" s="114">
        <v>221</v>
      </c>
      <c r="H44" s="140">
        <v>224</v>
      </c>
      <c r="I44" s="115">
        <v>17</v>
      </c>
      <c r="J44" s="116">
        <v>7.5892857142857144</v>
      </c>
    </row>
    <row r="45" spans="1:10" s="110" customFormat="1" ht="13.5" customHeight="1" x14ac:dyDescent="0.2">
      <c r="A45" s="118" t="s">
        <v>113</v>
      </c>
      <c r="B45" s="122" t="s">
        <v>116</v>
      </c>
      <c r="C45" s="113">
        <v>91.685133442528183</v>
      </c>
      <c r="D45" s="115">
        <v>9516</v>
      </c>
      <c r="E45" s="114">
        <v>9980</v>
      </c>
      <c r="F45" s="114">
        <v>9737</v>
      </c>
      <c r="G45" s="114">
        <v>10125</v>
      </c>
      <c r="H45" s="140">
        <v>9841</v>
      </c>
      <c r="I45" s="115">
        <v>-325</v>
      </c>
      <c r="J45" s="116">
        <v>-3.3025099075297226</v>
      </c>
    </row>
    <row r="46" spans="1:10" s="110" customFormat="1" ht="13.5" customHeight="1" x14ac:dyDescent="0.2">
      <c r="A46" s="118"/>
      <c r="B46" s="119" t="s">
        <v>117</v>
      </c>
      <c r="C46" s="113">
        <v>8.1125349262934776</v>
      </c>
      <c r="D46" s="115">
        <v>842</v>
      </c>
      <c r="E46" s="114">
        <v>927</v>
      </c>
      <c r="F46" s="114">
        <v>887</v>
      </c>
      <c r="G46" s="114">
        <v>928</v>
      </c>
      <c r="H46" s="140">
        <v>897</v>
      </c>
      <c r="I46" s="115">
        <v>-55</v>
      </c>
      <c r="J46" s="116">
        <v>-6.1315496098104791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3964</v>
      </c>
      <c r="E48" s="114">
        <v>4038</v>
      </c>
      <c r="F48" s="114">
        <v>3984</v>
      </c>
      <c r="G48" s="114">
        <v>3907</v>
      </c>
      <c r="H48" s="140">
        <v>3895</v>
      </c>
      <c r="I48" s="115">
        <v>69</v>
      </c>
      <c r="J48" s="116">
        <v>1.7715019255455713</v>
      </c>
    </row>
    <row r="49" spans="1:12" s="110" customFormat="1" ht="13.5" customHeight="1" x14ac:dyDescent="0.2">
      <c r="A49" s="118" t="s">
        <v>105</v>
      </c>
      <c r="B49" s="119" t="s">
        <v>106</v>
      </c>
      <c r="C49" s="113">
        <v>45.660948536831484</v>
      </c>
      <c r="D49" s="115">
        <v>1810</v>
      </c>
      <c r="E49" s="114">
        <v>1816</v>
      </c>
      <c r="F49" s="114">
        <v>1821</v>
      </c>
      <c r="G49" s="114">
        <v>1765</v>
      </c>
      <c r="H49" s="140">
        <v>1789</v>
      </c>
      <c r="I49" s="115">
        <v>21</v>
      </c>
      <c r="J49" s="116">
        <v>1.1738401341531581</v>
      </c>
    </row>
    <row r="50" spans="1:12" s="110" customFormat="1" ht="13.5" customHeight="1" x14ac:dyDescent="0.2">
      <c r="A50" s="120"/>
      <c r="B50" s="119" t="s">
        <v>107</v>
      </c>
      <c r="C50" s="113">
        <v>54.339051463168516</v>
      </c>
      <c r="D50" s="115">
        <v>2154</v>
      </c>
      <c r="E50" s="114">
        <v>2222</v>
      </c>
      <c r="F50" s="114">
        <v>2163</v>
      </c>
      <c r="G50" s="114">
        <v>2142</v>
      </c>
      <c r="H50" s="140">
        <v>2106</v>
      </c>
      <c r="I50" s="115">
        <v>48</v>
      </c>
      <c r="J50" s="116">
        <v>2.2792022792022792</v>
      </c>
    </row>
    <row r="51" spans="1:12" s="110" customFormat="1" ht="13.5" customHeight="1" x14ac:dyDescent="0.2">
      <c r="A51" s="118" t="s">
        <v>105</v>
      </c>
      <c r="B51" s="121" t="s">
        <v>108</v>
      </c>
      <c r="C51" s="113">
        <v>11.125126135216952</v>
      </c>
      <c r="D51" s="115">
        <v>441</v>
      </c>
      <c r="E51" s="114">
        <v>453</v>
      </c>
      <c r="F51" s="114">
        <v>469</v>
      </c>
      <c r="G51" s="114">
        <v>426</v>
      </c>
      <c r="H51" s="140">
        <v>477</v>
      </c>
      <c r="I51" s="115">
        <v>-36</v>
      </c>
      <c r="J51" s="116">
        <v>-7.5471698113207548</v>
      </c>
    </row>
    <row r="52" spans="1:12" s="110" customFormat="1" ht="13.5" customHeight="1" x14ac:dyDescent="0.2">
      <c r="A52" s="118"/>
      <c r="B52" s="121" t="s">
        <v>109</v>
      </c>
      <c r="C52" s="113">
        <v>71.215943491422806</v>
      </c>
      <c r="D52" s="115">
        <v>2823</v>
      </c>
      <c r="E52" s="114">
        <v>2894</v>
      </c>
      <c r="F52" s="114">
        <v>2822</v>
      </c>
      <c r="G52" s="114">
        <v>2803</v>
      </c>
      <c r="H52" s="140">
        <v>2762</v>
      </c>
      <c r="I52" s="115">
        <v>61</v>
      </c>
      <c r="J52" s="116">
        <v>2.2085445329471396</v>
      </c>
    </row>
    <row r="53" spans="1:12" s="110" customFormat="1" ht="13.5" customHeight="1" x14ac:dyDescent="0.2">
      <c r="A53" s="118"/>
      <c r="B53" s="121" t="s">
        <v>110</v>
      </c>
      <c r="C53" s="113">
        <v>16.120080726538848</v>
      </c>
      <c r="D53" s="115">
        <v>639</v>
      </c>
      <c r="E53" s="114">
        <v>631</v>
      </c>
      <c r="F53" s="114">
        <v>637</v>
      </c>
      <c r="G53" s="114">
        <v>625</v>
      </c>
      <c r="H53" s="140">
        <v>609</v>
      </c>
      <c r="I53" s="115">
        <v>30</v>
      </c>
      <c r="J53" s="116">
        <v>4.9261083743842367</v>
      </c>
    </row>
    <row r="54" spans="1:12" s="110" customFormat="1" ht="13.5" customHeight="1" x14ac:dyDescent="0.2">
      <c r="A54" s="120"/>
      <c r="B54" s="121" t="s">
        <v>111</v>
      </c>
      <c r="C54" s="113">
        <v>1.5388496468213926</v>
      </c>
      <c r="D54" s="115">
        <v>61</v>
      </c>
      <c r="E54" s="114">
        <v>60</v>
      </c>
      <c r="F54" s="114">
        <v>56</v>
      </c>
      <c r="G54" s="114">
        <v>53</v>
      </c>
      <c r="H54" s="140">
        <v>47</v>
      </c>
      <c r="I54" s="115">
        <v>14</v>
      </c>
      <c r="J54" s="116">
        <v>29.787234042553191</v>
      </c>
    </row>
    <row r="55" spans="1:12" s="110" customFormat="1" ht="13.5" customHeight="1" x14ac:dyDescent="0.2">
      <c r="A55" s="120"/>
      <c r="B55" s="121" t="s">
        <v>112</v>
      </c>
      <c r="C55" s="113">
        <v>0.32795156407669024</v>
      </c>
      <c r="D55" s="115">
        <v>13</v>
      </c>
      <c r="E55" s="114">
        <v>15</v>
      </c>
      <c r="F55" s="114">
        <v>11</v>
      </c>
      <c r="G55" s="114">
        <v>4</v>
      </c>
      <c r="H55" s="140">
        <v>5</v>
      </c>
      <c r="I55" s="115">
        <v>8</v>
      </c>
      <c r="J55" s="116">
        <v>160</v>
      </c>
    </row>
    <row r="56" spans="1:12" s="110" customFormat="1" ht="13.5" customHeight="1" x14ac:dyDescent="0.2">
      <c r="A56" s="118" t="s">
        <v>113</v>
      </c>
      <c r="B56" s="122" t="s">
        <v>116</v>
      </c>
      <c r="C56" s="113">
        <v>94.172552976791124</v>
      </c>
      <c r="D56" s="115">
        <v>3733</v>
      </c>
      <c r="E56" s="114">
        <v>3805</v>
      </c>
      <c r="F56" s="114">
        <v>3752</v>
      </c>
      <c r="G56" s="114">
        <v>3703</v>
      </c>
      <c r="H56" s="140">
        <v>3695</v>
      </c>
      <c r="I56" s="115">
        <v>38</v>
      </c>
      <c r="J56" s="116">
        <v>1.0284167794316643</v>
      </c>
    </row>
    <row r="57" spans="1:12" s="110" customFormat="1" ht="13.5" customHeight="1" x14ac:dyDescent="0.2">
      <c r="A57" s="142"/>
      <c r="B57" s="124" t="s">
        <v>117</v>
      </c>
      <c r="C57" s="125">
        <v>5.8274470232088795</v>
      </c>
      <c r="D57" s="143">
        <v>231</v>
      </c>
      <c r="E57" s="144">
        <v>233</v>
      </c>
      <c r="F57" s="144">
        <v>232</v>
      </c>
      <c r="G57" s="144">
        <v>204</v>
      </c>
      <c r="H57" s="145">
        <v>200</v>
      </c>
      <c r="I57" s="143">
        <v>31</v>
      </c>
      <c r="J57" s="146">
        <v>15.5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98815</v>
      </c>
      <c r="E12" s="236">
        <v>98782</v>
      </c>
      <c r="F12" s="114">
        <v>98781</v>
      </c>
      <c r="G12" s="114">
        <v>97378</v>
      </c>
      <c r="H12" s="140">
        <v>96809</v>
      </c>
      <c r="I12" s="115">
        <v>2006</v>
      </c>
      <c r="J12" s="116">
        <v>2.0721213936720759</v>
      </c>
    </row>
    <row r="13" spans="1:15" s="110" customFormat="1" ht="12" customHeight="1" x14ac:dyDescent="0.2">
      <c r="A13" s="118" t="s">
        <v>105</v>
      </c>
      <c r="B13" s="119" t="s">
        <v>106</v>
      </c>
      <c r="C13" s="113">
        <v>45.531548853918942</v>
      </c>
      <c r="D13" s="115">
        <v>44992</v>
      </c>
      <c r="E13" s="114">
        <v>44823</v>
      </c>
      <c r="F13" s="114">
        <v>44952</v>
      </c>
      <c r="G13" s="114">
        <v>44186</v>
      </c>
      <c r="H13" s="140">
        <v>43626</v>
      </c>
      <c r="I13" s="115">
        <v>1366</v>
      </c>
      <c r="J13" s="116">
        <v>3.1311603172420117</v>
      </c>
    </row>
    <row r="14" spans="1:15" s="110" customFormat="1" ht="12" customHeight="1" x14ac:dyDescent="0.2">
      <c r="A14" s="118"/>
      <c r="B14" s="119" t="s">
        <v>107</v>
      </c>
      <c r="C14" s="113">
        <v>54.468451146081058</v>
      </c>
      <c r="D14" s="115">
        <v>53823</v>
      </c>
      <c r="E14" s="114">
        <v>53959</v>
      </c>
      <c r="F14" s="114">
        <v>53829</v>
      </c>
      <c r="G14" s="114">
        <v>53192</v>
      </c>
      <c r="H14" s="140">
        <v>53183</v>
      </c>
      <c r="I14" s="115">
        <v>640</v>
      </c>
      <c r="J14" s="116">
        <v>1.2033920613729951</v>
      </c>
    </row>
    <row r="15" spans="1:15" s="110" customFormat="1" ht="12" customHeight="1" x14ac:dyDescent="0.2">
      <c r="A15" s="118" t="s">
        <v>105</v>
      </c>
      <c r="B15" s="121" t="s">
        <v>108</v>
      </c>
      <c r="C15" s="113">
        <v>8.9520821737590452</v>
      </c>
      <c r="D15" s="115">
        <v>8846</v>
      </c>
      <c r="E15" s="114">
        <v>9078</v>
      </c>
      <c r="F15" s="114">
        <v>9107</v>
      </c>
      <c r="G15" s="114">
        <v>7989</v>
      </c>
      <c r="H15" s="140">
        <v>8223</v>
      </c>
      <c r="I15" s="115">
        <v>623</v>
      </c>
      <c r="J15" s="116">
        <v>7.5763103490210382</v>
      </c>
    </row>
    <row r="16" spans="1:15" s="110" customFormat="1" ht="12" customHeight="1" x14ac:dyDescent="0.2">
      <c r="A16" s="118"/>
      <c r="B16" s="121" t="s">
        <v>109</v>
      </c>
      <c r="C16" s="113">
        <v>68.477457875828563</v>
      </c>
      <c r="D16" s="115">
        <v>67666</v>
      </c>
      <c r="E16" s="114">
        <v>67506</v>
      </c>
      <c r="F16" s="114">
        <v>67762</v>
      </c>
      <c r="G16" s="114">
        <v>67720</v>
      </c>
      <c r="H16" s="140">
        <v>67288</v>
      </c>
      <c r="I16" s="115">
        <v>378</v>
      </c>
      <c r="J16" s="116">
        <v>0.56176435620021403</v>
      </c>
    </row>
    <row r="17" spans="1:10" s="110" customFormat="1" ht="12" customHeight="1" x14ac:dyDescent="0.2">
      <c r="A17" s="118"/>
      <c r="B17" s="121" t="s">
        <v>110</v>
      </c>
      <c r="C17" s="113">
        <v>21.575671709760663</v>
      </c>
      <c r="D17" s="115">
        <v>21320</v>
      </c>
      <c r="E17" s="114">
        <v>21191</v>
      </c>
      <c r="F17" s="114">
        <v>20938</v>
      </c>
      <c r="G17" s="114">
        <v>20702</v>
      </c>
      <c r="H17" s="140">
        <v>20374</v>
      </c>
      <c r="I17" s="115">
        <v>946</v>
      </c>
      <c r="J17" s="116">
        <v>4.6431726710513397</v>
      </c>
    </row>
    <row r="18" spans="1:10" s="110" customFormat="1" ht="12" customHeight="1" x14ac:dyDescent="0.2">
      <c r="A18" s="120"/>
      <c r="B18" s="121" t="s">
        <v>111</v>
      </c>
      <c r="C18" s="113">
        <v>0.99478824065172289</v>
      </c>
      <c r="D18" s="115">
        <v>983</v>
      </c>
      <c r="E18" s="114">
        <v>1007</v>
      </c>
      <c r="F18" s="114">
        <v>974</v>
      </c>
      <c r="G18" s="114">
        <v>967</v>
      </c>
      <c r="H18" s="140">
        <v>924</v>
      </c>
      <c r="I18" s="115">
        <v>59</v>
      </c>
      <c r="J18" s="116">
        <v>6.3852813852813854</v>
      </c>
    </row>
    <row r="19" spans="1:10" s="110" customFormat="1" ht="12" customHeight="1" x14ac:dyDescent="0.2">
      <c r="A19" s="120"/>
      <c r="B19" s="121" t="s">
        <v>112</v>
      </c>
      <c r="C19" s="113">
        <v>0.3258614582806254</v>
      </c>
      <c r="D19" s="115">
        <v>322</v>
      </c>
      <c r="E19" s="114">
        <v>318</v>
      </c>
      <c r="F19" s="114">
        <v>324</v>
      </c>
      <c r="G19" s="114">
        <v>306</v>
      </c>
      <c r="H19" s="140">
        <v>306</v>
      </c>
      <c r="I19" s="115">
        <v>16</v>
      </c>
      <c r="J19" s="116">
        <v>5.2287581699346406</v>
      </c>
    </row>
    <row r="20" spans="1:10" s="110" customFormat="1" ht="12" customHeight="1" x14ac:dyDescent="0.2">
      <c r="A20" s="118" t="s">
        <v>113</v>
      </c>
      <c r="B20" s="119" t="s">
        <v>181</v>
      </c>
      <c r="C20" s="113">
        <v>65.626676111926329</v>
      </c>
      <c r="D20" s="115">
        <v>64849</v>
      </c>
      <c r="E20" s="114">
        <v>64961</v>
      </c>
      <c r="F20" s="114">
        <v>65436</v>
      </c>
      <c r="G20" s="114">
        <v>64499</v>
      </c>
      <c r="H20" s="140">
        <v>64286</v>
      </c>
      <c r="I20" s="115">
        <v>563</v>
      </c>
      <c r="J20" s="116">
        <v>0.87577388544939805</v>
      </c>
    </row>
    <row r="21" spans="1:10" s="110" customFormat="1" ht="12" customHeight="1" x14ac:dyDescent="0.2">
      <c r="A21" s="118"/>
      <c r="B21" s="119" t="s">
        <v>182</v>
      </c>
      <c r="C21" s="113">
        <v>34.373323888073671</v>
      </c>
      <c r="D21" s="115">
        <v>33966</v>
      </c>
      <c r="E21" s="114">
        <v>33821</v>
      </c>
      <c r="F21" s="114">
        <v>33345</v>
      </c>
      <c r="G21" s="114">
        <v>32879</v>
      </c>
      <c r="H21" s="140">
        <v>32523</v>
      </c>
      <c r="I21" s="115">
        <v>1443</v>
      </c>
      <c r="J21" s="116">
        <v>4.4368600682593859</v>
      </c>
    </row>
    <row r="22" spans="1:10" s="110" customFormat="1" ht="12" customHeight="1" x14ac:dyDescent="0.2">
      <c r="A22" s="118" t="s">
        <v>113</v>
      </c>
      <c r="B22" s="119" t="s">
        <v>116</v>
      </c>
      <c r="C22" s="113">
        <v>94.511966806658904</v>
      </c>
      <c r="D22" s="115">
        <v>93392</v>
      </c>
      <c r="E22" s="114">
        <v>93600</v>
      </c>
      <c r="F22" s="114">
        <v>93553</v>
      </c>
      <c r="G22" s="114">
        <v>92387</v>
      </c>
      <c r="H22" s="140">
        <v>92047</v>
      </c>
      <c r="I22" s="115">
        <v>1345</v>
      </c>
      <c r="J22" s="116">
        <v>1.4612100340043674</v>
      </c>
    </row>
    <row r="23" spans="1:10" s="110" customFormat="1" ht="12" customHeight="1" x14ac:dyDescent="0.2">
      <c r="A23" s="118"/>
      <c r="B23" s="119" t="s">
        <v>117</v>
      </c>
      <c r="C23" s="113">
        <v>5.4566614380407836</v>
      </c>
      <c r="D23" s="115">
        <v>5392</v>
      </c>
      <c r="E23" s="114">
        <v>5151</v>
      </c>
      <c r="F23" s="114">
        <v>5189</v>
      </c>
      <c r="G23" s="114">
        <v>4955</v>
      </c>
      <c r="H23" s="140">
        <v>4721</v>
      </c>
      <c r="I23" s="115">
        <v>671</v>
      </c>
      <c r="J23" s="116">
        <v>14.213090446939209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88062</v>
      </c>
      <c r="E64" s="236">
        <v>88289</v>
      </c>
      <c r="F64" s="236">
        <v>88514</v>
      </c>
      <c r="G64" s="236">
        <v>87170</v>
      </c>
      <c r="H64" s="140">
        <v>87043</v>
      </c>
      <c r="I64" s="115">
        <v>1019</v>
      </c>
      <c r="J64" s="116">
        <v>1.170685753018623</v>
      </c>
    </row>
    <row r="65" spans="1:12" s="110" customFormat="1" ht="12" customHeight="1" x14ac:dyDescent="0.2">
      <c r="A65" s="118" t="s">
        <v>105</v>
      </c>
      <c r="B65" s="119" t="s">
        <v>106</v>
      </c>
      <c r="C65" s="113">
        <v>52.175739819672501</v>
      </c>
      <c r="D65" s="235">
        <v>45947</v>
      </c>
      <c r="E65" s="236">
        <v>46019</v>
      </c>
      <c r="F65" s="236">
        <v>46237</v>
      </c>
      <c r="G65" s="236">
        <v>45424</v>
      </c>
      <c r="H65" s="140">
        <v>45218</v>
      </c>
      <c r="I65" s="115">
        <v>729</v>
      </c>
      <c r="J65" s="116">
        <v>1.6121898359060551</v>
      </c>
    </row>
    <row r="66" spans="1:12" s="110" customFormat="1" ht="12" customHeight="1" x14ac:dyDescent="0.2">
      <c r="A66" s="118"/>
      <c r="B66" s="119" t="s">
        <v>107</v>
      </c>
      <c r="C66" s="113">
        <v>47.824260180327499</v>
      </c>
      <c r="D66" s="235">
        <v>42115</v>
      </c>
      <c r="E66" s="236">
        <v>42270</v>
      </c>
      <c r="F66" s="236">
        <v>42277</v>
      </c>
      <c r="G66" s="236">
        <v>41746</v>
      </c>
      <c r="H66" s="140">
        <v>41825</v>
      </c>
      <c r="I66" s="115">
        <v>290</v>
      </c>
      <c r="J66" s="116">
        <v>0.69336521219366409</v>
      </c>
    </row>
    <row r="67" spans="1:12" s="110" customFormat="1" ht="12" customHeight="1" x14ac:dyDescent="0.2">
      <c r="A67" s="118" t="s">
        <v>105</v>
      </c>
      <c r="B67" s="121" t="s">
        <v>108</v>
      </c>
      <c r="C67" s="113">
        <v>9.2253185255842478</v>
      </c>
      <c r="D67" s="235">
        <v>8124</v>
      </c>
      <c r="E67" s="236">
        <v>8291</v>
      </c>
      <c r="F67" s="236">
        <v>8343</v>
      </c>
      <c r="G67" s="236">
        <v>7316</v>
      </c>
      <c r="H67" s="140">
        <v>7458</v>
      </c>
      <c r="I67" s="115">
        <v>666</v>
      </c>
      <c r="J67" s="116">
        <v>8.9300080450522934</v>
      </c>
    </row>
    <row r="68" spans="1:12" s="110" customFormat="1" ht="12" customHeight="1" x14ac:dyDescent="0.2">
      <c r="A68" s="118"/>
      <c r="B68" s="121" t="s">
        <v>109</v>
      </c>
      <c r="C68" s="113">
        <v>70.25504758011401</v>
      </c>
      <c r="D68" s="235">
        <v>61868</v>
      </c>
      <c r="E68" s="236">
        <v>61971</v>
      </c>
      <c r="F68" s="236">
        <v>62283</v>
      </c>
      <c r="G68" s="236">
        <v>62158</v>
      </c>
      <c r="H68" s="140">
        <v>62112</v>
      </c>
      <c r="I68" s="115">
        <v>-244</v>
      </c>
      <c r="J68" s="116">
        <v>-0.39283874291602267</v>
      </c>
    </row>
    <row r="69" spans="1:12" s="110" customFormat="1" ht="12" customHeight="1" x14ac:dyDescent="0.2">
      <c r="A69" s="118"/>
      <c r="B69" s="121" t="s">
        <v>110</v>
      </c>
      <c r="C69" s="113">
        <v>19.571438304830686</v>
      </c>
      <c r="D69" s="235">
        <v>17235</v>
      </c>
      <c r="E69" s="236">
        <v>17173</v>
      </c>
      <c r="F69" s="236">
        <v>17070</v>
      </c>
      <c r="G69" s="236">
        <v>16883</v>
      </c>
      <c r="H69" s="140">
        <v>16691</v>
      </c>
      <c r="I69" s="115">
        <v>544</v>
      </c>
      <c r="J69" s="116">
        <v>3.2592415073991972</v>
      </c>
    </row>
    <row r="70" spans="1:12" s="110" customFormat="1" ht="12" customHeight="1" x14ac:dyDescent="0.2">
      <c r="A70" s="120"/>
      <c r="B70" s="121" t="s">
        <v>111</v>
      </c>
      <c r="C70" s="113">
        <v>0.94819558947105453</v>
      </c>
      <c r="D70" s="235">
        <v>835</v>
      </c>
      <c r="E70" s="236">
        <v>854</v>
      </c>
      <c r="F70" s="236">
        <v>818</v>
      </c>
      <c r="G70" s="236">
        <v>813</v>
      </c>
      <c r="H70" s="140">
        <v>782</v>
      </c>
      <c r="I70" s="115">
        <v>53</v>
      </c>
      <c r="J70" s="116">
        <v>6.7774936061381075</v>
      </c>
    </row>
    <row r="71" spans="1:12" s="110" customFormat="1" ht="12" customHeight="1" x14ac:dyDescent="0.2">
      <c r="A71" s="120"/>
      <c r="B71" s="121" t="s">
        <v>112</v>
      </c>
      <c r="C71" s="113">
        <v>0.32590674751879356</v>
      </c>
      <c r="D71" s="235">
        <v>287</v>
      </c>
      <c r="E71" s="236">
        <v>277</v>
      </c>
      <c r="F71" s="236">
        <v>273</v>
      </c>
      <c r="G71" s="236">
        <v>264</v>
      </c>
      <c r="H71" s="140">
        <v>263</v>
      </c>
      <c r="I71" s="115">
        <v>24</v>
      </c>
      <c r="J71" s="116">
        <v>9.1254752851711025</v>
      </c>
    </row>
    <row r="72" spans="1:12" s="110" customFormat="1" ht="12" customHeight="1" x14ac:dyDescent="0.2">
      <c r="A72" s="118" t="s">
        <v>113</v>
      </c>
      <c r="B72" s="119" t="s">
        <v>181</v>
      </c>
      <c r="C72" s="113">
        <v>67.444527719106986</v>
      </c>
      <c r="D72" s="235">
        <v>59393</v>
      </c>
      <c r="E72" s="236">
        <v>59673</v>
      </c>
      <c r="F72" s="236">
        <v>60177</v>
      </c>
      <c r="G72" s="236">
        <v>59149</v>
      </c>
      <c r="H72" s="140">
        <v>59316</v>
      </c>
      <c r="I72" s="115">
        <v>77</v>
      </c>
      <c r="J72" s="116">
        <v>0.12981320385730663</v>
      </c>
    </row>
    <row r="73" spans="1:12" s="110" customFormat="1" ht="12" customHeight="1" x14ac:dyDescent="0.2">
      <c r="A73" s="118"/>
      <c r="B73" s="119" t="s">
        <v>182</v>
      </c>
      <c r="C73" s="113">
        <v>32.555472280893007</v>
      </c>
      <c r="D73" s="115">
        <v>28669</v>
      </c>
      <c r="E73" s="114">
        <v>28616</v>
      </c>
      <c r="F73" s="114">
        <v>28337</v>
      </c>
      <c r="G73" s="114">
        <v>28021</v>
      </c>
      <c r="H73" s="140">
        <v>27727</v>
      </c>
      <c r="I73" s="115">
        <v>942</v>
      </c>
      <c r="J73" s="116">
        <v>3.3974104663324556</v>
      </c>
    </row>
    <row r="74" spans="1:12" s="110" customFormat="1" ht="12" customHeight="1" x14ac:dyDescent="0.2">
      <c r="A74" s="118" t="s">
        <v>113</v>
      </c>
      <c r="B74" s="119" t="s">
        <v>116</v>
      </c>
      <c r="C74" s="113">
        <v>92.918625513842514</v>
      </c>
      <c r="D74" s="115">
        <v>81826</v>
      </c>
      <c r="E74" s="114">
        <v>82198</v>
      </c>
      <c r="F74" s="114">
        <v>82470</v>
      </c>
      <c r="G74" s="114">
        <v>81402</v>
      </c>
      <c r="H74" s="140">
        <v>81502</v>
      </c>
      <c r="I74" s="115">
        <v>324</v>
      </c>
      <c r="J74" s="116">
        <v>0.39753625677897475</v>
      </c>
    </row>
    <row r="75" spans="1:12" s="110" customFormat="1" ht="12" customHeight="1" x14ac:dyDescent="0.2">
      <c r="A75" s="142"/>
      <c r="B75" s="124" t="s">
        <v>117</v>
      </c>
      <c r="C75" s="125">
        <v>7.0336808157888759</v>
      </c>
      <c r="D75" s="143">
        <v>6194</v>
      </c>
      <c r="E75" s="144">
        <v>6051</v>
      </c>
      <c r="F75" s="144">
        <v>5998</v>
      </c>
      <c r="G75" s="144">
        <v>5724</v>
      </c>
      <c r="H75" s="145">
        <v>5497</v>
      </c>
      <c r="I75" s="143">
        <v>697</v>
      </c>
      <c r="J75" s="146">
        <v>12.679643441877388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98815</v>
      </c>
      <c r="G11" s="114">
        <v>98782</v>
      </c>
      <c r="H11" s="114">
        <v>98781</v>
      </c>
      <c r="I11" s="114">
        <v>97378</v>
      </c>
      <c r="J11" s="140">
        <v>96809</v>
      </c>
      <c r="K11" s="114">
        <v>2006</v>
      </c>
      <c r="L11" s="116">
        <v>2.0721213936720759</v>
      </c>
    </row>
    <row r="12" spans="1:17" s="110" customFormat="1" ht="24.95" customHeight="1" x14ac:dyDescent="0.2">
      <c r="A12" s="604" t="s">
        <v>185</v>
      </c>
      <c r="B12" s="605"/>
      <c r="C12" s="605"/>
      <c r="D12" s="606"/>
      <c r="E12" s="113">
        <v>45.531548853918942</v>
      </c>
      <c r="F12" s="115">
        <v>44992</v>
      </c>
      <c r="G12" s="114">
        <v>44823</v>
      </c>
      <c r="H12" s="114">
        <v>44952</v>
      </c>
      <c r="I12" s="114">
        <v>44186</v>
      </c>
      <c r="J12" s="140">
        <v>43626</v>
      </c>
      <c r="K12" s="114">
        <v>1366</v>
      </c>
      <c r="L12" s="116">
        <v>3.1311603172420117</v>
      </c>
    </row>
    <row r="13" spans="1:17" s="110" customFormat="1" ht="15" customHeight="1" x14ac:dyDescent="0.2">
      <c r="A13" s="120"/>
      <c r="B13" s="612" t="s">
        <v>107</v>
      </c>
      <c r="C13" s="612"/>
      <c r="E13" s="113">
        <v>54.468451146081058</v>
      </c>
      <c r="F13" s="115">
        <v>53823</v>
      </c>
      <c r="G13" s="114">
        <v>53959</v>
      </c>
      <c r="H13" s="114">
        <v>53829</v>
      </c>
      <c r="I13" s="114">
        <v>53192</v>
      </c>
      <c r="J13" s="140">
        <v>53183</v>
      </c>
      <c r="K13" s="114">
        <v>640</v>
      </c>
      <c r="L13" s="116">
        <v>1.2033920613729951</v>
      </c>
    </row>
    <row r="14" spans="1:17" s="110" customFormat="1" ht="24.95" customHeight="1" x14ac:dyDescent="0.2">
      <c r="A14" s="604" t="s">
        <v>186</v>
      </c>
      <c r="B14" s="605"/>
      <c r="C14" s="605"/>
      <c r="D14" s="606"/>
      <c r="E14" s="113">
        <v>8.9520821737590452</v>
      </c>
      <c r="F14" s="115">
        <v>8846</v>
      </c>
      <c r="G14" s="114">
        <v>9078</v>
      </c>
      <c r="H14" s="114">
        <v>9107</v>
      </c>
      <c r="I14" s="114">
        <v>7989</v>
      </c>
      <c r="J14" s="140">
        <v>8223</v>
      </c>
      <c r="K14" s="114">
        <v>623</v>
      </c>
      <c r="L14" s="116">
        <v>7.5763103490210382</v>
      </c>
    </row>
    <row r="15" spans="1:17" s="110" customFormat="1" ht="15" customHeight="1" x14ac:dyDescent="0.2">
      <c r="A15" s="120"/>
      <c r="B15" s="119"/>
      <c r="C15" s="258" t="s">
        <v>106</v>
      </c>
      <c r="E15" s="113">
        <v>50.28261361067149</v>
      </c>
      <c r="F15" s="115">
        <v>4448</v>
      </c>
      <c r="G15" s="114">
        <v>4588</v>
      </c>
      <c r="H15" s="114">
        <v>4592</v>
      </c>
      <c r="I15" s="114">
        <v>4058</v>
      </c>
      <c r="J15" s="140">
        <v>4166</v>
      </c>
      <c r="K15" s="114">
        <v>282</v>
      </c>
      <c r="L15" s="116">
        <v>6.7690830532885258</v>
      </c>
    </row>
    <row r="16" spans="1:17" s="110" customFormat="1" ht="15" customHeight="1" x14ac:dyDescent="0.2">
      <c r="A16" s="120"/>
      <c r="B16" s="119"/>
      <c r="C16" s="258" t="s">
        <v>107</v>
      </c>
      <c r="E16" s="113">
        <v>49.71738638932851</v>
      </c>
      <c r="F16" s="115">
        <v>4398</v>
      </c>
      <c r="G16" s="114">
        <v>4490</v>
      </c>
      <c r="H16" s="114">
        <v>4515</v>
      </c>
      <c r="I16" s="114">
        <v>3931</v>
      </c>
      <c r="J16" s="140">
        <v>4057</v>
      </c>
      <c r="K16" s="114">
        <v>341</v>
      </c>
      <c r="L16" s="116">
        <v>8.4052255361104269</v>
      </c>
    </row>
    <row r="17" spans="1:12" s="110" customFormat="1" ht="15" customHeight="1" x14ac:dyDescent="0.2">
      <c r="A17" s="120"/>
      <c r="B17" s="121" t="s">
        <v>109</v>
      </c>
      <c r="C17" s="258"/>
      <c r="E17" s="113">
        <v>68.477457875828563</v>
      </c>
      <c r="F17" s="115">
        <v>67666</v>
      </c>
      <c r="G17" s="114">
        <v>67506</v>
      </c>
      <c r="H17" s="114">
        <v>67762</v>
      </c>
      <c r="I17" s="114">
        <v>67720</v>
      </c>
      <c r="J17" s="140">
        <v>67288</v>
      </c>
      <c r="K17" s="114">
        <v>378</v>
      </c>
      <c r="L17" s="116">
        <v>0.56176435620021403</v>
      </c>
    </row>
    <row r="18" spans="1:12" s="110" customFormat="1" ht="15" customHeight="1" x14ac:dyDescent="0.2">
      <c r="A18" s="120"/>
      <c r="B18" s="119"/>
      <c r="C18" s="258" t="s">
        <v>106</v>
      </c>
      <c r="E18" s="113">
        <v>45.727544113735114</v>
      </c>
      <c r="F18" s="115">
        <v>30942</v>
      </c>
      <c r="G18" s="114">
        <v>30718</v>
      </c>
      <c r="H18" s="114">
        <v>30892</v>
      </c>
      <c r="I18" s="114">
        <v>30797</v>
      </c>
      <c r="J18" s="140">
        <v>30354</v>
      </c>
      <c r="K18" s="114">
        <v>588</v>
      </c>
      <c r="L18" s="116">
        <v>1.9371417276141529</v>
      </c>
    </row>
    <row r="19" spans="1:12" s="110" customFormat="1" ht="15" customHeight="1" x14ac:dyDescent="0.2">
      <c r="A19" s="120"/>
      <c r="B19" s="119"/>
      <c r="C19" s="258" t="s">
        <v>107</v>
      </c>
      <c r="E19" s="113">
        <v>54.272455886264886</v>
      </c>
      <c r="F19" s="115">
        <v>36724</v>
      </c>
      <c r="G19" s="114">
        <v>36788</v>
      </c>
      <c r="H19" s="114">
        <v>36870</v>
      </c>
      <c r="I19" s="114">
        <v>36923</v>
      </c>
      <c r="J19" s="140">
        <v>36934</v>
      </c>
      <c r="K19" s="114">
        <v>-210</v>
      </c>
      <c r="L19" s="116">
        <v>-0.56858179455244495</v>
      </c>
    </row>
    <row r="20" spans="1:12" s="110" customFormat="1" ht="15" customHeight="1" x14ac:dyDescent="0.2">
      <c r="A20" s="120"/>
      <c r="B20" s="121" t="s">
        <v>110</v>
      </c>
      <c r="C20" s="258"/>
      <c r="E20" s="113">
        <v>21.575671709760663</v>
      </c>
      <c r="F20" s="115">
        <v>21320</v>
      </c>
      <c r="G20" s="114">
        <v>21191</v>
      </c>
      <c r="H20" s="114">
        <v>20938</v>
      </c>
      <c r="I20" s="114">
        <v>20702</v>
      </c>
      <c r="J20" s="140">
        <v>20374</v>
      </c>
      <c r="K20" s="114">
        <v>946</v>
      </c>
      <c r="L20" s="116">
        <v>4.6431726710513397</v>
      </c>
    </row>
    <row r="21" spans="1:12" s="110" customFormat="1" ht="15" customHeight="1" x14ac:dyDescent="0.2">
      <c r="A21" s="120"/>
      <c r="B21" s="119"/>
      <c r="C21" s="258" t="s">
        <v>106</v>
      </c>
      <c r="E21" s="113">
        <v>42.265478424015008</v>
      </c>
      <c r="F21" s="115">
        <v>9011</v>
      </c>
      <c r="G21" s="114">
        <v>8916</v>
      </c>
      <c r="H21" s="114">
        <v>8868</v>
      </c>
      <c r="I21" s="114">
        <v>8749</v>
      </c>
      <c r="J21" s="140">
        <v>8557</v>
      </c>
      <c r="K21" s="114">
        <v>454</v>
      </c>
      <c r="L21" s="116">
        <v>5.3055977562229755</v>
      </c>
    </row>
    <row r="22" spans="1:12" s="110" customFormat="1" ht="15" customHeight="1" x14ac:dyDescent="0.2">
      <c r="A22" s="120"/>
      <c r="B22" s="119"/>
      <c r="C22" s="258" t="s">
        <v>107</v>
      </c>
      <c r="E22" s="113">
        <v>57.734521575984992</v>
      </c>
      <c r="F22" s="115">
        <v>12309</v>
      </c>
      <c r="G22" s="114">
        <v>12275</v>
      </c>
      <c r="H22" s="114">
        <v>12070</v>
      </c>
      <c r="I22" s="114">
        <v>11953</v>
      </c>
      <c r="J22" s="140">
        <v>11817</v>
      </c>
      <c r="K22" s="114">
        <v>492</v>
      </c>
      <c r="L22" s="116">
        <v>4.1634932724041631</v>
      </c>
    </row>
    <row r="23" spans="1:12" s="110" customFormat="1" ht="15" customHeight="1" x14ac:dyDescent="0.2">
      <c r="A23" s="120"/>
      <c r="B23" s="121" t="s">
        <v>111</v>
      </c>
      <c r="C23" s="258"/>
      <c r="E23" s="113">
        <v>0.99478824065172289</v>
      </c>
      <c r="F23" s="115">
        <v>983</v>
      </c>
      <c r="G23" s="114">
        <v>1007</v>
      </c>
      <c r="H23" s="114">
        <v>974</v>
      </c>
      <c r="I23" s="114">
        <v>967</v>
      </c>
      <c r="J23" s="140">
        <v>924</v>
      </c>
      <c r="K23" s="114">
        <v>59</v>
      </c>
      <c r="L23" s="116">
        <v>6.3852813852813854</v>
      </c>
    </row>
    <row r="24" spans="1:12" s="110" customFormat="1" ht="15" customHeight="1" x14ac:dyDescent="0.2">
      <c r="A24" s="120"/>
      <c r="B24" s="119"/>
      <c r="C24" s="258" t="s">
        <v>106</v>
      </c>
      <c r="E24" s="113">
        <v>60.122075279755848</v>
      </c>
      <c r="F24" s="115">
        <v>591</v>
      </c>
      <c r="G24" s="114">
        <v>601</v>
      </c>
      <c r="H24" s="114">
        <v>600</v>
      </c>
      <c r="I24" s="114">
        <v>582</v>
      </c>
      <c r="J24" s="140">
        <v>549</v>
      </c>
      <c r="K24" s="114">
        <v>42</v>
      </c>
      <c r="L24" s="116">
        <v>7.6502732240437155</v>
      </c>
    </row>
    <row r="25" spans="1:12" s="110" customFormat="1" ht="15" customHeight="1" x14ac:dyDescent="0.2">
      <c r="A25" s="120"/>
      <c r="B25" s="119"/>
      <c r="C25" s="258" t="s">
        <v>107</v>
      </c>
      <c r="E25" s="113">
        <v>39.877924720244152</v>
      </c>
      <c r="F25" s="115">
        <v>392</v>
      </c>
      <c r="G25" s="114">
        <v>406</v>
      </c>
      <c r="H25" s="114">
        <v>374</v>
      </c>
      <c r="I25" s="114">
        <v>385</v>
      </c>
      <c r="J25" s="140">
        <v>375</v>
      </c>
      <c r="K25" s="114">
        <v>17</v>
      </c>
      <c r="L25" s="116">
        <v>4.5333333333333332</v>
      </c>
    </row>
    <row r="26" spans="1:12" s="110" customFormat="1" ht="15" customHeight="1" x14ac:dyDescent="0.2">
      <c r="A26" s="120"/>
      <c r="C26" s="121" t="s">
        <v>187</v>
      </c>
      <c r="D26" s="110" t="s">
        <v>188</v>
      </c>
      <c r="E26" s="113">
        <v>0.3258614582806254</v>
      </c>
      <c r="F26" s="115">
        <v>322</v>
      </c>
      <c r="G26" s="114">
        <v>318</v>
      </c>
      <c r="H26" s="114">
        <v>324</v>
      </c>
      <c r="I26" s="114">
        <v>306</v>
      </c>
      <c r="J26" s="140">
        <v>306</v>
      </c>
      <c r="K26" s="114">
        <v>16</v>
      </c>
      <c r="L26" s="116">
        <v>5.2287581699346406</v>
      </c>
    </row>
    <row r="27" spans="1:12" s="110" customFormat="1" ht="15" customHeight="1" x14ac:dyDescent="0.2">
      <c r="A27" s="120"/>
      <c r="B27" s="119"/>
      <c r="D27" s="259" t="s">
        <v>106</v>
      </c>
      <c r="E27" s="113">
        <v>48.136645962732921</v>
      </c>
      <c r="F27" s="115">
        <v>155</v>
      </c>
      <c r="G27" s="114">
        <v>168</v>
      </c>
      <c r="H27" s="114">
        <v>176</v>
      </c>
      <c r="I27" s="114">
        <v>157</v>
      </c>
      <c r="J27" s="140">
        <v>145</v>
      </c>
      <c r="K27" s="114">
        <v>10</v>
      </c>
      <c r="L27" s="116">
        <v>6.8965517241379306</v>
      </c>
    </row>
    <row r="28" spans="1:12" s="110" customFormat="1" ht="15" customHeight="1" x14ac:dyDescent="0.2">
      <c r="A28" s="120"/>
      <c r="B28" s="119"/>
      <c r="D28" s="259" t="s">
        <v>107</v>
      </c>
      <c r="E28" s="113">
        <v>51.863354037267079</v>
      </c>
      <c r="F28" s="115">
        <v>167</v>
      </c>
      <c r="G28" s="114">
        <v>150</v>
      </c>
      <c r="H28" s="114">
        <v>148</v>
      </c>
      <c r="I28" s="114">
        <v>149</v>
      </c>
      <c r="J28" s="140">
        <v>161</v>
      </c>
      <c r="K28" s="114">
        <v>6</v>
      </c>
      <c r="L28" s="116">
        <v>3.7267080745341614</v>
      </c>
    </row>
    <row r="29" spans="1:12" s="110" customFormat="1" ht="24.95" customHeight="1" x14ac:dyDescent="0.2">
      <c r="A29" s="604" t="s">
        <v>189</v>
      </c>
      <c r="B29" s="605"/>
      <c r="C29" s="605"/>
      <c r="D29" s="606"/>
      <c r="E29" s="113">
        <v>94.511966806658904</v>
      </c>
      <c r="F29" s="115">
        <v>93392</v>
      </c>
      <c r="G29" s="114">
        <v>93600</v>
      </c>
      <c r="H29" s="114">
        <v>93553</v>
      </c>
      <c r="I29" s="114">
        <v>92387</v>
      </c>
      <c r="J29" s="140">
        <v>92047</v>
      </c>
      <c r="K29" s="114">
        <v>1345</v>
      </c>
      <c r="L29" s="116">
        <v>1.4612100340043674</v>
      </c>
    </row>
    <row r="30" spans="1:12" s="110" customFormat="1" ht="15" customHeight="1" x14ac:dyDescent="0.2">
      <c r="A30" s="120"/>
      <c r="B30" s="119"/>
      <c r="C30" s="258" t="s">
        <v>106</v>
      </c>
      <c r="E30" s="113">
        <v>43.960938838444406</v>
      </c>
      <c r="F30" s="115">
        <v>41056</v>
      </c>
      <c r="G30" s="114">
        <v>41083</v>
      </c>
      <c r="H30" s="114">
        <v>41127</v>
      </c>
      <c r="I30" s="114">
        <v>40535</v>
      </c>
      <c r="J30" s="140">
        <v>40170</v>
      </c>
      <c r="K30" s="114">
        <v>886</v>
      </c>
      <c r="L30" s="116">
        <v>2.2056260891212349</v>
      </c>
    </row>
    <row r="31" spans="1:12" s="110" customFormat="1" ht="15" customHeight="1" x14ac:dyDescent="0.2">
      <c r="A31" s="120"/>
      <c r="B31" s="119"/>
      <c r="C31" s="258" t="s">
        <v>107</v>
      </c>
      <c r="E31" s="113">
        <v>56.039061161555594</v>
      </c>
      <c r="F31" s="115">
        <v>52336</v>
      </c>
      <c r="G31" s="114">
        <v>52517</v>
      </c>
      <c r="H31" s="114">
        <v>52426</v>
      </c>
      <c r="I31" s="114">
        <v>51852</v>
      </c>
      <c r="J31" s="140">
        <v>51877</v>
      </c>
      <c r="K31" s="114">
        <v>459</v>
      </c>
      <c r="L31" s="116">
        <v>0.8847851649093047</v>
      </c>
    </row>
    <row r="32" spans="1:12" s="110" customFormat="1" ht="15" customHeight="1" x14ac:dyDescent="0.2">
      <c r="A32" s="120"/>
      <c r="B32" s="119" t="s">
        <v>117</v>
      </c>
      <c r="C32" s="258"/>
      <c r="E32" s="113">
        <v>5.4566614380407836</v>
      </c>
      <c r="F32" s="115">
        <v>5392</v>
      </c>
      <c r="G32" s="114">
        <v>5151</v>
      </c>
      <c r="H32" s="114">
        <v>5189</v>
      </c>
      <c r="I32" s="114">
        <v>4955</v>
      </c>
      <c r="J32" s="140">
        <v>4721</v>
      </c>
      <c r="K32" s="114">
        <v>671</v>
      </c>
      <c r="L32" s="116">
        <v>14.213090446939209</v>
      </c>
    </row>
    <row r="33" spans="1:12" s="110" customFormat="1" ht="15" customHeight="1" x14ac:dyDescent="0.2">
      <c r="A33" s="120"/>
      <c r="B33" s="119"/>
      <c r="C33" s="258" t="s">
        <v>106</v>
      </c>
      <c r="E33" s="113">
        <v>72.718842729970333</v>
      </c>
      <c r="F33" s="115">
        <v>3921</v>
      </c>
      <c r="G33" s="114">
        <v>3727</v>
      </c>
      <c r="H33" s="114">
        <v>3806</v>
      </c>
      <c r="I33" s="114">
        <v>3631</v>
      </c>
      <c r="J33" s="140">
        <v>3432</v>
      </c>
      <c r="K33" s="114">
        <v>489</v>
      </c>
      <c r="L33" s="116">
        <v>14.248251748251748</v>
      </c>
    </row>
    <row r="34" spans="1:12" s="110" customFormat="1" ht="15" customHeight="1" x14ac:dyDescent="0.2">
      <c r="A34" s="120"/>
      <c r="B34" s="119"/>
      <c r="C34" s="258" t="s">
        <v>107</v>
      </c>
      <c r="E34" s="113">
        <v>27.281157270029674</v>
      </c>
      <c r="F34" s="115">
        <v>1471</v>
      </c>
      <c r="G34" s="114">
        <v>1424</v>
      </c>
      <c r="H34" s="114">
        <v>1383</v>
      </c>
      <c r="I34" s="114">
        <v>1324</v>
      </c>
      <c r="J34" s="140">
        <v>1289</v>
      </c>
      <c r="K34" s="114">
        <v>182</v>
      </c>
      <c r="L34" s="116">
        <v>14.119472459270753</v>
      </c>
    </row>
    <row r="35" spans="1:12" s="110" customFormat="1" ht="24.95" customHeight="1" x14ac:dyDescent="0.2">
      <c r="A35" s="604" t="s">
        <v>190</v>
      </c>
      <c r="B35" s="605"/>
      <c r="C35" s="605"/>
      <c r="D35" s="606"/>
      <c r="E35" s="113">
        <v>65.626676111926329</v>
      </c>
      <c r="F35" s="115">
        <v>64849</v>
      </c>
      <c r="G35" s="114">
        <v>64961</v>
      </c>
      <c r="H35" s="114">
        <v>65436</v>
      </c>
      <c r="I35" s="114">
        <v>64499</v>
      </c>
      <c r="J35" s="140">
        <v>64286</v>
      </c>
      <c r="K35" s="114">
        <v>563</v>
      </c>
      <c r="L35" s="116">
        <v>0.87577388544939805</v>
      </c>
    </row>
    <row r="36" spans="1:12" s="110" customFormat="1" ht="15" customHeight="1" x14ac:dyDescent="0.2">
      <c r="A36" s="120"/>
      <c r="B36" s="119"/>
      <c r="C36" s="258" t="s">
        <v>106</v>
      </c>
      <c r="E36" s="113">
        <v>55.891378432975067</v>
      </c>
      <c r="F36" s="115">
        <v>36245</v>
      </c>
      <c r="G36" s="114">
        <v>36127</v>
      </c>
      <c r="H36" s="114">
        <v>36436</v>
      </c>
      <c r="I36" s="114">
        <v>35798</v>
      </c>
      <c r="J36" s="140">
        <v>35352</v>
      </c>
      <c r="K36" s="114">
        <v>893</v>
      </c>
      <c r="L36" s="116">
        <v>2.5260239873274495</v>
      </c>
    </row>
    <row r="37" spans="1:12" s="110" customFormat="1" ht="15" customHeight="1" x14ac:dyDescent="0.2">
      <c r="A37" s="120"/>
      <c r="B37" s="119"/>
      <c r="C37" s="258" t="s">
        <v>107</v>
      </c>
      <c r="E37" s="113">
        <v>44.108621567024933</v>
      </c>
      <c r="F37" s="115">
        <v>28604</v>
      </c>
      <c r="G37" s="114">
        <v>28834</v>
      </c>
      <c r="H37" s="114">
        <v>29000</v>
      </c>
      <c r="I37" s="114">
        <v>28701</v>
      </c>
      <c r="J37" s="140">
        <v>28934</v>
      </c>
      <c r="K37" s="114">
        <v>-330</v>
      </c>
      <c r="L37" s="116">
        <v>-1.1405267159742862</v>
      </c>
    </row>
    <row r="38" spans="1:12" s="110" customFormat="1" ht="15" customHeight="1" x14ac:dyDescent="0.2">
      <c r="A38" s="120"/>
      <c r="B38" s="119" t="s">
        <v>182</v>
      </c>
      <c r="C38" s="258"/>
      <c r="E38" s="113">
        <v>34.373323888073671</v>
      </c>
      <c r="F38" s="115">
        <v>33966</v>
      </c>
      <c r="G38" s="114">
        <v>33821</v>
      </c>
      <c r="H38" s="114">
        <v>33345</v>
      </c>
      <c r="I38" s="114">
        <v>32879</v>
      </c>
      <c r="J38" s="140">
        <v>32523</v>
      </c>
      <c r="K38" s="114">
        <v>1443</v>
      </c>
      <c r="L38" s="116">
        <v>4.4368600682593859</v>
      </c>
    </row>
    <row r="39" spans="1:12" s="110" customFormat="1" ht="15" customHeight="1" x14ac:dyDescent="0.2">
      <c r="A39" s="120"/>
      <c r="B39" s="119"/>
      <c r="C39" s="258" t="s">
        <v>106</v>
      </c>
      <c r="E39" s="113">
        <v>25.752222811046341</v>
      </c>
      <c r="F39" s="115">
        <v>8747</v>
      </c>
      <c r="G39" s="114">
        <v>8696</v>
      </c>
      <c r="H39" s="114">
        <v>8516</v>
      </c>
      <c r="I39" s="114">
        <v>8388</v>
      </c>
      <c r="J39" s="140">
        <v>8274</v>
      </c>
      <c r="K39" s="114">
        <v>473</v>
      </c>
      <c r="L39" s="116">
        <v>5.7167029248247525</v>
      </c>
    </row>
    <row r="40" spans="1:12" s="110" customFormat="1" ht="15" customHeight="1" x14ac:dyDescent="0.2">
      <c r="A40" s="120"/>
      <c r="B40" s="119"/>
      <c r="C40" s="258" t="s">
        <v>107</v>
      </c>
      <c r="E40" s="113">
        <v>74.247777188953663</v>
      </c>
      <c r="F40" s="115">
        <v>25219</v>
      </c>
      <c r="G40" s="114">
        <v>25125</v>
      </c>
      <c r="H40" s="114">
        <v>24829</v>
      </c>
      <c r="I40" s="114">
        <v>24491</v>
      </c>
      <c r="J40" s="140">
        <v>24249</v>
      </c>
      <c r="K40" s="114">
        <v>970</v>
      </c>
      <c r="L40" s="116">
        <v>4.0001649552558867</v>
      </c>
    </row>
    <row r="41" spans="1:12" s="110" customFormat="1" ht="24.75" customHeight="1" x14ac:dyDescent="0.2">
      <c r="A41" s="604" t="s">
        <v>517</v>
      </c>
      <c r="B41" s="605"/>
      <c r="C41" s="605"/>
      <c r="D41" s="606"/>
      <c r="E41" s="113">
        <v>3.8708698072155037</v>
      </c>
      <c r="F41" s="115">
        <v>3825</v>
      </c>
      <c r="G41" s="114">
        <v>4143</v>
      </c>
      <c r="H41" s="114">
        <v>4223</v>
      </c>
      <c r="I41" s="114">
        <v>3411</v>
      </c>
      <c r="J41" s="140">
        <v>3648</v>
      </c>
      <c r="K41" s="114">
        <v>177</v>
      </c>
      <c r="L41" s="116">
        <v>4.8519736842105265</v>
      </c>
    </row>
    <row r="42" spans="1:12" s="110" customFormat="1" ht="15" customHeight="1" x14ac:dyDescent="0.2">
      <c r="A42" s="120"/>
      <c r="B42" s="119"/>
      <c r="C42" s="258" t="s">
        <v>106</v>
      </c>
      <c r="E42" s="113">
        <v>52.392156862745097</v>
      </c>
      <c r="F42" s="115">
        <v>2004</v>
      </c>
      <c r="G42" s="114">
        <v>2220</v>
      </c>
      <c r="H42" s="114">
        <v>2257</v>
      </c>
      <c r="I42" s="114">
        <v>1830</v>
      </c>
      <c r="J42" s="140">
        <v>1942</v>
      </c>
      <c r="K42" s="114">
        <v>62</v>
      </c>
      <c r="L42" s="116">
        <v>3.1925849639546859</v>
      </c>
    </row>
    <row r="43" spans="1:12" s="110" customFormat="1" ht="15" customHeight="1" x14ac:dyDescent="0.2">
      <c r="A43" s="123"/>
      <c r="B43" s="124"/>
      <c r="C43" s="260" t="s">
        <v>107</v>
      </c>
      <c r="D43" s="261"/>
      <c r="E43" s="125">
        <v>47.607843137254903</v>
      </c>
      <c r="F43" s="143">
        <v>1821</v>
      </c>
      <c r="G43" s="144">
        <v>1923</v>
      </c>
      <c r="H43" s="144">
        <v>1966</v>
      </c>
      <c r="I43" s="144">
        <v>1581</v>
      </c>
      <c r="J43" s="145">
        <v>1706</v>
      </c>
      <c r="K43" s="144">
        <v>115</v>
      </c>
      <c r="L43" s="146">
        <v>6.7409144196951933</v>
      </c>
    </row>
    <row r="44" spans="1:12" s="110" customFormat="1" ht="45.75" customHeight="1" x14ac:dyDescent="0.2">
      <c r="A44" s="604" t="s">
        <v>191</v>
      </c>
      <c r="B44" s="605"/>
      <c r="C44" s="605"/>
      <c r="D44" s="606"/>
      <c r="E44" s="113">
        <v>0.97252441430956837</v>
      </c>
      <c r="F44" s="115">
        <v>961</v>
      </c>
      <c r="G44" s="114">
        <v>986</v>
      </c>
      <c r="H44" s="114">
        <v>986</v>
      </c>
      <c r="I44" s="114">
        <v>948</v>
      </c>
      <c r="J44" s="140">
        <v>948</v>
      </c>
      <c r="K44" s="114">
        <v>13</v>
      </c>
      <c r="L44" s="116">
        <v>1.371308016877637</v>
      </c>
    </row>
    <row r="45" spans="1:12" s="110" customFormat="1" ht="15" customHeight="1" x14ac:dyDescent="0.2">
      <c r="A45" s="120"/>
      <c r="B45" s="119"/>
      <c r="C45" s="258" t="s">
        <v>106</v>
      </c>
      <c r="E45" s="113">
        <v>58.792924037460978</v>
      </c>
      <c r="F45" s="115">
        <v>565</v>
      </c>
      <c r="G45" s="114">
        <v>582</v>
      </c>
      <c r="H45" s="114">
        <v>586</v>
      </c>
      <c r="I45" s="114">
        <v>556</v>
      </c>
      <c r="J45" s="140">
        <v>547</v>
      </c>
      <c r="K45" s="114">
        <v>18</v>
      </c>
      <c r="L45" s="116">
        <v>3.290676416819013</v>
      </c>
    </row>
    <row r="46" spans="1:12" s="110" customFormat="1" ht="15" customHeight="1" x14ac:dyDescent="0.2">
      <c r="A46" s="123"/>
      <c r="B46" s="124"/>
      <c r="C46" s="260" t="s">
        <v>107</v>
      </c>
      <c r="D46" s="261"/>
      <c r="E46" s="125">
        <v>41.207075962539022</v>
      </c>
      <c r="F46" s="143">
        <v>396</v>
      </c>
      <c r="G46" s="144">
        <v>404</v>
      </c>
      <c r="H46" s="144">
        <v>400</v>
      </c>
      <c r="I46" s="144">
        <v>392</v>
      </c>
      <c r="J46" s="145">
        <v>401</v>
      </c>
      <c r="K46" s="144">
        <v>-5</v>
      </c>
      <c r="L46" s="146">
        <v>-1.2468827930174564</v>
      </c>
    </row>
    <row r="47" spans="1:12" s="110" customFormat="1" ht="39" customHeight="1" x14ac:dyDescent="0.2">
      <c r="A47" s="604" t="s">
        <v>518</v>
      </c>
      <c r="B47" s="607"/>
      <c r="C47" s="607"/>
      <c r="D47" s="608"/>
      <c r="E47" s="113">
        <v>0.82983352729848703</v>
      </c>
      <c r="F47" s="115">
        <v>820</v>
      </c>
      <c r="G47" s="114">
        <v>829</v>
      </c>
      <c r="H47" s="114">
        <v>773</v>
      </c>
      <c r="I47" s="114">
        <v>783</v>
      </c>
      <c r="J47" s="140">
        <v>852</v>
      </c>
      <c r="K47" s="114">
        <v>-32</v>
      </c>
      <c r="L47" s="116">
        <v>-3.755868544600939</v>
      </c>
    </row>
    <row r="48" spans="1:12" s="110" customFormat="1" ht="15" customHeight="1" x14ac:dyDescent="0.2">
      <c r="A48" s="120"/>
      <c r="B48" s="119"/>
      <c r="C48" s="258" t="s">
        <v>106</v>
      </c>
      <c r="E48" s="113">
        <v>37.439024390243901</v>
      </c>
      <c r="F48" s="115">
        <v>307</v>
      </c>
      <c r="G48" s="114">
        <v>311</v>
      </c>
      <c r="H48" s="114">
        <v>299</v>
      </c>
      <c r="I48" s="114">
        <v>309</v>
      </c>
      <c r="J48" s="140">
        <v>341</v>
      </c>
      <c r="K48" s="114">
        <v>-34</v>
      </c>
      <c r="L48" s="116">
        <v>-9.9706744868035191</v>
      </c>
    </row>
    <row r="49" spans="1:12" s="110" customFormat="1" ht="15" customHeight="1" x14ac:dyDescent="0.2">
      <c r="A49" s="123"/>
      <c r="B49" s="124"/>
      <c r="C49" s="260" t="s">
        <v>107</v>
      </c>
      <c r="D49" s="261"/>
      <c r="E49" s="125">
        <v>62.560975609756099</v>
      </c>
      <c r="F49" s="143">
        <v>513</v>
      </c>
      <c r="G49" s="144">
        <v>518</v>
      </c>
      <c r="H49" s="144">
        <v>474</v>
      </c>
      <c r="I49" s="144">
        <v>474</v>
      </c>
      <c r="J49" s="145">
        <v>511</v>
      </c>
      <c r="K49" s="144">
        <v>2</v>
      </c>
      <c r="L49" s="146">
        <v>0.39138943248532287</v>
      </c>
    </row>
    <row r="50" spans="1:12" s="110" customFormat="1" ht="24.95" customHeight="1" x14ac:dyDescent="0.2">
      <c r="A50" s="609" t="s">
        <v>192</v>
      </c>
      <c r="B50" s="610"/>
      <c r="C50" s="610"/>
      <c r="D50" s="611"/>
      <c r="E50" s="262">
        <v>9.0684612660021244</v>
      </c>
      <c r="F50" s="263">
        <v>8961</v>
      </c>
      <c r="G50" s="264">
        <v>9135</v>
      </c>
      <c r="H50" s="264">
        <v>9039</v>
      </c>
      <c r="I50" s="264">
        <v>8163</v>
      </c>
      <c r="J50" s="265">
        <v>8226</v>
      </c>
      <c r="K50" s="263">
        <v>735</v>
      </c>
      <c r="L50" s="266">
        <v>8.9350838803792847</v>
      </c>
    </row>
    <row r="51" spans="1:12" s="110" customFormat="1" ht="15" customHeight="1" x14ac:dyDescent="0.2">
      <c r="A51" s="120"/>
      <c r="B51" s="119"/>
      <c r="C51" s="258" t="s">
        <v>106</v>
      </c>
      <c r="E51" s="113">
        <v>55.975895547371948</v>
      </c>
      <c r="F51" s="115">
        <v>5016</v>
      </c>
      <c r="G51" s="114">
        <v>5094</v>
      </c>
      <c r="H51" s="114">
        <v>5079</v>
      </c>
      <c r="I51" s="114">
        <v>4680</v>
      </c>
      <c r="J51" s="140">
        <v>4658</v>
      </c>
      <c r="K51" s="114">
        <v>358</v>
      </c>
      <c r="L51" s="116">
        <v>7.6857020180334912</v>
      </c>
    </row>
    <row r="52" spans="1:12" s="110" customFormat="1" ht="15" customHeight="1" x14ac:dyDescent="0.2">
      <c r="A52" s="120"/>
      <c r="B52" s="119"/>
      <c r="C52" s="258" t="s">
        <v>107</v>
      </c>
      <c r="E52" s="113">
        <v>44.024104452628052</v>
      </c>
      <c r="F52" s="115">
        <v>3945</v>
      </c>
      <c r="G52" s="114">
        <v>4041</v>
      </c>
      <c r="H52" s="114">
        <v>3960</v>
      </c>
      <c r="I52" s="114">
        <v>3483</v>
      </c>
      <c r="J52" s="140">
        <v>3568</v>
      </c>
      <c r="K52" s="114">
        <v>377</v>
      </c>
      <c r="L52" s="116">
        <v>10.566143497757848</v>
      </c>
    </row>
    <row r="53" spans="1:12" s="110" customFormat="1" ht="15" customHeight="1" x14ac:dyDescent="0.2">
      <c r="A53" s="120"/>
      <c r="B53" s="119"/>
      <c r="C53" s="258" t="s">
        <v>187</v>
      </c>
      <c r="D53" s="110" t="s">
        <v>193</v>
      </c>
      <c r="E53" s="113">
        <v>31.391585760517799</v>
      </c>
      <c r="F53" s="115">
        <v>2813</v>
      </c>
      <c r="G53" s="114">
        <v>3144</v>
      </c>
      <c r="H53" s="114">
        <v>3242</v>
      </c>
      <c r="I53" s="114">
        <v>2319</v>
      </c>
      <c r="J53" s="140">
        <v>2567</v>
      </c>
      <c r="K53" s="114">
        <v>246</v>
      </c>
      <c r="L53" s="116">
        <v>9.5831710167510717</v>
      </c>
    </row>
    <row r="54" spans="1:12" s="110" customFormat="1" ht="15" customHeight="1" x14ac:dyDescent="0.2">
      <c r="A54" s="120"/>
      <c r="B54" s="119"/>
      <c r="D54" s="267" t="s">
        <v>194</v>
      </c>
      <c r="E54" s="113">
        <v>52.292925702097406</v>
      </c>
      <c r="F54" s="115">
        <v>1471</v>
      </c>
      <c r="G54" s="114">
        <v>1646</v>
      </c>
      <c r="H54" s="114">
        <v>1707</v>
      </c>
      <c r="I54" s="114">
        <v>1290</v>
      </c>
      <c r="J54" s="140">
        <v>1379</v>
      </c>
      <c r="K54" s="114">
        <v>92</v>
      </c>
      <c r="L54" s="116">
        <v>6.6715010877447423</v>
      </c>
    </row>
    <row r="55" spans="1:12" s="110" customFormat="1" ht="15" customHeight="1" x14ac:dyDescent="0.2">
      <c r="A55" s="120"/>
      <c r="B55" s="119"/>
      <c r="D55" s="267" t="s">
        <v>195</v>
      </c>
      <c r="E55" s="113">
        <v>47.707074297902594</v>
      </c>
      <c r="F55" s="115">
        <v>1342</v>
      </c>
      <c r="G55" s="114">
        <v>1498</v>
      </c>
      <c r="H55" s="114">
        <v>1535</v>
      </c>
      <c r="I55" s="114">
        <v>1029</v>
      </c>
      <c r="J55" s="140">
        <v>1188</v>
      </c>
      <c r="K55" s="114">
        <v>154</v>
      </c>
      <c r="L55" s="116">
        <v>12.962962962962964</v>
      </c>
    </row>
    <row r="56" spans="1:12" s="110" customFormat="1" ht="15" customHeight="1" x14ac:dyDescent="0.2">
      <c r="A56" s="120"/>
      <c r="B56" s="119" t="s">
        <v>196</v>
      </c>
      <c r="C56" s="258"/>
      <c r="E56" s="113">
        <v>63.215098922228407</v>
      </c>
      <c r="F56" s="115">
        <v>62466</v>
      </c>
      <c r="G56" s="114">
        <v>62252</v>
      </c>
      <c r="H56" s="114">
        <v>62419</v>
      </c>
      <c r="I56" s="114">
        <v>62196</v>
      </c>
      <c r="J56" s="140">
        <v>61738</v>
      </c>
      <c r="K56" s="114">
        <v>728</v>
      </c>
      <c r="L56" s="116">
        <v>1.1791765201334672</v>
      </c>
    </row>
    <row r="57" spans="1:12" s="110" customFormat="1" ht="15" customHeight="1" x14ac:dyDescent="0.2">
      <c r="A57" s="120"/>
      <c r="B57" s="119"/>
      <c r="C57" s="258" t="s">
        <v>106</v>
      </c>
      <c r="E57" s="113">
        <v>43.063426504018189</v>
      </c>
      <c r="F57" s="115">
        <v>26900</v>
      </c>
      <c r="G57" s="114">
        <v>26666</v>
      </c>
      <c r="H57" s="114">
        <v>26789</v>
      </c>
      <c r="I57" s="114">
        <v>26648</v>
      </c>
      <c r="J57" s="140">
        <v>26263</v>
      </c>
      <c r="K57" s="114">
        <v>637</v>
      </c>
      <c r="L57" s="116">
        <v>2.4254654837604233</v>
      </c>
    </row>
    <row r="58" spans="1:12" s="110" customFormat="1" ht="15" customHeight="1" x14ac:dyDescent="0.2">
      <c r="A58" s="120"/>
      <c r="B58" s="119"/>
      <c r="C58" s="258" t="s">
        <v>107</v>
      </c>
      <c r="E58" s="113">
        <v>56.936573495981811</v>
      </c>
      <c r="F58" s="115">
        <v>35566</v>
      </c>
      <c r="G58" s="114">
        <v>35586</v>
      </c>
      <c r="H58" s="114">
        <v>35630</v>
      </c>
      <c r="I58" s="114">
        <v>35548</v>
      </c>
      <c r="J58" s="140">
        <v>35475</v>
      </c>
      <c r="K58" s="114">
        <v>91</v>
      </c>
      <c r="L58" s="116">
        <v>0.25651867512332627</v>
      </c>
    </row>
    <row r="59" spans="1:12" s="110" customFormat="1" ht="15" customHeight="1" x14ac:dyDescent="0.2">
      <c r="A59" s="120"/>
      <c r="B59" s="119"/>
      <c r="C59" s="258" t="s">
        <v>105</v>
      </c>
      <c r="D59" s="110" t="s">
        <v>197</v>
      </c>
      <c r="E59" s="113">
        <v>91.576217462299496</v>
      </c>
      <c r="F59" s="115">
        <v>57204</v>
      </c>
      <c r="G59" s="114">
        <v>56963</v>
      </c>
      <c r="H59" s="114">
        <v>57141</v>
      </c>
      <c r="I59" s="114">
        <v>56887</v>
      </c>
      <c r="J59" s="140">
        <v>56444</v>
      </c>
      <c r="K59" s="114">
        <v>760</v>
      </c>
      <c r="L59" s="116">
        <v>1.3464672950180709</v>
      </c>
    </row>
    <row r="60" spans="1:12" s="110" customFormat="1" ht="15" customHeight="1" x14ac:dyDescent="0.2">
      <c r="A60" s="120"/>
      <c r="B60" s="119"/>
      <c r="C60" s="258"/>
      <c r="D60" s="267" t="s">
        <v>198</v>
      </c>
      <c r="E60" s="113">
        <v>43.243479476959656</v>
      </c>
      <c r="F60" s="115">
        <v>24737</v>
      </c>
      <c r="G60" s="114">
        <v>24508</v>
      </c>
      <c r="H60" s="114">
        <v>24631</v>
      </c>
      <c r="I60" s="114">
        <v>24497</v>
      </c>
      <c r="J60" s="140">
        <v>24124</v>
      </c>
      <c r="K60" s="114">
        <v>613</v>
      </c>
      <c r="L60" s="116">
        <v>2.541037970485823</v>
      </c>
    </row>
    <row r="61" spans="1:12" s="110" customFormat="1" ht="15" customHeight="1" x14ac:dyDescent="0.2">
      <c r="A61" s="120"/>
      <c r="B61" s="119"/>
      <c r="C61" s="258"/>
      <c r="D61" s="267" t="s">
        <v>199</v>
      </c>
      <c r="E61" s="113">
        <v>56.756520523040344</v>
      </c>
      <c r="F61" s="115">
        <v>32467</v>
      </c>
      <c r="G61" s="114">
        <v>32455</v>
      </c>
      <c r="H61" s="114">
        <v>32510</v>
      </c>
      <c r="I61" s="114">
        <v>32390</v>
      </c>
      <c r="J61" s="140">
        <v>32320</v>
      </c>
      <c r="K61" s="114">
        <v>147</v>
      </c>
      <c r="L61" s="116">
        <v>0.45482673267326734</v>
      </c>
    </row>
    <row r="62" spans="1:12" s="110" customFormat="1" ht="15" customHeight="1" x14ac:dyDescent="0.2">
      <c r="A62" s="120"/>
      <c r="B62" s="119"/>
      <c r="C62" s="258"/>
      <c r="D62" s="258" t="s">
        <v>200</v>
      </c>
      <c r="E62" s="113">
        <v>8.4237825377005091</v>
      </c>
      <c r="F62" s="115">
        <v>5262</v>
      </c>
      <c r="G62" s="114">
        <v>5289</v>
      </c>
      <c r="H62" s="114">
        <v>5278</v>
      </c>
      <c r="I62" s="114">
        <v>5309</v>
      </c>
      <c r="J62" s="140">
        <v>5294</v>
      </c>
      <c r="K62" s="114">
        <v>-32</v>
      </c>
      <c r="L62" s="116">
        <v>-0.6044578768417076</v>
      </c>
    </row>
    <row r="63" spans="1:12" s="110" customFormat="1" ht="15" customHeight="1" x14ac:dyDescent="0.2">
      <c r="A63" s="120"/>
      <c r="B63" s="119"/>
      <c r="C63" s="258"/>
      <c r="D63" s="267" t="s">
        <v>198</v>
      </c>
      <c r="E63" s="113">
        <v>41.106043329532497</v>
      </c>
      <c r="F63" s="115">
        <v>2163</v>
      </c>
      <c r="G63" s="114">
        <v>2158</v>
      </c>
      <c r="H63" s="114">
        <v>2158</v>
      </c>
      <c r="I63" s="114">
        <v>2151</v>
      </c>
      <c r="J63" s="140">
        <v>2139</v>
      </c>
      <c r="K63" s="114">
        <v>24</v>
      </c>
      <c r="L63" s="116">
        <v>1.1220196353436185</v>
      </c>
    </row>
    <row r="64" spans="1:12" s="110" customFormat="1" ht="15" customHeight="1" x14ac:dyDescent="0.2">
      <c r="A64" s="120"/>
      <c r="B64" s="119"/>
      <c r="C64" s="258"/>
      <c r="D64" s="267" t="s">
        <v>199</v>
      </c>
      <c r="E64" s="113">
        <v>58.893956670467503</v>
      </c>
      <c r="F64" s="115">
        <v>3099</v>
      </c>
      <c r="G64" s="114">
        <v>3131</v>
      </c>
      <c r="H64" s="114">
        <v>3120</v>
      </c>
      <c r="I64" s="114">
        <v>3158</v>
      </c>
      <c r="J64" s="140">
        <v>3155</v>
      </c>
      <c r="K64" s="114">
        <v>-56</v>
      </c>
      <c r="L64" s="116">
        <v>-1.7749603803486529</v>
      </c>
    </row>
    <row r="65" spans="1:12" s="110" customFormat="1" ht="15" customHeight="1" x14ac:dyDescent="0.2">
      <c r="A65" s="120"/>
      <c r="B65" s="119" t="s">
        <v>201</v>
      </c>
      <c r="C65" s="258"/>
      <c r="E65" s="113">
        <v>21.743662399433283</v>
      </c>
      <c r="F65" s="115">
        <v>21486</v>
      </c>
      <c r="G65" s="114">
        <v>21424</v>
      </c>
      <c r="H65" s="114">
        <v>21266</v>
      </c>
      <c r="I65" s="114">
        <v>21165</v>
      </c>
      <c r="J65" s="140">
        <v>20922</v>
      </c>
      <c r="K65" s="114">
        <v>564</v>
      </c>
      <c r="L65" s="116">
        <v>2.6957269859478061</v>
      </c>
    </row>
    <row r="66" spans="1:12" s="110" customFormat="1" ht="15" customHeight="1" x14ac:dyDescent="0.2">
      <c r="A66" s="120"/>
      <c r="B66" s="119"/>
      <c r="C66" s="258" t="s">
        <v>106</v>
      </c>
      <c r="E66" s="113">
        <v>45.792609140835893</v>
      </c>
      <c r="F66" s="115">
        <v>9839</v>
      </c>
      <c r="G66" s="114">
        <v>9793</v>
      </c>
      <c r="H66" s="114">
        <v>9720</v>
      </c>
      <c r="I66" s="114">
        <v>9625</v>
      </c>
      <c r="J66" s="140">
        <v>9459</v>
      </c>
      <c r="K66" s="114">
        <v>380</v>
      </c>
      <c r="L66" s="116">
        <v>4.0173379849878419</v>
      </c>
    </row>
    <row r="67" spans="1:12" s="110" customFormat="1" ht="15" customHeight="1" x14ac:dyDescent="0.2">
      <c r="A67" s="120"/>
      <c r="B67" s="119"/>
      <c r="C67" s="258" t="s">
        <v>107</v>
      </c>
      <c r="E67" s="113">
        <v>54.207390859164107</v>
      </c>
      <c r="F67" s="115">
        <v>11647</v>
      </c>
      <c r="G67" s="114">
        <v>11631</v>
      </c>
      <c r="H67" s="114">
        <v>11546</v>
      </c>
      <c r="I67" s="114">
        <v>11540</v>
      </c>
      <c r="J67" s="140">
        <v>11463</v>
      </c>
      <c r="K67" s="114">
        <v>184</v>
      </c>
      <c r="L67" s="116">
        <v>1.6051644421181193</v>
      </c>
    </row>
    <row r="68" spans="1:12" s="110" customFormat="1" ht="15" customHeight="1" x14ac:dyDescent="0.2">
      <c r="A68" s="120"/>
      <c r="B68" s="119"/>
      <c r="C68" s="258" t="s">
        <v>105</v>
      </c>
      <c r="D68" s="110" t="s">
        <v>202</v>
      </c>
      <c r="E68" s="113">
        <v>14.260448664246486</v>
      </c>
      <c r="F68" s="115">
        <v>3064</v>
      </c>
      <c r="G68" s="114">
        <v>2995</v>
      </c>
      <c r="H68" s="114">
        <v>2913</v>
      </c>
      <c r="I68" s="114">
        <v>2814</v>
      </c>
      <c r="J68" s="140">
        <v>2689</v>
      </c>
      <c r="K68" s="114">
        <v>375</v>
      </c>
      <c r="L68" s="116">
        <v>13.945704722945333</v>
      </c>
    </row>
    <row r="69" spans="1:12" s="110" customFormat="1" ht="15" customHeight="1" x14ac:dyDescent="0.2">
      <c r="A69" s="120"/>
      <c r="B69" s="119"/>
      <c r="C69" s="258"/>
      <c r="D69" s="267" t="s">
        <v>198</v>
      </c>
      <c r="E69" s="113">
        <v>46.932114882506525</v>
      </c>
      <c r="F69" s="115">
        <v>1438</v>
      </c>
      <c r="G69" s="114">
        <v>1396</v>
      </c>
      <c r="H69" s="114">
        <v>1344</v>
      </c>
      <c r="I69" s="114">
        <v>1277</v>
      </c>
      <c r="J69" s="140">
        <v>1195</v>
      </c>
      <c r="K69" s="114">
        <v>243</v>
      </c>
      <c r="L69" s="116">
        <v>20.334728033472803</v>
      </c>
    </row>
    <row r="70" spans="1:12" s="110" customFormat="1" ht="15" customHeight="1" x14ac:dyDescent="0.2">
      <c r="A70" s="120"/>
      <c r="B70" s="119"/>
      <c r="C70" s="258"/>
      <c r="D70" s="267" t="s">
        <v>199</v>
      </c>
      <c r="E70" s="113">
        <v>53.067885117493475</v>
      </c>
      <c r="F70" s="115">
        <v>1626</v>
      </c>
      <c r="G70" s="114">
        <v>1599</v>
      </c>
      <c r="H70" s="114">
        <v>1569</v>
      </c>
      <c r="I70" s="114">
        <v>1537</v>
      </c>
      <c r="J70" s="140">
        <v>1494</v>
      </c>
      <c r="K70" s="114">
        <v>132</v>
      </c>
      <c r="L70" s="116">
        <v>8.8353413654618471</v>
      </c>
    </row>
    <row r="71" spans="1:12" s="110" customFormat="1" ht="15" customHeight="1" x14ac:dyDescent="0.2">
      <c r="A71" s="120"/>
      <c r="B71" s="119"/>
      <c r="C71" s="258"/>
      <c r="D71" s="110" t="s">
        <v>203</v>
      </c>
      <c r="E71" s="113">
        <v>74.616029042166986</v>
      </c>
      <c r="F71" s="115">
        <v>16032</v>
      </c>
      <c r="G71" s="114">
        <v>16018</v>
      </c>
      <c r="H71" s="114">
        <v>15972</v>
      </c>
      <c r="I71" s="114">
        <v>15985</v>
      </c>
      <c r="J71" s="140">
        <v>15879</v>
      </c>
      <c r="K71" s="114">
        <v>153</v>
      </c>
      <c r="L71" s="116">
        <v>0.96353674664651423</v>
      </c>
    </row>
    <row r="72" spans="1:12" s="110" customFormat="1" ht="15" customHeight="1" x14ac:dyDescent="0.2">
      <c r="A72" s="120"/>
      <c r="B72" s="119"/>
      <c r="C72" s="258"/>
      <c r="D72" s="267" t="s">
        <v>198</v>
      </c>
      <c r="E72" s="113">
        <v>44.224051896207584</v>
      </c>
      <c r="F72" s="115">
        <v>7090</v>
      </c>
      <c r="G72" s="114">
        <v>7078</v>
      </c>
      <c r="H72" s="114">
        <v>7067</v>
      </c>
      <c r="I72" s="114">
        <v>7044</v>
      </c>
      <c r="J72" s="140">
        <v>6979</v>
      </c>
      <c r="K72" s="114">
        <v>111</v>
      </c>
      <c r="L72" s="116">
        <v>1.590485742943115</v>
      </c>
    </row>
    <row r="73" spans="1:12" s="110" customFormat="1" ht="15" customHeight="1" x14ac:dyDescent="0.2">
      <c r="A73" s="120"/>
      <c r="B73" s="119"/>
      <c r="C73" s="258"/>
      <c r="D73" s="267" t="s">
        <v>199</v>
      </c>
      <c r="E73" s="113">
        <v>55.775948103792416</v>
      </c>
      <c r="F73" s="115">
        <v>8942</v>
      </c>
      <c r="G73" s="114">
        <v>8940</v>
      </c>
      <c r="H73" s="114">
        <v>8905</v>
      </c>
      <c r="I73" s="114">
        <v>8941</v>
      </c>
      <c r="J73" s="140">
        <v>8900</v>
      </c>
      <c r="K73" s="114">
        <v>42</v>
      </c>
      <c r="L73" s="116">
        <v>0.47191011235955055</v>
      </c>
    </row>
    <row r="74" spans="1:12" s="110" customFormat="1" ht="15" customHeight="1" x14ac:dyDescent="0.2">
      <c r="A74" s="120"/>
      <c r="B74" s="119"/>
      <c r="C74" s="258"/>
      <c r="D74" s="110" t="s">
        <v>204</v>
      </c>
      <c r="E74" s="113">
        <v>11.123522293586522</v>
      </c>
      <c r="F74" s="115">
        <v>2390</v>
      </c>
      <c r="G74" s="114">
        <v>2411</v>
      </c>
      <c r="H74" s="114">
        <v>2381</v>
      </c>
      <c r="I74" s="114">
        <v>2366</v>
      </c>
      <c r="J74" s="140">
        <v>2354</v>
      </c>
      <c r="K74" s="114">
        <v>36</v>
      </c>
      <c r="L74" s="116">
        <v>1.5293118096856415</v>
      </c>
    </row>
    <row r="75" spans="1:12" s="110" customFormat="1" ht="15" customHeight="1" x14ac:dyDescent="0.2">
      <c r="A75" s="120"/>
      <c r="B75" s="119"/>
      <c r="C75" s="258"/>
      <c r="D75" s="267" t="s">
        <v>198</v>
      </c>
      <c r="E75" s="113">
        <v>54.853556485355647</v>
      </c>
      <c r="F75" s="115">
        <v>1311</v>
      </c>
      <c r="G75" s="114">
        <v>1319</v>
      </c>
      <c r="H75" s="114">
        <v>1309</v>
      </c>
      <c r="I75" s="114">
        <v>1304</v>
      </c>
      <c r="J75" s="140">
        <v>1285</v>
      </c>
      <c r="K75" s="114">
        <v>26</v>
      </c>
      <c r="L75" s="116">
        <v>2.0233463035019454</v>
      </c>
    </row>
    <row r="76" spans="1:12" s="110" customFormat="1" ht="15" customHeight="1" x14ac:dyDescent="0.2">
      <c r="A76" s="120"/>
      <c r="B76" s="119"/>
      <c r="C76" s="258"/>
      <c r="D76" s="267" t="s">
        <v>199</v>
      </c>
      <c r="E76" s="113">
        <v>45.146443514644353</v>
      </c>
      <c r="F76" s="115">
        <v>1079</v>
      </c>
      <c r="G76" s="114">
        <v>1092</v>
      </c>
      <c r="H76" s="114">
        <v>1072</v>
      </c>
      <c r="I76" s="114">
        <v>1062</v>
      </c>
      <c r="J76" s="140">
        <v>1069</v>
      </c>
      <c r="K76" s="114">
        <v>10</v>
      </c>
      <c r="L76" s="116">
        <v>0.93545369504209541</v>
      </c>
    </row>
    <row r="77" spans="1:12" s="110" customFormat="1" ht="15" customHeight="1" x14ac:dyDescent="0.2">
      <c r="A77" s="534"/>
      <c r="B77" s="119" t="s">
        <v>205</v>
      </c>
      <c r="C77" s="268"/>
      <c r="D77" s="182"/>
      <c r="E77" s="113">
        <v>5.9727774123361836</v>
      </c>
      <c r="F77" s="115">
        <v>5902</v>
      </c>
      <c r="G77" s="114">
        <v>5971</v>
      </c>
      <c r="H77" s="114">
        <v>6057</v>
      </c>
      <c r="I77" s="114">
        <v>5854</v>
      </c>
      <c r="J77" s="140">
        <v>5923</v>
      </c>
      <c r="K77" s="114">
        <v>-21</v>
      </c>
      <c r="L77" s="116">
        <v>-0.35455005909167653</v>
      </c>
    </row>
    <row r="78" spans="1:12" s="110" customFormat="1" ht="15" customHeight="1" x14ac:dyDescent="0.2">
      <c r="A78" s="120"/>
      <c r="B78" s="119"/>
      <c r="C78" s="268" t="s">
        <v>106</v>
      </c>
      <c r="D78" s="182"/>
      <c r="E78" s="113">
        <v>54.845814977973568</v>
      </c>
      <c r="F78" s="115">
        <v>3237</v>
      </c>
      <c r="G78" s="114">
        <v>3270</v>
      </c>
      <c r="H78" s="114">
        <v>3364</v>
      </c>
      <c r="I78" s="114">
        <v>3233</v>
      </c>
      <c r="J78" s="140">
        <v>3246</v>
      </c>
      <c r="K78" s="114">
        <v>-9</v>
      </c>
      <c r="L78" s="116">
        <v>-0.27726432532347506</v>
      </c>
    </row>
    <row r="79" spans="1:12" s="110" customFormat="1" ht="15" customHeight="1" x14ac:dyDescent="0.2">
      <c r="A79" s="123"/>
      <c r="B79" s="124"/>
      <c r="C79" s="260" t="s">
        <v>107</v>
      </c>
      <c r="D79" s="261"/>
      <c r="E79" s="125">
        <v>45.154185022026432</v>
      </c>
      <c r="F79" s="143">
        <v>2665</v>
      </c>
      <c r="G79" s="144">
        <v>2701</v>
      </c>
      <c r="H79" s="144">
        <v>2693</v>
      </c>
      <c r="I79" s="144">
        <v>2621</v>
      </c>
      <c r="J79" s="145">
        <v>2677</v>
      </c>
      <c r="K79" s="144">
        <v>-12</v>
      </c>
      <c r="L79" s="146">
        <v>-0.44826298094882333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98815</v>
      </c>
      <c r="E11" s="114">
        <v>98782</v>
      </c>
      <c r="F11" s="114">
        <v>98781</v>
      </c>
      <c r="G11" s="114">
        <v>97378</v>
      </c>
      <c r="H11" s="140">
        <v>96809</v>
      </c>
      <c r="I11" s="115">
        <v>2006</v>
      </c>
      <c r="J11" s="116">
        <v>2.0721213936720759</v>
      </c>
    </row>
    <row r="12" spans="1:15" s="110" customFormat="1" ht="24.95" customHeight="1" x14ac:dyDescent="0.2">
      <c r="A12" s="193" t="s">
        <v>132</v>
      </c>
      <c r="B12" s="194" t="s">
        <v>133</v>
      </c>
      <c r="C12" s="113">
        <v>4.8575621110155343E-2</v>
      </c>
      <c r="D12" s="115">
        <v>48</v>
      </c>
      <c r="E12" s="114">
        <v>48</v>
      </c>
      <c r="F12" s="114">
        <v>52</v>
      </c>
      <c r="G12" s="114">
        <v>50</v>
      </c>
      <c r="H12" s="140">
        <v>45</v>
      </c>
      <c r="I12" s="115">
        <v>3</v>
      </c>
      <c r="J12" s="116">
        <v>6.666666666666667</v>
      </c>
    </row>
    <row r="13" spans="1:15" s="110" customFormat="1" ht="24.95" customHeight="1" x14ac:dyDescent="0.2">
      <c r="A13" s="193" t="s">
        <v>134</v>
      </c>
      <c r="B13" s="199" t="s">
        <v>214</v>
      </c>
      <c r="C13" s="113">
        <v>1.9410008601932904</v>
      </c>
      <c r="D13" s="115">
        <v>1918</v>
      </c>
      <c r="E13" s="114">
        <v>1922</v>
      </c>
      <c r="F13" s="114">
        <v>1939</v>
      </c>
      <c r="G13" s="114">
        <v>1947</v>
      </c>
      <c r="H13" s="140">
        <v>1810</v>
      </c>
      <c r="I13" s="115">
        <v>108</v>
      </c>
      <c r="J13" s="116">
        <v>5.9668508287292816</v>
      </c>
    </row>
    <row r="14" spans="1:15" s="287" customFormat="1" ht="24" customHeight="1" x14ac:dyDescent="0.2">
      <c r="A14" s="193" t="s">
        <v>215</v>
      </c>
      <c r="B14" s="199" t="s">
        <v>137</v>
      </c>
      <c r="C14" s="113">
        <v>4.898041795273997</v>
      </c>
      <c r="D14" s="115">
        <v>4840</v>
      </c>
      <c r="E14" s="114">
        <v>4892</v>
      </c>
      <c r="F14" s="114">
        <v>4859</v>
      </c>
      <c r="G14" s="114">
        <v>4757</v>
      </c>
      <c r="H14" s="140">
        <v>4729</v>
      </c>
      <c r="I14" s="115">
        <v>111</v>
      </c>
      <c r="J14" s="116">
        <v>2.3472192852611546</v>
      </c>
      <c r="K14" s="110"/>
      <c r="L14" s="110"/>
      <c r="M14" s="110"/>
      <c r="N14" s="110"/>
      <c r="O14" s="110"/>
    </row>
    <row r="15" spans="1:15" s="110" customFormat="1" ht="24.75" customHeight="1" x14ac:dyDescent="0.2">
      <c r="A15" s="193" t="s">
        <v>216</v>
      </c>
      <c r="B15" s="199" t="s">
        <v>217</v>
      </c>
      <c r="C15" s="113">
        <v>1.6080554571674341</v>
      </c>
      <c r="D15" s="115">
        <v>1589</v>
      </c>
      <c r="E15" s="114">
        <v>1615</v>
      </c>
      <c r="F15" s="114">
        <v>1614</v>
      </c>
      <c r="G15" s="114">
        <v>1566</v>
      </c>
      <c r="H15" s="140">
        <v>1577</v>
      </c>
      <c r="I15" s="115">
        <v>12</v>
      </c>
      <c r="J15" s="116">
        <v>0.76093849080532661</v>
      </c>
    </row>
    <row r="16" spans="1:15" s="287" customFormat="1" ht="24.95" customHeight="1" x14ac:dyDescent="0.2">
      <c r="A16" s="193" t="s">
        <v>218</v>
      </c>
      <c r="B16" s="199" t="s">
        <v>141</v>
      </c>
      <c r="C16" s="113">
        <v>2.7384506400850075</v>
      </c>
      <c r="D16" s="115">
        <v>2706</v>
      </c>
      <c r="E16" s="114">
        <v>2714</v>
      </c>
      <c r="F16" s="114">
        <v>2662</v>
      </c>
      <c r="G16" s="114">
        <v>2615</v>
      </c>
      <c r="H16" s="140">
        <v>2572</v>
      </c>
      <c r="I16" s="115">
        <v>134</v>
      </c>
      <c r="J16" s="116">
        <v>5.2099533437013994</v>
      </c>
      <c r="K16" s="110"/>
      <c r="L16" s="110"/>
      <c r="M16" s="110"/>
      <c r="N16" s="110"/>
      <c r="O16" s="110"/>
    </row>
    <row r="17" spans="1:15" s="110" customFormat="1" ht="24.95" customHeight="1" x14ac:dyDescent="0.2">
      <c r="A17" s="193" t="s">
        <v>219</v>
      </c>
      <c r="B17" s="199" t="s">
        <v>220</v>
      </c>
      <c r="C17" s="113">
        <v>0.55153569802155544</v>
      </c>
      <c r="D17" s="115">
        <v>545</v>
      </c>
      <c r="E17" s="114">
        <v>563</v>
      </c>
      <c r="F17" s="114">
        <v>583</v>
      </c>
      <c r="G17" s="114">
        <v>576</v>
      </c>
      <c r="H17" s="140">
        <v>580</v>
      </c>
      <c r="I17" s="115">
        <v>-35</v>
      </c>
      <c r="J17" s="116">
        <v>-6.0344827586206895</v>
      </c>
    </row>
    <row r="18" spans="1:15" s="287" customFormat="1" ht="24.95" customHeight="1" x14ac:dyDescent="0.2">
      <c r="A18" s="201" t="s">
        <v>144</v>
      </c>
      <c r="B18" s="202" t="s">
        <v>145</v>
      </c>
      <c r="C18" s="113">
        <v>4.7442189950918383</v>
      </c>
      <c r="D18" s="115">
        <v>4688</v>
      </c>
      <c r="E18" s="114">
        <v>4702</v>
      </c>
      <c r="F18" s="114">
        <v>4907</v>
      </c>
      <c r="G18" s="114">
        <v>5006</v>
      </c>
      <c r="H18" s="140">
        <v>5015</v>
      </c>
      <c r="I18" s="115">
        <v>-327</v>
      </c>
      <c r="J18" s="116">
        <v>-6.5204386839481554</v>
      </c>
      <c r="K18" s="110"/>
      <c r="L18" s="110"/>
      <c r="M18" s="110"/>
      <c r="N18" s="110"/>
      <c r="O18" s="110"/>
    </row>
    <row r="19" spans="1:15" s="110" customFormat="1" ht="24.95" customHeight="1" x14ac:dyDescent="0.2">
      <c r="A19" s="193" t="s">
        <v>146</v>
      </c>
      <c r="B19" s="199" t="s">
        <v>147</v>
      </c>
      <c r="C19" s="113">
        <v>9.860851085361535</v>
      </c>
      <c r="D19" s="115">
        <v>9744</v>
      </c>
      <c r="E19" s="114">
        <v>9697</v>
      </c>
      <c r="F19" s="114">
        <v>9550</v>
      </c>
      <c r="G19" s="114">
        <v>9340</v>
      </c>
      <c r="H19" s="140">
        <v>9249</v>
      </c>
      <c r="I19" s="115">
        <v>495</v>
      </c>
      <c r="J19" s="116">
        <v>5.3519299383717156</v>
      </c>
    </row>
    <row r="20" spans="1:15" s="287" customFormat="1" ht="24.95" customHeight="1" x14ac:dyDescent="0.2">
      <c r="A20" s="193" t="s">
        <v>148</v>
      </c>
      <c r="B20" s="199" t="s">
        <v>149</v>
      </c>
      <c r="C20" s="113">
        <v>7.0394170925466781</v>
      </c>
      <c r="D20" s="115">
        <v>6956</v>
      </c>
      <c r="E20" s="114">
        <v>6822</v>
      </c>
      <c r="F20" s="114">
        <v>6769</v>
      </c>
      <c r="G20" s="114">
        <v>6581</v>
      </c>
      <c r="H20" s="140">
        <v>6513</v>
      </c>
      <c r="I20" s="115">
        <v>443</v>
      </c>
      <c r="J20" s="116">
        <v>6.8017810532780594</v>
      </c>
      <c r="K20" s="110"/>
      <c r="L20" s="110"/>
      <c r="M20" s="110"/>
      <c r="N20" s="110"/>
      <c r="O20" s="110"/>
    </row>
    <row r="21" spans="1:15" s="110" customFormat="1" ht="24.95" customHeight="1" x14ac:dyDescent="0.2">
      <c r="A21" s="201" t="s">
        <v>150</v>
      </c>
      <c r="B21" s="202" t="s">
        <v>151</v>
      </c>
      <c r="C21" s="113">
        <v>2.8942974244800892</v>
      </c>
      <c r="D21" s="115">
        <v>2860</v>
      </c>
      <c r="E21" s="114">
        <v>2891</v>
      </c>
      <c r="F21" s="114">
        <v>2848</v>
      </c>
      <c r="G21" s="114">
        <v>2848</v>
      </c>
      <c r="H21" s="140">
        <v>2830</v>
      </c>
      <c r="I21" s="115">
        <v>30</v>
      </c>
      <c r="J21" s="116">
        <v>1.0600706713780919</v>
      </c>
    </row>
    <row r="22" spans="1:15" s="110" customFormat="1" ht="24.95" customHeight="1" x14ac:dyDescent="0.2">
      <c r="A22" s="201" t="s">
        <v>152</v>
      </c>
      <c r="B22" s="199" t="s">
        <v>153</v>
      </c>
      <c r="C22" s="113">
        <v>3.9224814046450436</v>
      </c>
      <c r="D22" s="115">
        <v>3876</v>
      </c>
      <c r="E22" s="114">
        <v>3847</v>
      </c>
      <c r="F22" s="114">
        <v>3879</v>
      </c>
      <c r="G22" s="114">
        <v>3829</v>
      </c>
      <c r="H22" s="140">
        <v>3737</v>
      </c>
      <c r="I22" s="115">
        <v>139</v>
      </c>
      <c r="J22" s="116">
        <v>3.7195611453037194</v>
      </c>
    </row>
    <row r="23" spans="1:15" s="110" customFormat="1" ht="24.95" customHeight="1" x14ac:dyDescent="0.2">
      <c r="A23" s="193" t="s">
        <v>154</v>
      </c>
      <c r="B23" s="199" t="s">
        <v>155</v>
      </c>
      <c r="C23" s="113">
        <v>2.2557304053028386</v>
      </c>
      <c r="D23" s="115">
        <v>2229</v>
      </c>
      <c r="E23" s="114">
        <v>2204</v>
      </c>
      <c r="F23" s="114">
        <v>2185</v>
      </c>
      <c r="G23" s="114">
        <v>2118</v>
      </c>
      <c r="H23" s="140">
        <v>2107</v>
      </c>
      <c r="I23" s="115">
        <v>122</v>
      </c>
      <c r="J23" s="116">
        <v>5.790223065970574</v>
      </c>
    </row>
    <row r="24" spans="1:15" s="110" customFormat="1" ht="24.95" customHeight="1" x14ac:dyDescent="0.2">
      <c r="A24" s="193" t="s">
        <v>156</v>
      </c>
      <c r="B24" s="199" t="s">
        <v>221</v>
      </c>
      <c r="C24" s="113">
        <v>7.9228862014876285</v>
      </c>
      <c r="D24" s="115">
        <v>7829</v>
      </c>
      <c r="E24" s="114">
        <v>7836</v>
      </c>
      <c r="F24" s="114">
        <v>7942</v>
      </c>
      <c r="G24" s="114">
        <v>8245</v>
      </c>
      <c r="H24" s="140">
        <v>8195</v>
      </c>
      <c r="I24" s="115">
        <v>-366</v>
      </c>
      <c r="J24" s="116">
        <v>-4.4661378889566805</v>
      </c>
    </row>
    <row r="25" spans="1:15" s="110" customFormat="1" ht="24.95" customHeight="1" x14ac:dyDescent="0.2">
      <c r="A25" s="193" t="s">
        <v>222</v>
      </c>
      <c r="B25" s="204" t="s">
        <v>159</v>
      </c>
      <c r="C25" s="113">
        <v>9.6645246167079897</v>
      </c>
      <c r="D25" s="115">
        <v>9550</v>
      </c>
      <c r="E25" s="114">
        <v>9559</v>
      </c>
      <c r="F25" s="114">
        <v>9397</v>
      </c>
      <c r="G25" s="114">
        <v>9280</v>
      </c>
      <c r="H25" s="140">
        <v>9296</v>
      </c>
      <c r="I25" s="115">
        <v>254</v>
      </c>
      <c r="J25" s="116">
        <v>2.7323580034423407</v>
      </c>
    </row>
    <row r="26" spans="1:15" s="110" customFormat="1" ht="24.95" customHeight="1" x14ac:dyDescent="0.2">
      <c r="A26" s="201">
        <v>782.78300000000002</v>
      </c>
      <c r="B26" s="203" t="s">
        <v>160</v>
      </c>
      <c r="C26" s="113">
        <v>2.8224459849213175</v>
      </c>
      <c r="D26" s="115">
        <v>2789</v>
      </c>
      <c r="E26" s="114">
        <v>2748</v>
      </c>
      <c r="F26" s="114">
        <v>3001</v>
      </c>
      <c r="G26" s="114">
        <v>3088</v>
      </c>
      <c r="H26" s="140">
        <v>3024</v>
      </c>
      <c r="I26" s="115">
        <v>-235</v>
      </c>
      <c r="J26" s="116">
        <v>-7.7711640211640214</v>
      </c>
    </row>
    <row r="27" spans="1:15" s="110" customFormat="1" ht="24.95" customHeight="1" x14ac:dyDescent="0.2">
      <c r="A27" s="193" t="s">
        <v>161</v>
      </c>
      <c r="B27" s="199" t="s">
        <v>223</v>
      </c>
      <c r="C27" s="113">
        <v>7.8763345645903966</v>
      </c>
      <c r="D27" s="115">
        <v>7783</v>
      </c>
      <c r="E27" s="114">
        <v>7787</v>
      </c>
      <c r="F27" s="114">
        <v>7769</v>
      </c>
      <c r="G27" s="114">
        <v>7721</v>
      </c>
      <c r="H27" s="140">
        <v>7760</v>
      </c>
      <c r="I27" s="115">
        <v>23</v>
      </c>
      <c r="J27" s="116">
        <v>0.29639175257731959</v>
      </c>
    </row>
    <row r="28" spans="1:15" s="110" customFormat="1" ht="24.95" customHeight="1" x14ac:dyDescent="0.2">
      <c r="A28" s="193" t="s">
        <v>163</v>
      </c>
      <c r="B28" s="199" t="s">
        <v>164</v>
      </c>
      <c r="C28" s="113">
        <v>8.5523452917067253</v>
      </c>
      <c r="D28" s="115">
        <v>8451</v>
      </c>
      <c r="E28" s="114">
        <v>8229</v>
      </c>
      <c r="F28" s="114">
        <v>8110</v>
      </c>
      <c r="G28" s="114">
        <v>7840</v>
      </c>
      <c r="H28" s="140">
        <v>7821</v>
      </c>
      <c r="I28" s="115">
        <v>630</v>
      </c>
      <c r="J28" s="116">
        <v>8.0552359033371683</v>
      </c>
    </row>
    <row r="29" spans="1:15" s="110" customFormat="1" ht="24.95" customHeight="1" x14ac:dyDescent="0.2">
      <c r="A29" s="193">
        <v>86</v>
      </c>
      <c r="B29" s="199" t="s">
        <v>165</v>
      </c>
      <c r="C29" s="113">
        <v>13.169053281384405</v>
      </c>
      <c r="D29" s="115">
        <v>13013</v>
      </c>
      <c r="E29" s="114">
        <v>13057</v>
      </c>
      <c r="F29" s="114">
        <v>13126</v>
      </c>
      <c r="G29" s="114">
        <v>12764</v>
      </c>
      <c r="H29" s="140">
        <v>12745</v>
      </c>
      <c r="I29" s="115">
        <v>268</v>
      </c>
      <c r="J29" s="116">
        <v>2.1027854060415851</v>
      </c>
    </row>
    <row r="30" spans="1:15" s="110" customFormat="1" ht="24.95" customHeight="1" x14ac:dyDescent="0.2">
      <c r="A30" s="193">
        <v>87.88</v>
      </c>
      <c r="B30" s="204" t="s">
        <v>166</v>
      </c>
      <c r="C30" s="113">
        <v>7.8479987856094722</v>
      </c>
      <c r="D30" s="115">
        <v>7755</v>
      </c>
      <c r="E30" s="114">
        <v>8038</v>
      </c>
      <c r="F30" s="114">
        <v>7946</v>
      </c>
      <c r="G30" s="114">
        <v>7562</v>
      </c>
      <c r="H30" s="140">
        <v>7561</v>
      </c>
      <c r="I30" s="115">
        <v>194</v>
      </c>
      <c r="J30" s="116">
        <v>2.5657981748445975</v>
      </c>
    </row>
    <row r="31" spans="1:15" s="110" customFormat="1" ht="24.95" customHeight="1" x14ac:dyDescent="0.2">
      <c r="A31" s="193" t="s">
        <v>167</v>
      </c>
      <c r="B31" s="199" t="s">
        <v>168</v>
      </c>
      <c r="C31" s="113">
        <v>4.5397965895866008</v>
      </c>
      <c r="D31" s="115">
        <v>4486</v>
      </c>
      <c r="E31" s="114">
        <v>4503</v>
      </c>
      <c r="F31" s="114">
        <v>4502</v>
      </c>
      <c r="G31" s="114">
        <v>4402</v>
      </c>
      <c r="H31" s="140">
        <v>4372</v>
      </c>
      <c r="I31" s="115">
        <v>114</v>
      </c>
      <c r="J31" s="116">
        <v>2.6075022872827081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4.8575621110155343E-2</v>
      </c>
      <c r="D34" s="115">
        <v>48</v>
      </c>
      <c r="E34" s="114">
        <v>48</v>
      </c>
      <c r="F34" s="114">
        <v>52</v>
      </c>
      <c r="G34" s="114">
        <v>50</v>
      </c>
      <c r="H34" s="140">
        <v>45</v>
      </c>
      <c r="I34" s="115">
        <v>3</v>
      </c>
      <c r="J34" s="116">
        <v>6.666666666666667</v>
      </c>
    </row>
    <row r="35" spans="1:10" s="110" customFormat="1" ht="24.95" customHeight="1" x14ac:dyDescent="0.2">
      <c r="A35" s="292" t="s">
        <v>171</v>
      </c>
      <c r="B35" s="293" t="s">
        <v>172</v>
      </c>
      <c r="C35" s="113">
        <v>11.583261650559125</v>
      </c>
      <c r="D35" s="115">
        <v>11446</v>
      </c>
      <c r="E35" s="114">
        <v>11516</v>
      </c>
      <c r="F35" s="114">
        <v>11705</v>
      </c>
      <c r="G35" s="114">
        <v>11710</v>
      </c>
      <c r="H35" s="140">
        <v>11554</v>
      </c>
      <c r="I35" s="115">
        <v>-108</v>
      </c>
      <c r="J35" s="116">
        <v>-0.93474121516357966</v>
      </c>
    </row>
    <row r="36" spans="1:10" s="110" customFormat="1" ht="24.95" customHeight="1" x14ac:dyDescent="0.2">
      <c r="A36" s="294" t="s">
        <v>173</v>
      </c>
      <c r="B36" s="295" t="s">
        <v>174</v>
      </c>
      <c r="C36" s="125">
        <v>88.368162728330717</v>
      </c>
      <c r="D36" s="143">
        <v>87321</v>
      </c>
      <c r="E36" s="144">
        <v>87218</v>
      </c>
      <c r="F36" s="144">
        <v>87024</v>
      </c>
      <c r="G36" s="144">
        <v>85618</v>
      </c>
      <c r="H36" s="145">
        <v>85210</v>
      </c>
      <c r="I36" s="143">
        <v>2111</v>
      </c>
      <c r="J36" s="146">
        <v>2.4774087548409809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2020-09-25T13:15:00Z</dcterms:created>
  <dcterms:modified xsi:type="dcterms:W3CDTF">2020-09-28T08:13:31Z</dcterms:modified>
</cp:coreProperties>
</file>