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s="1"/>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s="1"/>
  <c r="G56" i="24"/>
  <c r="F56" i="24"/>
  <c r="E56" i="24"/>
  <c r="L55" i="24"/>
  <c r="H55" i="24" s="1"/>
  <c r="J55" i="24"/>
  <c r="G55" i="24"/>
  <c r="F55" i="24"/>
  <c r="E55" i="24"/>
  <c r="L54" i="24"/>
  <c r="H54" i="24" s="1"/>
  <c r="J54" i="24"/>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D44" i="24"/>
  <c r="C44" i="24"/>
  <c r="M44" i="24" s="1"/>
  <c r="B44" i="24"/>
  <c r="J44" i="24" s="1"/>
  <c r="M43" i="24"/>
  <c r="K43" i="24"/>
  <c r="H43" i="24"/>
  <c r="F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K57" i="15"/>
  <c r="L57" i="15" s="1"/>
  <c r="C38" i="24"/>
  <c r="C37" i="24"/>
  <c r="C35" i="24"/>
  <c r="C34" i="24"/>
  <c r="C33" i="24"/>
  <c r="C32" i="24"/>
  <c r="M32" i="24" s="1"/>
  <c r="C31" i="24"/>
  <c r="C30" i="24"/>
  <c r="G30" i="24" s="1"/>
  <c r="C29" i="24"/>
  <c r="C28" i="24"/>
  <c r="C27" i="24"/>
  <c r="C26" i="24"/>
  <c r="C25" i="24"/>
  <c r="C24" i="24"/>
  <c r="M24" i="24" s="1"/>
  <c r="C23" i="24"/>
  <c r="C22" i="24"/>
  <c r="G22" i="24" s="1"/>
  <c r="C21" i="24"/>
  <c r="C20" i="24"/>
  <c r="C19" i="24"/>
  <c r="C18" i="24"/>
  <c r="C17" i="24"/>
  <c r="C16" i="24"/>
  <c r="M16" i="24" s="1"/>
  <c r="C15" i="24"/>
  <c r="C9" i="24"/>
  <c r="C8" i="24"/>
  <c r="C7" i="24"/>
  <c r="B38" i="24"/>
  <c r="B37" i="24"/>
  <c r="B35" i="24"/>
  <c r="B34" i="24"/>
  <c r="B33" i="24"/>
  <c r="B32" i="24"/>
  <c r="B31" i="24"/>
  <c r="B30" i="24"/>
  <c r="B29" i="24"/>
  <c r="B28" i="24"/>
  <c r="B27" i="24"/>
  <c r="K27" i="24" s="1"/>
  <c r="B26" i="24"/>
  <c r="B25" i="24"/>
  <c r="B24" i="24"/>
  <c r="B23" i="24"/>
  <c r="B22" i="24"/>
  <c r="B21" i="24"/>
  <c r="B20" i="24"/>
  <c r="B19" i="24"/>
  <c r="K19" i="24" s="1"/>
  <c r="B18" i="24"/>
  <c r="B17" i="24"/>
  <c r="B16" i="24"/>
  <c r="B15" i="24"/>
  <c r="B9" i="24"/>
  <c r="B8" i="24"/>
  <c r="B7" i="24"/>
  <c r="F9" i="24" l="1"/>
  <c r="D9" i="24"/>
  <c r="J9" i="24"/>
  <c r="H9" i="24"/>
  <c r="K9" i="24"/>
  <c r="F7" i="24"/>
  <c r="D7" i="24"/>
  <c r="J7" i="24"/>
  <c r="H7" i="24"/>
  <c r="K7" i="24"/>
  <c r="F31" i="24"/>
  <c r="D31" i="24"/>
  <c r="J31" i="24"/>
  <c r="H31" i="24"/>
  <c r="K31" i="24"/>
  <c r="F15" i="24"/>
  <c r="D15" i="24"/>
  <c r="J15" i="24"/>
  <c r="H15" i="24"/>
  <c r="K15" i="24"/>
  <c r="G17" i="24"/>
  <c r="M17" i="24"/>
  <c r="E17" i="24"/>
  <c r="L17" i="24"/>
  <c r="I17" i="24"/>
  <c r="G33" i="24"/>
  <c r="M33" i="24"/>
  <c r="E33" i="24"/>
  <c r="L33" i="24"/>
  <c r="I33" i="24"/>
  <c r="K8" i="24"/>
  <c r="J8" i="24"/>
  <c r="H8" i="24"/>
  <c r="F8" i="24"/>
  <c r="D8" i="24"/>
  <c r="G25" i="24"/>
  <c r="M25" i="24"/>
  <c r="E25" i="24"/>
  <c r="L25" i="24"/>
  <c r="I25" i="24"/>
  <c r="K18" i="24"/>
  <c r="J18" i="24"/>
  <c r="H18" i="24"/>
  <c r="F18" i="24"/>
  <c r="D18" i="24"/>
  <c r="F21" i="24"/>
  <c r="D21" i="24"/>
  <c r="J21" i="24"/>
  <c r="H21" i="24"/>
  <c r="K21" i="24"/>
  <c r="K24" i="24"/>
  <c r="J24" i="24"/>
  <c r="H24" i="24"/>
  <c r="F24" i="24"/>
  <c r="D24" i="24"/>
  <c r="K34" i="24"/>
  <c r="J34" i="24"/>
  <c r="H34" i="24"/>
  <c r="F34" i="24"/>
  <c r="D34" i="24"/>
  <c r="D38" i="24"/>
  <c r="K38" i="24"/>
  <c r="J38" i="24"/>
  <c r="H38" i="24"/>
  <c r="F38" i="24"/>
  <c r="K66" i="24"/>
  <c r="I66" i="24"/>
  <c r="J66" i="24"/>
  <c r="K28" i="24"/>
  <c r="J28" i="24"/>
  <c r="H28" i="24"/>
  <c r="F28" i="24"/>
  <c r="D28" i="24"/>
  <c r="G15" i="24"/>
  <c r="M15" i="24"/>
  <c r="E15" i="24"/>
  <c r="L15" i="24"/>
  <c r="I15" i="24"/>
  <c r="M38" i="24"/>
  <c r="E38" i="24"/>
  <c r="L38" i="24"/>
  <c r="G38" i="24"/>
  <c r="I38" i="24"/>
  <c r="F19" i="24"/>
  <c r="D19" i="24"/>
  <c r="J19" i="24"/>
  <c r="H19" i="24"/>
  <c r="F25" i="24"/>
  <c r="D25" i="24"/>
  <c r="J25" i="24"/>
  <c r="H25" i="24"/>
  <c r="K25" i="24"/>
  <c r="F35" i="24"/>
  <c r="D35" i="24"/>
  <c r="J35" i="24"/>
  <c r="H35" i="24"/>
  <c r="I18" i="24"/>
  <c r="L18" i="24"/>
  <c r="M18" i="24"/>
  <c r="G18" i="24"/>
  <c r="E18" i="24"/>
  <c r="I34" i="24"/>
  <c r="L34" i="24"/>
  <c r="M34" i="24"/>
  <c r="G34" i="24"/>
  <c r="E34" i="24"/>
  <c r="G21" i="24"/>
  <c r="M21" i="24"/>
  <c r="E21" i="24"/>
  <c r="L21" i="24"/>
  <c r="I21" i="24"/>
  <c r="G27" i="24"/>
  <c r="M27" i="24"/>
  <c r="E27" i="24"/>
  <c r="L27" i="24"/>
  <c r="I27" i="24"/>
  <c r="G31" i="24"/>
  <c r="M31" i="24"/>
  <c r="E31" i="24"/>
  <c r="L31" i="24"/>
  <c r="I31" i="24"/>
  <c r="K22" i="24"/>
  <c r="J22" i="24"/>
  <c r="H22" i="24"/>
  <c r="F22" i="24"/>
  <c r="D22" i="24"/>
  <c r="B45" i="24"/>
  <c r="B39" i="24"/>
  <c r="I22" i="24"/>
  <c r="L22" i="24"/>
  <c r="M22" i="24"/>
  <c r="E22" i="24"/>
  <c r="I28" i="24"/>
  <c r="L28" i="24"/>
  <c r="M28" i="24"/>
  <c r="G28" i="24"/>
  <c r="E28" i="24"/>
  <c r="C45" i="24"/>
  <c r="C39" i="24"/>
  <c r="K74" i="24"/>
  <c r="I74" i="24"/>
  <c r="J74" i="24"/>
  <c r="K16" i="24"/>
  <c r="J16" i="24"/>
  <c r="H16" i="24"/>
  <c r="F16" i="24"/>
  <c r="D16" i="24"/>
  <c r="K32" i="24"/>
  <c r="J32" i="24"/>
  <c r="H32" i="24"/>
  <c r="F32" i="24"/>
  <c r="D32" i="24"/>
  <c r="K58" i="24"/>
  <c r="I58" i="24"/>
  <c r="J58" i="24"/>
  <c r="K26" i="24"/>
  <c r="J26" i="24"/>
  <c r="H26" i="24"/>
  <c r="F26" i="24"/>
  <c r="D26" i="24"/>
  <c r="F29" i="24"/>
  <c r="D29" i="24"/>
  <c r="J29" i="24"/>
  <c r="H29" i="24"/>
  <c r="K29" i="24"/>
  <c r="K20" i="24"/>
  <c r="J20" i="24"/>
  <c r="H20" i="24"/>
  <c r="F20" i="24"/>
  <c r="D20" i="24"/>
  <c r="H37" i="24"/>
  <c r="F37" i="24"/>
  <c r="D37" i="24"/>
  <c r="J37" i="24"/>
  <c r="K37" i="24"/>
  <c r="G7" i="24"/>
  <c r="M7" i="24"/>
  <c r="E7" i="24"/>
  <c r="L7" i="24"/>
  <c r="I7" i="24"/>
  <c r="I8" i="24"/>
  <c r="L8" i="24"/>
  <c r="M8" i="24"/>
  <c r="G8" i="24"/>
  <c r="E8" i="24"/>
  <c r="G19" i="24"/>
  <c r="M19" i="24"/>
  <c r="E19" i="24"/>
  <c r="L19" i="24"/>
  <c r="I19" i="24"/>
  <c r="G23" i="24"/>
  <c r="M23" i="24"/>
  <c r="E23" i="24"/>
  <c r="L23" i="24"/>
  <c r="I23" i="24"/>
  <c r="G29" i="24"/>
  <c r="M29" i="24"/>
  <c r="E29" i="24"/>
  <c r="L29" i="24"/>
  <c r="I29" i="24"/>
  <c r="G35" i="24"/>
  <c r="M35" i="24"/>
  <c r="E35" i="24"/>
  <c r="L35" i="24"/>
  <c r="I35" i="24"/>
  <c r="F17" i="24"/>
  <c r="D17" i="24"/>
  <c r="J17" i="24"/>
  <c r="H17" i="24"/>
  <c r="K17" i="24"/>
  <c r="F23" i="24"/>
  <c r="D23" i="24"/>
  <c r="J23" i="24"/>
  <c r="H23" i="24"/>
  <c r="K23" i="24"/>
  <c r="F27" i="24"/>
  <c r="D27" i="24"/>
  <c r="J27" i="24"/>
  <c r="H27" i="24"/>
  <c r="F33" i="24"/>
  <c r="D33" i="24"/>
  <c r="J33" i="24"/>
  <c r="H33" i="24"/>
  <c r="K33" i="24"/>
  <c r="G9" i="24"/>
  <c r="M9" i="24"/>
  <c r="E9" i="24"/>
  <c r="L9" i="24"/>
  <c r="I9" i="24"/>
  <c r="I26" i="24"/>
  <c r="L26" i="24"/>
  <c r="M26" i="24"/>
  <c r="G26" i="24"/>
  <c r="E26" i="24"/>
  <c r="K35" i="24"/>
  <c r="B14" i="24"/>
  <c r="B6" i="24"/>
  <c r="K30" i="24"/>
  <c r="J30" i="24"/>
  <c r="H30" i="24"/>
  <c r="F30" i="24"/>
  <c r="D30" i="24"/>
  <c r="C14" i="24"/>
  <c r="C6" i="24"/>
  <c r="I20" i="24"/>
  <c r="L20" i="24"/>
  <c r="M20" i="24"/>
  <c r="G20" i="24"/>
  <c r="E20" i="24"/>
  <c r="I30" i="24"/>
  <c r="L30" i="24"/>
  <c r="M30" i="24"/>
  <c r="E30" i="24"/>
  <c r="I37" i="24"/>
  <c r="G37" i="24"/>
  <c r="L37" i="24"/>
  <c r="M37" i="24"/>
  <c r="E37" i="24"/>
  <c r="J77" i="24"/>
  <c r="K53" i="24"/>
  <c r="I53" i="24"/>
  <c r="K61" i="24"/>
  <c r="I61" i="24"/>
  <c r="K69" i="24"/>
  <c r="I69" i="24"/>
  <c r="I43" i="24"/>
  <c r="G43" i="24"/>
  <c r="L43" i="24"/>
  <c r="K55" i="24"/>
  <c r="I55" i="24"/>
  <c r="K63" i="24"/>
  <c r="I63" i="24"/>
  <c r="K71" i="24"/>
  <c r="I71" i="24"/>
  <c r="I16" i="24"/>
  <c r="L16" i="24"/>
  <c r="I24" i="24"/>
  <c r="L24" i="24"/>
  <c r="I32" i="24"/>
  <c r="L32" i="24"/>
  <c r="E43" i="24"/>
  <c r="K52" i="24"/>
  <c r="I52" i="24"/>
  <c r="K60" i="24"/>
  <c r="I60" i="24"/>
  <c r="K68" i="24"/>
  <c r="I68" i="24"/>
  <c r="K57" i="24"/>
  <c r="I57" i="24"/>
  <c r="K65" i="24"/>
  <c r="I65" i="24"/>
  <c r="K73" i="24"/>
  <c r="I73" i="24"/>
  <c r="I41" i="24"/>
  <c r="G41" i="24"/>
  <c r="L41" i="24"/>
  <c r="K54" i="24"/>
  <c r="I54" i="24"/>
  <c r="K62" i="24"/>
  <c r="I62" i="24"/>
  <c r="K70" i="24"/>
  <c r="I70" i="24"/>
  <c r="E16" i="24"/>
  <c r="E24" i="24"/>
  <c r="E32" i="24"/>
  <c r="K51" i="24"/>
  <c r="I51" i="24"/>
  <c r="K59" i="24"/>
  <c r="I59" i="24"/>
  <c r="K67" i="24"/>
  <c r="I67" i="24"/>
  <c r="K75" i="24"/>
  <c r="I75" i="24"/>
  <c r="I77" i="24" s="1"/>
  <c r="G16" i="24"/>
  <c r="G24" i="24"/>
  <c r="G32" i="24"/>
  <c r="K56" i="24"/>
  <c r="I56" i="24"/>
  <c r="K64" i="24"/>
  <c r="I64" i="24"/>
  <c r="K72" i="24"/>
  <c r="I72" i="24"/>
  <c r="F40" i="24"/>
  <c r="J41" i="24"/>
  <c r="F42" i="24"/>
  <c r="J43" i="24"/>
  <c r="F44" i="24"/>
  <c r="H40" i="24"/>
  <c r="H42" i="24"/>
  <c r="H44" i="24"/>
  <c r="J40" i="24"/>
  <c r="J42" i="24"/>
  <c r="L44" i="24"/>
  <c r="E40" i="24"/>
  <c r="E42" i="24"/>
  <c r="E44" i="24"/>
  <c r="I78" i="24" l="1"/>
  <c r="I79" i="24"/>
  <c r="K77" i="24"/>
  <c r="H39" i="24"/>
  <c r="F39" i="24"/>
  <c r="D39" i="24"/>
  <c r="J39" i="24"/>
  <c r="K39" i="24"/>
  <c r="H45" i="24"/>
  <c r="F45" i="24"/>
  <c r="D45" i="24"/>
  <c r="J45" i="24"/>
  <c r="K45" i="24"/>
  <c r="K6" i="24"/>
  <c r="J6" i="24"/>
  <c r="H6" i="24"/>
  <c r="F6" i="24"/>
  <c r="D6" i="24"/>
  <c r="I6" i="24"/>
  <c r="L6" i="24"/>
  <c r="M6" i="24"/>
  <c r="G6" i="24"/>
  <c r="E6" i="24"/>
  <c r="K14" i="24"/>
  <c r="J14" i="24"/>
  <c r="H14" i="24"/>
  <c r="F14" i="24"/>
  <c r="D14" i="24"/>
  <c r="J79" i="24"/>
  <c r="J78" i="24"/>
  <c r="I14" i="24"/>
  <c r="L14" i="24"/>
  <c r="M14" i="24"/>
  <c r="E14" i="24"/>
  <c r="G14" i="24"/>
  <c r="I39" i="24"/>
  <c r="G39" i="24"/>
  <c r="L39" i="24"/>
  <c r="M39" i="24"/>
  <c r="E39" i="24"/>
  <c r="I45" i="24"/>
  <c r="G45" i="24"/>
  <c r="L45" i="24"/>
  <c r="E45" i="24"/>
  <c r="M45" i="24"/>
  <c r="I83" i="24" l="1"/>
  <c r="I82" i="24"/>
  <c r="K79" i="24"/>
  <c r="K78" i="24"/>
  <c r="I81" i="24" s="1"/>
</calcChain>
</file>

<file path=xl/sharedStrings.xml><?xml version="1.0" encoding="utf-8"?>
<sst xmlns="http://schemas.openxmlformats.org/spreadsheetml/2006/main" count="1665" uniqueCount="520">
  <si>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</si>
  <si>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</si>
  <si>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</si>
  <si>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</si>
  <si>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</si>
  <si>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</si>
  <si>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</si>
  <si>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</si>
  <si>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</si>
  <si>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</si>
  <si>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</si>
  <si>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</si>
  <si>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</si>
  <si>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Magdeburg, Landeshauptstadt (15003)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</si>
  <si>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</si>
  <si>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</si>
  <si>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</si>
  <si>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</si>
  <si>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</si>
  <si>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</si>
  <si>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</si>
  <si>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</si>
  <si>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</si>
  <si>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</si>
  <si>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</si>
  <si>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</si>
  <si>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</si>
  <si>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</si>
  <si>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</si>
  <si>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</si>
  <si>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</si>
  <si>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</si>
  <si>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</si>
  <si>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</si>
  <si>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</si>
  <si>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</si>
  <si>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</si>
  <si>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</si>
  <si>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</si>
  <si>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</si>
  <si>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</si>
  <si>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</si>
  <si>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</si>
  <si>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</si>
  <si>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</si>
  <si>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</si>
  <si>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</si>
  <si>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</si>
  <si>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</si>
  <si>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</si>
  <si>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</si>
  <si>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</si>
  <si>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</si>
  <si>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</si>
  <si>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</si>
  <si>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</si>
  <si>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</si>
  <si>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</si>
  <si>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</si>
  <si>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</si>
  <si>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</si>
  <si>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</si>
  <si>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</si>
  <si>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</si>
  <si>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</si>
  <si>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</si>
  <si>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</si>
  <si>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</si>
  <si>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</si>
  <si>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</si>
  <si>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</si>
  <si>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</si>
  <si>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</si>
  <si>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</si>
  <si>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</si>
  <si>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</si>
  <si>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</si>
  <si>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</si>
  <si>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</si>
  <si>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</si>
  <si>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</si>
  <si>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</si>
  <si>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</si>
  <si>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</si>
  <si>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</si>
  <si>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</si>
  <si>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</si>
  <si>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</si>
  <si>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</si>
  <si>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</si>
  <si>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</si>
  <si>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</si>
  <si>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Magdeburg, Landeshauptstadt (15003);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</si>
  <si>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</si>
  <si>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</si>
  <si>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</si>
  <si>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</si>
  <si>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</si>
  <si>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</si>
  <si>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</si>
  <si>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</si>
  <si>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</si>
  <si>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</si>
  <si>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</si>
  <si>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</si>
  <si>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</si>
  <si>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</si>
  <si>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</si>
  <si>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</si>
  <si>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</si>
  <si>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</si>
  <si>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</si>
  <si>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</si>
  <si>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</si>
  <si>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</si>
  <si>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</si>
  <si>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</si>
  <si>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</si>
  <si>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</si>
  <si>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</si>
  <si>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</si>
  <si>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</si>
  <si>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</si>
  <si>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</si>
  <si>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</si>
  <si>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</si>
  <si>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</si>
  <si>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</si>
  <si>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</si>
  <si>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Sachsen-Anhalt</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</si>
  <si>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</si>
  <si>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</si>
  <si>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</si>
  <si>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</si>
  <si>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</si>
  <si>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</si>
  <si>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</si>
  <si>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</si>
  <si>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</si>
  <si>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</si>
  <si>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</si>
  <si>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</si>
  <si>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</si>
  <si>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</si>
  <si>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</si>
  <si>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</si>
  <si>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</si>
  <si>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</si>
  <si>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</si>
  <si>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</si>
  <si>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</si>
  <si>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</si>
  <si>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</si>
  <si>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</si>
  <si>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</si>
  <si>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</si>
  <si>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</si>
  <si>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</si>
  <si>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</si>
  <si>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</si>
  <si>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</si>
  <si>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</si>
  <si>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</si>
  <si>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</si>
  <si>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</si>
  <si>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</si>
  <si>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</si>
  <si>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</si>
  <si>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</si>
  <si>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</si>
  <si>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</si>
  <si>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</si>
  <si>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</si>
  <si>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</si>
  <si>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</si>
  <si>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</si>
  <si>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</si>
  <si>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</si>
  <si>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</si>
  <si>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</si>
  <si>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</si>
  <si>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</si>
  <si>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</si>
  <si>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Magdeburg, Landeshauptstadt (15003)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</si>
  <si>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</si>
  <si>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</si>
  <si>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</si>
  <si>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</si>
  <si>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</si>
  <si>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</si>
  <si>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</si>
  <si>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</si>
  <si>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</si>
  <si>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</si>
  <si>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</si>
  <si>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</si>
  <si>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</si>
  <si>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</si>
  <si>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</si>
  <si>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</si>
  <si>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</si>
  <si>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</si>
  <si>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</si>
  <si>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</si>
  <si>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</si>
  <si>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</si>
  <si>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</si>
  <si>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</si>
  <si>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</si>
  <si>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</si>
  <si>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</si>
  <si>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</si>
  <si>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</si>
  <si>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</si>
  <si>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</si>
  <si>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</si>
  <si>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</si>
  <si>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</si>
  <si>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</si>
  <si>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</si>
  <si>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</si>
  <si>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</si>
  <si>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</si>
  <si>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</si>
  <si>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</si>
  <si>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</si>
  <si>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</si>
  <si>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</si>
  <si>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</si>
  <si>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</si>
  <si>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</si>
  <si>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</si>
  <si>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</si>
  <si>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</si>
  <si>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</si>
  <si>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</si>
  <si>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</si>
  <si>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</si>
  <si>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</si>
  <si>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</si>
  <si>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</si>
  <si>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</si>
  <si>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</si>
  <si>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</si>
  <si>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</si>
  <si>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</si>
  <si>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</si>
  <si>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</si>
  <si>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</si>
  <si>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</si>
  <si>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</si>
  <si>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</si>
  <si>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</si>
  <si>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</si>
  <si>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</si>
  <si>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</si>
  <si>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</si>
  <si>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</si>
  <si>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</si>
  <si>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</si>
  <si>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</si>
  <si>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</si>
  <si>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</si>
  <si>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</si>
  <si>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</si>
  <si>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</si>
  <si>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</si>
  <si>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</si>
  <si>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</si>
  <si>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</si>
  <si>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</si>
  <si>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</si>
  <si>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</si>
  <si>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</si>
  <si>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</si>
  <si>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</si>
  <si>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</si>
  <si>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</si>
  <si>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</si>
  <si>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</si>
  <si>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</si>
  <si>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</si>
  <si>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</si>
  <si>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</si>
  <si>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</si>
  <si>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</si>
  <si>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</si>
  <si>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</si>
  <si>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</si>
  <si>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</si>
  <si>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</si>
  <si>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</si>
  <si>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</si>
  <si>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</si>
  <si>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</si>
  <si>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</si>
  <si>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</si>
  <si>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</si>
  <si>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</si>
  <si>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</si>
  <si>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</si>
  <si>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</si>
  <si>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</si>
  <si>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</si>
  <si>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</si>
  <si>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</si>
  <si>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</si>
  <si>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</si>
  <si>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</si>
  <si>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</si>
  <si>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</si>
  <si>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</si>
  <si>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</si>
  <si>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</si>
  <si>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</si>
  <si>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</si>
  <si>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</si>
  <si>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</si>
  <si>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</si>
  <si>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</si>
  <si>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</si>
  <si>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</si>
  <si>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</si>
  <si>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</si>
  <si>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</si>
  <si>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</si>
  <si>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</si>
  <si>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</si>
  <si>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</si>
  <si>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</si>
  <si>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</si>
  <si>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</si>
  <si>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</si>
  <si>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</si>
  <si>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</si>
  <si>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</si>
  <si>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</si>
  <si>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</si>
  <si>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</si>
  <si>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</si>
  <si>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</si>
  <si>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</si>
  <si>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</si>
  <si>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</si>
  <si>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</si>
  <si>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</si>
  <si>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</si>
  <si>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</si>
  <si>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</si>
  <si>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</si>
  <si>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</si>
  <si>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</si>
  <si>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</si>
  <si>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</si>
  <si>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</si>
  <si>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</si>
  <si>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</si>
  <si>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</si>
  <si>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</si>
  <si>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</si>
  <si>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</si>
  <si>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</si>
  <si>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</si>
  <si>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</si>
  <si>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</si>
  <si>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</si>
  <si>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</si>
  <si>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</si>
  <si>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</si>
  <si>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</si>
  <si>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</si>
  <si>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</si>
  <si>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</si>
  <si>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Magdeburg, Landeshauptstadt (15003);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</si>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</sst>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{1225E84D-4118-44DF-8343-2218CD347C69}</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2B09-4E23-B9D3-06E6ED768C89}"/>
                </c:ext>
              </c:extLst>
            </c:dLbl>
            <c:dLbl>
              <c:idx val="1"/>
              <c:tx>
                <c:strRef>
                  <c:f>Daten_Diagramme!$D$7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{5A12BC85-476A-450B-8EF1-A8143D31747C}</c15:txfldGUID>
                      <c15:f>Daten_Diagramme!$D$7</c15:f>
                      <c15:dlblFieldTableCache>
                        <c:ptCount val="1"/>
                        <c:pt idx="0">
                          <c:v>0.1</c:v>
                        </c:pt>
                      </c15:dlblFieldTableCache>
                    </c15:dlblFTEntry>
                  </c15:dlblFieldTable>
                  <c15:showDataLabelsRange val="0"/>
                </c:ext>
                <c:ext xmlns:c16="http://schemas.microsoft.com/office/drawing/2014/chart" uri="{C3380CC4-5D6E-409C-BE32-E72D297353CC}">
                  <c16:uniqueId val="{00000001-2B09-4E23-B9D3-06E6ED768C89}"/>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{31F4B7A3-C1F4-4E1A-AC80-1849BADA5142}</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2B09-4E23-B9D3-06E6ED768C8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{2B3A9628-8F70-42D7-A76D-2064E8DC201E}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B09-4E23-B9D3-06E6ED768C8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0.51096640903137736</c:v>
                </c:pt>
                <c:pt idx="1">
                  <c:v>8.2197109924516704E-2</c:v>
                </c:pt>
                <c:pt idx="2">
                  <c:v>0.95490282911153723</c:v>
                </c:pt>
                <c:pt idx="3">
                  <c:v>1.0875687030768</c:v>
                </c:pt>
              </c:numCache>
            </c:numRef>
          </c:val>
          <c:extLst>
            <c:ext xmlns:c16="http://schemas.microsoft.com/office/drawing/2014/chart" uri="{C3380CC4-5D6E-409C-BE32-E72D297353CC}">
              <c16:uniqueId val="{00000004-2B09-4E23-B9D3-06E6ED768C8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{E9321ED4-F947-49B0-A0E7-655DA7E7D80F}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B09-4E23-B9D3-06E6ED768C8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{D84567A4-C73F-4362-B7E6-C3DD6DFF0012}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B09-4E23-B9D3-06E6ED768C8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{CD41FF21-6998-4139-BD84-6C87C1504A2E}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B09-4E23-B9D3-06E6ED768C8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{55028D86-1576-49F2-AEC0-FD35BD0974D0}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B09-4E23-B9D3-06E6ED768C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B09-4E23-B9D3-06E6ED768C8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B09-4E23-B9D3-06E6ED768C8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{E39BB218-758B-4A1A-BB71-ECB30B22E874}</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1171-4D65-BA6B-9F363847B339}"/>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{3E253447-7DEF-4C4E-8D77-7EDD79EBADFF}</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1171-4D65-BA6B-9F363847B339}"/>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{EFFE1A27-5B50-4589-A988-94CAB35D553C}</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1171-4D65-BA6B-9F363847B33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{6FBED5A8-2A42-4E75-A342-D1752620BF0E}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171-4D65-BA6B-9F363847B3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-2.613995153829209</c:v>
                </c:pt>
                <c:pt idx="1">
                  <c:v>-2.7368672112575281</c:v>
                </c:pt>
                <c:pt idx="2">
                  <c:v>-3.6279896103654186</c:v>
                </c:pt>
                <c:pt idx="3">
                  <c:v>-2.8655893304673015</c:v>
                </c:pt>
              </c:numCache>
            </c:numRef>
          </c:val>
          <c:extLst>
            <c:ext xmlns:c16="http://schemas.microsoft.com/office/drawing/2014/chart" uri="{C3380CC4-5D6E-409C-BE32-E72D297353CC}">
              <c16:uniqueId val="{00000004-1171-4D65-BA6B-9F363847B33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{AEA0D946-4DB8-44C5-86D7-D51FC8FBA554}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171-4D65-BA6B-9F363847B33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{25826763-8093-4393-93B4-9045CBB9E917}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171-4D65-BA6B-9F363847B33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{6040FBA6-5244-4AC5-BD60-3545E1C3E633}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171-4D65-BA6B-9F363847B33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{D3F073C9-9D6B-44E2-9164-0CA35CA0B857}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171-4D65-BA6B-9F363847B3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171-4D65-BA6B-9F363847B33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171-4D65-BA6B-9F363847B33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{812AAFD2-87B8-4399-A163-08184F23DFD0}</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706F-4965-B466-E9ADC764095F}"/>
                </c:ext>
              </c:extLst>
            </c:dLbl>
            <c:dLbl>
              <c:idx val="1"/>
              <c:tx>
                <c:strRef>
                  <c:f>Daten_Diagramme!$D$15</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{BB0A528B-3365-4EB5-9E1F-1A088B43BB90}</c15:txfldGUID>
                      <c15:f>Daten_Diagramme!$D$15</c15:f>
                      <c15:dlblFieldTableCache>
                        <c:ptCount val="1"/>
                        <c:pt idx="0">
                          <c:v>9.8</c:v>
                        </c:pt>
                      </c15:dlblFieldTableCache>
                    </c15:dlblFTEntry>
                  </c15:dlblFieldTable>
                  <c15:showDataLabelsRange val="0"/>
                </c:ext>
                <c:ext xmlns:c16="http://schemas.microsoft.com/office/drawing/2014/chart" uri="{C3380CC4-5D6E-409C-BE32-E72D297353CC}">
                  <c16:uniqueId val="{00000001-706F-4965-B466-E9ADC764095F}"/>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{163591B6-1073-422C-A3FC-F0E1D01FB159}</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706F-4965-B466-E9ADC764095F}"/>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{51608AE6-A07D-4CA1-8D69-93D8A7144A22}</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706F-4965-B466-E9ADC764095F}"/>
                </c:ext>
              </c:extLst>
            </c:dLbl>
            <c:dLbl>
              <c:idx val="4"/>
              <c:tx>
                <c:strRef>
                  <c:f>Daten_Diagramme!$D$18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{5EEFB658-17ED-4A16-8EEB-5B646BF0947A}</c15:txfldGUID>
                      <c15:f>Daten_Diagramme!$D$18</c15:f>
                      <c15:dlblFieldTableCache>
                        <c:ptCount val="1"/>
                        <c:pt idx="0">
                          <c:v>-6.7</c:v>
                        </c:pt>
                      </c15:dlblFieldTableCache>
                    </c15:dlblFTEntry>
                  </c15:dlblFieldTable>
                  <c15:showDataLabelsRange val="0"/>
                </c:ext>
                <c:ext xmlns:c16="http://schemas.microsoft.com/office/drawing/2014/chart" uri="{C3380CC4-5D6E-409C-BE32-E72D297353CC}">
                  <c16:uniqueId val="{00000004-706F-4965-B466-E9ADC764095F}"/>
                </c:ext>
              </c:extLst>
            </c:dLbl>
            <c:dLbl>
              <c:idx val="5"/>
              <c:tx>
                <c:strRef>
                  <c:f>Daten_Diagramme!$D$19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{8C6B6A74-85CF-4068-827B-326A6D2C7815}</c15:txfldGUID>
                      <c15:f>Daten_Diagramme!$D$19</c15:f>
                      <c15:dlblFieldTableCache>
                        <c:ptCount val="1"/>
                        <c:pt idx="0">
                          <c:v>2.1</c:v>
                        </c:pt>
                      </c15:dlblFieldTableCache>
                    </c15:dlblFTEntry>
                  </c15:dlblFieldTable>
                  <c15:showDataLabelsRange val="0"/>
                </c:ext>
                <c:ext xmlns:c16="http://schemas.microsoft.com/office/drawing/2014/chart" uri="{C3380CC4-5D6E-409C-BE32-E72D297353CC}">
                  <c16:uniqueId val="{00000005-706F-4965-B466-E9ADC764095F}"/>
                </c:ext>
              </c:extLst>
            </c:dLbl>
            <c:dLbl>
              <c:idx val="6"/>
              <c:tx>
                <c:strRef>
                  <c:f>Daten_Diagramme!$D$20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{05975A3B-AEB7-4680-92CC-070D7D69CFA0}</c15:txfldGUID>
                      <c15:f>Daten_Diagramme!$D$20</c15:f>
                      <c15:dlblFieldTableCache>
                        <c:ptCount val="1"/>
                        <c:pt idx="0">
                          <c:v>-0.2</c:v>
                        </c:pt>
                      </c15:dlblFieldTableCache>
                    </c15:dlblFTEntry>
                  </c15:dlblFieldTable>
                  <c15:showDataLabelsRange val="0"/>
                </c:ext>
                <c:ext xmlns:c16="http://schemas.microsoft.com/office/drawing/2014/chart" uri="{C3380CC4-5D6E-409C-BE32-E72D297353CC}">
                  <c16:uniqueId val="{00000006-706F-4965-B466-E9ADC764095F}"/>
                </c:ext>
              </c:extLst>
            </c:dLbl>
            <c:dLbl>
              <c:idx val="7"/>
              <c:tx>
                <c:strRef>
                  <c:f>Daten_Diagramme!$D$21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{DFEBFDCC-DF8D-482B-B8D9-594A21186EDC}</c15:txfldGUID>
                      <c15:f>Daten_Diagramme!$D$21</c15:f>
                      <c15:dlblFieldTableCache>
                        <c:ptCount val="1"/>
                        <c:pt idx="0">
                          <c:v>5.8</c:v>
                        </c:pt>
                      </c15:dlblFieldTableCache>
                    </c15:dlblFTEntry>
                  </c15:dlblFieldTable>
                  <c15:showDataLabelsRange val="0"/>
                </c:ext>
                <c:ext xmlns:c16="http://schemas.microsoft.com/office/drawing/2014/chart" uri="{C3380CC4-5D6E-409C-BE32-E72D297353CC}">
                  <c16:uniqueId val="{00000007-706F-4965-B466-E9ADC764095F}"/>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{AACA1EA6-85E2-441F-9AA8-97BCDB6B1E6E}</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706F-4965-B466-E9ADC764095F}"/>
                </c:ext>
              </c:extLst>
            </c:dLbl>
            <c:dLbl>
              <c:idx val="9"/>
              <c:tx>
                <c:strRef>
                  <c:f>Daten_Diagramme!$D$23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{F19B915A-482B-4A9C-97C0-9C79857E39D1}</c15:txfldGUID>
                      <c15:f>Daten_Diagramme!$D$23</c15:f>
                      <c15:dlblFieldTableCache>
                        <c:ptCount val="1"/>
                        <c:pt idx="0">
                          <c:v>0.8</c:v>
                        </c:pt>
                      </c15:dlblFieldTableCache>
                    </c15:dlblFTEntry>
                  </c15:dlblFieldTable>
                  <c15:showDataLabelsRange val="0"/>
                </c:ext>
                <c:ext xmlns:c16="http://schemas.microsoft.com/office/drawing/2014/chart" uri="{C3380CC4-5D6E-409C-BE32-E72D297353CC}">
                  <c16:uniqueId val="{00000009-706F-4965-B466-E9ADC764095F}"/>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{9B71E79F-3F02-4EE6-982D-6650B7E96D17}</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706F-4965-B466-E9ADC764095F}"/>
                </c:ext>
              </c:extLst>
            </c:dLbl>
            <c:dLbl>
              <c:idx val="11"/>
              <c:tx>
                <c:strRef>
                  <c:f>Daten_Diagramme!$D$25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{2F6DBF02-73A4-49AD-90FB-058344947EE0}</c15:txfldGUID>
                      <c15:f>Daten_Diagramme!$D$25</c15:f>
                      <c15:dlblFieldTableCache>
                        <c:ptCount val="1"/>
                        <c:pt idx="0">
                          <c:v>5.3</c:v>
                        </c:pt>
                      </c15:dlblFieldTableCache>
                    </c15:dlblFTEntry>
                  </c15:dlblFieldTable>
                  <c15:showDataLabelsRange val="0"/>
                </c:ext>
                <c:ext xmlns:c16="http://schemas.microsoft.com/office/drawing/2014/chart" uri="{C3380CC4-5D6E-409C-BE32-E72D297353CC}">
                  <c16:uniqueId val="{0000000B-706F-4965-B466-E9ADC764095F}"/>
                </c:ext>
              </c:extLst>
            </c:dLbl>
            <c:dLbl>
              <c:idx val="12"/>
              <c:tx>
                <c:strRef>
                  <c:f>Daten_Diagramme!$D$26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{D64EAAF9-39CC-47A0-BD70-31DD26DDEE76}</c15:txfldGUID>
                      <c15:f>Daten_Diagramme!$D$26</c15:f>
                      <c15:dlblFieldTableCache>
                        <c:ptCount val="1"/>
                        <c:pt idx="0">
                          <c:v>2.7</c:v>
                        </c:pt>
                      </c15:dlblFieldTableCache>
                    </c15:dlblFTEntry>
                  </c15:dlblFieldTable>
                  <c15:showDataLabelsRange val="0"/>
                </c:ext>
                <c:ext xmlns:c16="http://schemas.microsoft.com/office/drawing/2014/chart" uri="{C3380CC4-5D6E-409C-BE32-E72D297353CC}">
                  <c16:uniqueId val="{0000000C-706F-4965-B466-E9ADC764095F}"/>
                </c:ext>
              </c:extLst>
            </c:dLbl>
            <c:dLbl>
              <c:idx val="13"/>
              <c:tx>
                <c:strRef>
                  <c:f>Daten_Diagramme!$D$27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{14F60061-932C-4353-BECB-AC9820F6E519}</c15:txfldGUID>
                      <c15:f>Daten_Diagramme!$D$27</c15:f>
                      <c15:dlblFieldTableCache>
                        <c:ptCount val="1"/>
                        <c:pt idx="0">
                          <c:v>-2.4</c:v>
                        </c:pt>
                      </c15:dlblFieldTableCache>
                    </c15:dlblFTEntry>
                  </c15:dlblFieldTable>
                  <c15:showDataLabelsRange val="0"/>
                </c:ext>
                <c:ext xmlns:c16="http://schemas.microsoft.com/office/drawing/2014/chart" uri="{C3380CC4-5D6E-409C-BE32-E72D297353CC}">
                  <c16:uniqueId val="{0000000D-706F-4965-B466-E9ADC764095F}"/>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{6F69F722-B481-42CE-BA71-79DD013A4C1A}</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706F-4965-B466-E9ADC764095F}"/>
                </c:ext>
              </c:extLst>
            </c:dLbl>
            <c:dLbl>
              <c:idx val="15"/>
              <c:tx>
                <c:strRef>
                  <c:f>Daten_Diagramme!$D$29</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{BB7B3D95-A4F5-4A4E-8C7F-94B7A17D12A7}</c15:txfldGUID>
                      <c15:f>Daten_Diagramme!$D$29</c15:f>
                      <c15:dlblFieldTableCache>
                        <c:ptCount val="1"/>
                        <c:pt idx="0">
                          <c:v>-14.2</c:v>
                        </c:pt>
                      </c15:dlblFieldTableCache>
                    </c15:dlblFTEntry>
                  </c15:dlblFieldTable>
                  <c15:showDataLabelsRange val="0"/>
                </c:ext>
                <c:ext xmlns:c16="http://schemas.microsoft.com/office/drawing/2014/chart" uri="{C3380CC4-5D6E-409C-BE32-E72D297353CC}">
                  <c16:uniqueId val="{0000000F-706F-4965-B466-E9ADC764095F}"/>
                </c:ext>
              </c:extLst>
            </c:dLbl>
            <c:dLbl>
              <c:idx val="16"/>
              <c:tx>
                <c:strRef>
                  <c:f>Daten_Diagramme!$D$30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{6AD0F92C-0AFB-4296-8FA5-EA1C3F3CAF9A}</c15:txfldGUID>
                      <c15:f>Daten_Diagramme!$D$30</c15:f>
                      <c15:dlblFieldTableCache>
                        <c:ptCount val="1"/>
                        <c:pt idx="0">
                          <c:v>0.9</c:v>
                        </c:pt>
                      </c15:dlblFieldTableCache>
                    </c15:dlblFTEntry>
                  </c15:dlblFieldTable>
                  <c15:showDataLabelsRange val="0"/>
                </c:ext>
                <c:ext xmlns:c16="http://schemas.microsoft.com/office/drawing/2014/chart" uri="{C3380CC4-5D6E-409C-BE32-E72D297353CC}">
                  <c16:uniqueId val="{00000010-706F-4965-B466-E9ADC764095F}"/>
                </c:ext>
              </c:extLst>
            </c:dLbl>
            <c:dLbl>
              <c:idx val="17"/>
              <c:tx>
                <c:strRef>
                  <c:f>Daten_Diagramme!$D$31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{458DD14E-85BC-4C8F-AE83-A54519A5C8D5}</c15:txfldGUID>
                      <c15:f>Daten_Diagramme!$D$31</c15:f>
                      <c15:dlblFieldTableCache>
                        <c:ptCount val="1"/>
                        <c:pt idx="0">
                          <c:v>0.1</c:v>
                        </c:pt>
                      </c15:dlblFieldTableCache>
                    </c15:dlblFTEntry>
                  </c15:dlblFieldTable>
                  <c15:showDataLabelsRange val="0"/>
                </c:ext>
                <c:ext xmlns:c16="http://schemas.microsoft.com/office/drawing/2014/chart" uri="{C3380CC4-5D6E-409C-BE32-E72D297353CC}">
                  <c16:uniqueId val="{00000011-706F-4965-B466-E9ADC764095F}"/>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{50871574-3EA1-4716-8354-001532AFC0BB}</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706F-4965-B466-E9ADC764095F}"/>
                </c:ext>
              </c:extLst>
            </c:dLbl>
            <c:dLbl>
              <c:idx val="19"/>
              <c:tx>
                <c:strRef>
                  <c:f>Daten_Diagramme!$D$33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{3D58D867-154B-4D35-9890-98FEFACF6611}</c15:txfldGUID>
                      <c15:f>Daten_Diagramme!$D$33</c15:f>
                      <c15:dlblFieldTableCache>
                        <c:ptCount val="1"/>
                        <c:pt idx="0">
                          <c:v>3.3</c:v>
                        </c:pt>
                      </c15:dlblFieldTableCache>
                    </c15:dlblFTEntry>
                  </c15:dlblFieldTable>
                  <c15:showDataLabelsRange val="0"/>
                </c:ext>
                <c:ext xmlns:c16="http://schemas.microsoft.com/office/drawing/2014/chart" uri="{C3380CC4-5D6E-409C-BE32-E72D297353CC}">
                  <c16:uniqueId val="{00000013-706F-4965-B466-E9ADC764095F}"/>
                </c:ext>
              </c:extLst>
            </c:dLbl>
            <c:dLbl>
              <c:idx val="20"/>
              <c:tx>
                <c:strRef>
                  <c:f>Daten_Diagramme!$D$34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{46A2B1DE-85E7-4C68-91F0-FEFAB0A300D5}</c15:txfldGUID>
                      <c15:f>Daten_Diagramme!$D$34</c15:f>
                      <c15:dlblFieldTableCache>
                        <c:ptCount val="1"/>
                        <c:pt idx="0">
                          <c:v>-1.1</c:v>
                        </c:pt>
                      </c15:dlblFieldTableCache>
                    </c15:dlblFTEntry>
                  </c15:dlblFieldTable>
                  <c15:showDataLabelsRange val="0"/>
                </c:ext>
                <c:ext xmlns:c16="http://schemas.microsoft.com/office/drawing/2014/chart" uri="{C3380CC4-5D6E-409C-BE32-E72D297353CC}">
                  <c16:uniqueId val="{00000014-706F-4965-B466-E9ADC764095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{A839DDBC-8572-4D6A-A39B-A1C94CC5B5F6}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06F-4965-B466-E9ADC764095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{5208A611-33DA-4A2D-8695-866F183E1CC7}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06F-4965-B466-E9ADC764095F}"/>
                </c:ext>
              </c:extLst>
            </c:dLbl>
            <c:dLbl>
              <c:idx val="23"/>
              <c:tx>
                <c:strRef>
                  <c:f>Daten_Diagramme!$D$37</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{6FBBBCC7-8E92-40B3-B09B-4C876DFED8CA}</c15:txfldGUID>
                      <c15:f>Daten_Diagramme!$D$37</c15:f>
                      <c15:dlblFieldTableCache>
                        <c:ptCount val="1"/>
                        <c:pt idx="0">
                          <c:v>9.8</c:v>
                        </c:pt>
                      </c15:dlblFieldTableCache>
                    </c15:dlblFTEntry>
                  </c15:dlblFieldTable>
                  <c15:showDataLabelsRange val="0"/>
                </c:ext>
                <c:ext xmlns:c16="http://schemas.microsoft.com/office/drawing/2014/chart" uri="{C3380CC4-5D6E-409C-BE32-E72D297353CC}">
                  <c16:uniqueId val="{00000017-706F-4965-B466-E9ADC764095F}"/>
                </c:ext>
              </c:extLst>
            </c:dLbl>
            <c:dLbl>
              <c:idx val="24"/>
              <c:layout>
                <c:manualLayout>
                  <c:x val="4.7769028871392123E-3"/>
                  <c:y val="-4.6876052205785108E-5"/>
                </c:manualLayout>
              </c:layout>
              <c:tx>
                <c:strRef>
                  <c:f>Daten_Diagramme!$D$38</c:f>
                  <c:strCache>
                    <c:ptCount val="1"/>
                    <c:pt idx="0">
                      <c:v>2.0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{2251298B-A7D8-44DD-89B7-DB732AEA16E0}</c15:txfldGUID>
                      <c15:f>Daten_Diagramme!$D$38</c15:f>
                      <c15:dlblFieldTableCache>
                        <c:ptCount val="1"/>
                        <c:pt idx="0">
                          <c:v>2.0</c:v>
                        </c:pt>
                      </c15:dlblFieldTableCache>
                    </c15:dlblFTEntry>
                  </c15:dlblFieldTable>
                  <c15:showDataLabelsRange val="0"/>
                </c:ext>
                <c:ext xmlns:c16="http://schemas.microsoft.com/office/drawing/2014/chart" uri="{C3380CC4-5D6E-409C-BE32-E72D297353CC}">
                  <c16:uniqueId val="{00000018-706F-4965-B466-E9ADC764095F}"/>
                </c:ext>
              </c:extLst>
            </c:dLbl>
            <c:dLbl>
              <c:idx val="25"/>
              <c:tx>
                <c:strRef>
                  <c:f>Daten_Diagramme!$D$39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{73EDE44E-423E-433D-94B7-0F33F565F652}</c15:txfldGUID>
                      <c15:f>Daten_Diagramme!$D$39</c15:f>
                      <c15:dlblFieldTableCache>
                        <c:ptCount val="1"/>
                        <c:pt idx="0">
                          <c:v>0.2</c:v>
                        </c:pt>
                      </c15:dlblFieldTableCache>
                    </c15:dlblFTEntry>
                  </c15:dlblFieldTable>
                  <c15:showDataLabelsRange val="0"/>
                </c:ext>
                <c:ext xmlns:c16="http://schemas.microsoft.com/office/drawing/2014/chart" uri="{C3380CC4-5D6E-409C-BE32-E72D297353CC}">
                  <c16:uniqueId val="{00000019-706F-4965-B466-E9ADC764095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{747312C1-F134-47D9-A44E-625A722A9D33}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06F-4965-B466-E9ADC764095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{12606896-5F39-4EF1-A59C-186DD53BCFCF}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06F-4965-B466-E9ADC764095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{C1009E7F-8B1F-4996-9C1E-61C79D99DB06}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06F-4965-B466-E9ADC764095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{A4BFC63A-6A2F-400A-9705-79DEBB1F2E5E}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06F-4965-B466-E9ADC764095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{E4875A85-CF02-4F75-8998-AE733D383438}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06F-4965-B466-E9ADC764095F}"/>
                </c:ext>
              </c:extLst>
            </c:dLbl>
            <c:dLbl>
              <c:idx val="31"/>
              <c:tx>
                <c:strRef>
                  <c:f>Daten_Diagramme!$D$45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{D55C804D-B14A-448F-A7C9-97CB50C5BC4C}</c15:txfldGUID>
                      <c15:f>Daten_Diagramme!$D$45</c15:f>
                      <c15:dlblFieldTableCache>
                        <c:ptCount val="1"/>
                        <c:pt idx="0">
                          <c:v>0.2</c:v>
                        </c:pt>
                      </c15:dlblFieldTableCache>
                    </c15:dlblFTEntry>
                  </c15:dlblFieldTable>
                  <c15:showDataLabelsRange val="0"/>
                </c:ext>
                <c:ext xmlns:c16="http://schemas.microsoft.com/office/drawing/2014/chart" uri="{C3380CC4-5D6E-409C-BE32-E72D297353CC}">
                  <c16:uniqueId val="{0000001F-706F-4965-B466-E9ADC764095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0.51096640903137736</c:v>
                </c:pt>
                <c:pt idx="1">
                  <c:v>9.7560975609756095</c:v>
                </c:pt>
                <c:pt idx="2">
                  <c:v>-2.5305778152678196</c:v>
                </c:pt>
                <c:pt idx="3">
                  <c:v>0.64184852374839541</c:v>
                </c:pt>
                <c:pt idx="4">
                  <c:v>-6.7197170645446507</c:v>
                </c:pt>
                <c:pt idx="5">
                  <c:v>2.1283405344855177</c:v>
                </c:pt>
                <c:pt idx="6">
                  <c:v>-0.16820857863751051</c:v>
                </c:pt>
                <c:pt idx="7">
                  <c:v>5.8402860548271756</c:v>
                </c:pt>
                <c:pt idx="8">
                  <c:v>0.72092278115988462</c:v>
                </c:pt>
                <c:pt idx="9">
                  <c:v>0.78789135392908982</c:v>
                </c:pt>
                <c:pt idx="10">
                  <c:v>0.94506792675723572</c:v>
                </c:pt>
                <c:pt idx="11">
                  <c:v>5.2646720368239359</c:v>
                </c:pt>
                <c:pt idx="12">
                  <c:v>2.6728892660161221</c:v>
                </c:pt>
                <c:pt idx="13">
                  <c:v>-2.3516375277025365</c:v>
                </c:pt>
                <c:pt idx="14">
                  <c:v>-0.72387149247661653</c:v>
                </c:pt>
                <c:pt idx="15">
                  <c:v>-14.182257091128546</c:v>
                </c:pt>
                <c:pt idx="16">
                  <c:v>0.94910207499767374</c:v>
                </c:pt>
                <c:pt idx="17">
                  <c:v>0.14645187058980164</c:v>
                </c:pt>
                <c:pt idx="18">
                  <c:v>2.375544198372137</c:v>
                </c:pt>
                <c:pt idx="19">
                  <c:v>3.3216783216783217</c:v>
                </c:pt>
                <c:pt idx="20">
                  <c:v>-1.0888932884577311</c:v>
                </c:pt>
                <c:pt idx="21">
                  <c:v>0</c:v>
                </c:pt>
                <c:pt idx="23">
                  <c:v>9.7560975609756095</c:v>
                </c:pt>
                <c:pt idx="24">
                  <c:v>2.0103491345982274</c:v>
                </c:pt>
                <c:pt idx="25">
                  <c:v>0.23152192905818628</c:v>
                </c:pt>
              </c:numCache>
            </c:numRef>
          </c:val>
          <c:extLst>
            <c:ext xmlns:c16="http://schemas.microsoft.com/office/drawing/2014/chart" uri="{C3380CC4-5D6E-409C-BE32-E72D297353CC}">
              <c16:uniqueId val="{00000020-706F-4965-B466-E9ADC764095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{B2ADD2B6-A070-4A39-B52A-C0A257DCAE0F}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06F-4965-B466-E9ADC764095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{B303C7EB-48C5-4BB2-9575-A34B23A8C0CB}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06F-4965-B466-E9ADC764095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{2FCF5F4B-E2D0-488D-AF88-80289E63E478}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06F-4965-B466-E9ADC764095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{8798C984-937E-4444-AE90-8474257589EC}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06F-4965-B466-E9ADC764095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{AB30D5DF-E3AE-450D-8CCB-8FC44BD002F2}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06F-4965-B466-E9ADC764095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{78609AF5-9C65-437A-89C8-87FE2E676EE8}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06F-4965-B466-E9ADC764095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{48F771A0-7B66-4FDF-865B-07F57D3F336D}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06F-4965-B466-E9ADC764095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{50C2F2A0-D84D-4B65-896E-0285888990D7}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06F-4965-B466-E9ADC764095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{70538A3B-D9A6-4242-ADD6-D00444080F9F}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06F-4965-B466-E9ADC764095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{8A7A97A3-324E-47F4-B54E-B8CF8CA6EEBB}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06F-4965-B466-E9ADC764095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{052046C1-FAAD-4142-807B-D9D16885800A}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06F-4965-B466-E9ADC764095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{AB536C1E-458E-47C8-8B1B-EFBC668BDC02}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06F-4965-B466-E9ADC764095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{B634F15B-40F5-4B46-BDA1-DC2028520503}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06F-4965-B466-E9ADC764095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{60EE3986-66C1-40FE-938B-0C393AA7AFB3}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06F-4965-B466-E9ADC764095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{3DB7AE9A-857B-4D9D-94CB-5462297B1AB9}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06F-4965-B466-E9ADC764095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{61091940-4FCE-4BD3-BBB9-740767D98DBB}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06F-4965-B466-E9ADC764095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{315BD1EC-5CCF-4F36-AFD5-FCD33EF5BFBA}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06F-4965-B466-E9ADC764095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{7F037BA7-8881-4348-8A82-2D36F6672BB7}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06F-4965-B466-E9ADC764095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{18F46DCC-9EFC-4A00-A013-E64984CAC8F5}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06F-4965-B466-E9ADC764095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{B63D3814-721E-427A-93D4-DFEE40C0A4FE}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06F-4965-B466-E9ADC764095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{064356FF-022D-4EBA-8786-B58F7803791C}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06F-4965-B466-E9ADC764095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{8A3E72DF-F6D4-46BC-8571-0E7E5575ED6E}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06F-4965-B466-E9ADC764095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{F724186B-051A-4175-9B1A-E093A344CCC6}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06F-4965-B466-E9ADC764095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{0F8748CF-3382-4115-9EFC-45ED9DE2F42F}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06F-4965-B466-E9ADC764095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{EF762344-DE36-499F-B6D8-7BF2ABB3D10B}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06F-4965-B466-E9ADC764095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{566CAA39-E064-47F1-8E57-6B4D19D75BE3}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06F-4965-B466-E9ADC764095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{7D7C3626-5B03-4893-8E15-2F49353AEC3F}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06F-4965-B466-E9ADC764095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{A5AA7134-0573-48B9-85B8-F2893227D9BE}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06F-4965-B466-E9ADC764095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{C53F36BC-DA6B-4BF6-BA7C-788C419B9392}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06F-4965-B466-E9ADC764095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{99296225-2AE7-4749-AD63-6F4A3D583139}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06F-4965-B466-E9ADC764095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{951A6796-6C11-45EF-85FB-009BAC366A39}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06F-4965-B466-E9ADC764095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{A9F5CD1A-81A0-4010-9078-79ED1B965878}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06F-4965-B466-E9ADC764095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06F-4965-B466-E9ADC764095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06F-4965-B466-E9ADC764095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{D7D5037A-B8D0-4728-A7CB-BDF7CE53F9DF}</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DE54-4343-886B-3BE5D26214E0}"/>
                </c:ext>
              </c:extLst>
            </c:dLbl>
            <c:dLbl>
              <c:idx val="1"/>
              <c:tx>
                <c:strRef>
                  <c:f>Daten_Diagramme!$E$15</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{836A5D0E-8573-4D21-B2D6-95123C5545F2}</c15:txfldGUID>
                      <c15:f>Daten_Diagramme!$E$15</c15:f>
                      <c15:dlblFieldTableCache>
                        <c:ptCount val="1"/>
                        <c:pt idx="0">
                          <c:v>7.7</c:v>
                        </c:pt>
                      </c15:dlblFieldTableCache>
                    </c15:dlblFTEntry>
                  </c15:dlblFieldTable>
                  <c15:showDataLabelsRange val="0"/>
                </c:ext>
                <c:ext xmlns:c16="http://schemas.microsoft.com/office/drawing/2014/chart" uri="{C3380CC4-5D6E-409C-BE32-E72D297353CC}">
                  <c16:uniqueId val="{00000001-DE54-4343-886B-3BE5D26214E0}"/>
                </c:ext>
              </c:extLst>
            </c:dLbl>
            <c:dLbl>
              <c:idx val="2"/>
              <c:tx>
                <c:strRef>
                  <c:f>Daten_Diagramme!$E$16</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{78CFAC1E-44C2-4A1A-BFD4-C1DD5257DB8B}</c15:txfldGUID>
                      <c15:f>Daten_Diagramme!$E$16</c15:f>
                      <c15:dlblFieldTableCache>
                        <c:ptCount val="1"/>
                        <c:pt idx="0">
                          <c:v>9.7</c:v>
                        </c:pt>
                      </c15:dlblFieldTableCache>
                    </c15:dlblFTEntry>
                  </c15:dlblFieldTable>
                  <c15:showDataLabelsRange val="0"/>
                </c:ext>
                <c:ext xmlns:c16="http://schemas.microsoft.com/office/drawing/2014/chart" uri="{C3380CC4-5D6E-409C-BE32-E72D297353CC}">
                  <c16:uniqueId val="{00000002-DE54-4343-886B-3BE5D26214E0}"/>
                </c:ext>
              </c:extLst>
            </c:dLbl>
            <c:dLbl>
              <c:idx val="3"/>
              <c:tx>
                <c:strRef>
                  <c:f>Daten_Diagramme!$E$17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{F9B4976E-E1AB-4B52-BFDA-186D98CDC349}</c15:txfldGUID>
                      <c15:f>Daten_Diagramme!$E$17</c15:f>
                      <c15:dlblFieldTableCache>
                        <c:ptCount val="1"/>
                        <c:pt idx="0">
                          <c:v>-0.2</c:v>
                        </c:pt>
                      </c15:dlblFieldTableCache>
                    </c15:dlblFTEntry>
                  </c15:dlblFieldTable>
                  <c15:showDataLabelsRange val="0"/>
                </c:ext>
                <c:ext xmlns:c16="http://schemas.microsoft.com/office/drawing/2014/chart" uri="{C3380CC4-5D6E-409C-BE32-E72D297353CC}">
                  <c16:uniqueId val="{00000003-DE54-4343-886B-3BE5D26214E0}"/>
                </c:ext>
              </c:extLst>
            </c:dLbl>
            <c:dLbl>
              <c:idx val="4"/>
              <c:tx>
                <c:strRef>
                  <c:f>Daten_Diagramme!$E$18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{EB20CE1F-EBBB-4B00-A8F2-B530403BEA7E}</c15:txfldGUID>
                      <c15:f>Daten_Diagramme!$E$18</c15:f>
                      <c15:dlblFieldTableCache>
                        <c:ptCount val="1"/>
                        <c:pt idx="0">
                          <c:v>-4.3</c:v>
                        </c:pt>
                      </c15:dlblFieldTableCache>
                    </c15:dlblFTEntry>
                  </c15:dlblFieldTable>
                  <c15:showDataLabelsRange val="0"/>
                </c:ext>
                <c:ext xmlns:c16="http://schemas.microsoft.com/office/drawing/2014/chart" uri="{C3380CC4-5D6E-409C-BE32-E72D297353CC}">
                  <c16:uniqueId val="{00000004-DE54-4343-886B-3BE5D26214E0}"/>
                </c:ext>
              </c:extLst>
            </c:dLbl>
            <c:dLbl>
              <c:idx val="5"/>
              <c:tx>
                <c:strRef>
                  <c:f>Daten_Diagramme!$E$19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{27EA5CA4-5042-4C6F-9E5C-B783456C5355}</c15:txfldGUID>
                      <c15:f>Daten_Diagramme!$E$19</c15:f>
                      <c15:dlblFieldTableCache>
                        <c:ptCount val="1"/>
                        <c:pt idx="0">
                          <c:v>3.4</c:v>
                        </c:pt>
                      </c15:dlblFieldTableCache>
                    </c15:dlblFTEntry>
                  </c15:dlblFieldTable>
                  <c15:showDataLabelsRange val="0"/>
                </c:ext>
                <c:ext xmlns:c16="http://schemas.microsoft.com/office/drawing/2014/chart" uri="{C3380CC4-5D6E-409C-BE32-E72D297353CC}">
                  <c16:uniqueId val="{00000005-DE54-4343-886B-3BE5D26214E0}"/>
                </c:ext>
              </c:extLst>
            </c:dLbl>
            <c:dLbl>
              <c:idx val="6"/>
              <c:tx>
                <c:strRef>
                  <c:f>Daten_Diagramme!$E$20</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{8931ACAE-1D39-44B2-A020-B9F030E165B1}</c15:txfldGUID>
                      <c15:f>Daten_Diagramme!$E$20</c15:f>
                      <c15:dlblFieldTableCache>
                        <c:ptCount val="1"/>
                        <c:pt idx="0">
                          <c:v>-11.4</c:v>
                        </c:pt>
                      </c15:dlblFieldTableCache>
                    </c15:dlblFTEntry>
                  </c15:dlblFieldTable>
                  <c15:showDataLabelsRange val="0"/>
                </c:ext>
                <c:ext xmlns:c16="http://schemas.microsoft.com/office/drawing/2014/chart" uri="{C3380CC4-5D6E-409C-BE32-E72D297353CC}">
                  <c16:uniqueId val="{00000006-DE54-4343-886B-3BE5D26214E0}"/>
                </c:ext>
              </c:extLst>
            </c:dLbl>
            <c:dLbl>
              <c:idx val="7"/>
              <c:tx>
                <c:strRef>
                  <c:f>Daten_Diagramme!$E$21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{3394FE23-0910-4221-B77E-4165DAF67D0F}</c15:txfldGUID>
                      <c15:f>Daten_Diagramme!$E$21</c15:f>
                      <c15:dlblFieldTableCache>
                        <c:ptCount val="1"/>
                        <c:pt idx="0">
                          <c:v>4.0</c:v>
                        </c:pt>
                      </c15:dlblFieldTableCache>
                    </c15:dlblFTEntry>
                  </c15:dlblFieldTable>
                  <c15:showDataLabelsRange val="0"/>
                </c:ext>
                <c:ext xmlns:c16="http://schemas.microsoft.com/office/drawing/2014/chart" uri="{C3380CC4-5D6E-409C-BE32-E72D297353CC}">
                  <c16:uniqueId val="{00000007-DE54-4343-886B-3BE5D26214E0}"/>
                </c:ext>
              </c:extLst>
            </c:dLbl>
            <c:dLbl>
              <c:idx val="8"/>
              <c:tx>
                <c:strRef>
                  <c:f>Daten_Diagramme!$E$22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{AA668450-F945-47FC-ACB2-4767F089AA3D}</c15:txfldGUID>
                      <c15:f>Daten_Diagramme!$E$22</c15:f>
                      <c15:dlblFieldTableCache>
                        <c:ptCount val="1"/>
                        <c:pt idx="0">
                          <c:v>-1.6</c:v>
                        </c:pt>
                      </c15:dlblFieldTableCache>
                    </c15:dlblFTEntry>
                  </c15:dlblFieldTable>
                  <c15:showDataLabelsRange val="0"/>
                </c:ext>
                <c:ext xmlns:c16="http://schemas.microsoft.com/office/drawing/2014/chart" uri="{C3380CC4-5D6E-409C-BE32-E72D297353CC}">
                  <c16:uniqueId val="{00000008-DE54-4343-886B-3BE5D26214E0}"/>
                </c:ext>
              </c:extLst>
            </c:dLbl>
            <c:dLbl>
              <c:idx val="9"/>
              <c:tx>
                <c:strRef>
                  <c:f>Daten_Diagramme!$E$23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{A1DE54A3-2DE5-4761-B06A-7560092C69D7}</c15:txfldGUID>
                      <c15:f>Daten_Diagramme!$E$23</c15:f>
                      <c15:dlblFieldTableCache>
                        <c:ptCount val="1"/>
                        <c:pt idx="0">
                          <c:v>-5.4</c:v>
                        </c:pt>
                      </c15:dlblFieldTableCache>
                    </c15:dlblFTEntry>
                  </c15:dlblFieldTable>
                  <c15:showDataLabelsRange val="0"/>
                </c:ext>
                <c:ext xmlns:c16="http://schemas.microsoft.com/office/drawing/2014/chart" uri="{C3380CC4-5D6E-409C-BE32-E72D297353CC}">
                  <c16:uniqueId val="{00000009-DE54-4343-886B-3BE5D26214E0}"/>
                </c:ext>
              </c:extLst>
            </c:dLbl>
            <c:dLbl>
              <c:idx val="10"/>
              <c:tx>
                <c:strRef>
                  <c:f>Daten_Diagramme!$E$24</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{CCC53371-0323-41A9-8911-D3C6EB3A394C}</c15:txfldGUID>
                      <c15:f>Daten_Diagramme!$E$24</c15:f>
                      <c15:dlblFieldTableCache>
                        <c:ptCount val="1"/>
                        <c:pt idx="0">
                          <c:v>-6.1</c:v>
                        </c:pt>
                      </c15:dlblFieldTableCache>
                    </c15:dlblFTEntry>
                  </c15:dlblFieldTable>
                  <c15:showDataLabelsRange val="0"/>
                </c:ext>
                <c:ext xmlns:c16="http://schemas.microsoft.com/office/drawing/2014/chart" uri="{C3380CC4-5D6E-409C-BE32-E72D297353CC}">
                  <c16:uniqueId val="{0000000A-DE54-4343-886B-3BE5D26214E0}"/>
                </c:ext>
              </c:extLst>
            </c:dLbl>
            <c:dLbl>
              <c:idx val="11"/>
              <c:tx>
                <c:strRef>
                  <c:f>Daten_Diagramme!$E$25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{3DB60182-F228-4C09-AA6F-C1C7B5C3DD80}</c15:txfldGUID>
                      <c15:f>Daten_Diagramme!$E$25</c15:f>
                      <c15:dlblFieldTableCache>
                        <c:ptCount val="1"/>
                        <c:pt idx="0">
                          <c:v>-3.0</c:v>
                        </c:pt>
                      </c15:dlblFieldTableCache>
                    </c15:dlblFTEntry>
                  </c15:dlblFieldTable>
                  <c15:showDataLabelsRange val="0"/>
                </c:ext>
                <c:ext xmlns:c16="http://schemas.microsoft.com/office/drawing/2014/chart" uri="{C3380CC4-5D6E-409C-BE32-E72D297353CC}">
                  <c16:uniqueId val="{0000000B-DE54-4343-886B-3BE5D26214E0}"/>
                </c:ext>
              </c:extLst>
            </c:dLbl>
            <c:dLbl>
              <c:idx val="12"/>
              <c:tx>
                <c:strRef>
                  <c:f>Daten_Diagramme!$E$26</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{9ED9496B-CB8D-4A89-B505-E884319573B0}</c15:txfldGUID>
                      <c15:f>Daten_Diagramme!$E$26</c15:f>
                      <c15:dlblFieldTableCache>
                        <c:ptCount val="1"/>
                        <c:pt idx="0">
                          <c:v>-5.3</c:v>
                        </c:pt>
                      </c15:dlblFieldTableCache>
                    </c15:dlblFTEntry>
                  </c15:dlblFieldTable>
                  <c15:showDataLabelsRange val="0"/>
                </c:ext>
                <c:ext xmlns:c16="http://schemas.microsoft.com/office/drawing/2014/chart" uri="{C3380CC4-5D6E-409C-BE32-E72D297353CC}">
                  <c16:uniqueId val="{0000000C-DE54-4343-886B-3BE5D26214E0}"/>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{A8E15D81-B1BE-4C32-A623-B1857207E694}</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DE54-4343-886B-3BE5D26214E0}"/>
                </c:ext>
              </c:extLst>
            </c:dLbl>
            <c:dLbl>
              <c:idx val="14"/>
              <c:tx>
                <c:strRef>
                  <c:f>Daten_Diagramme!$E$28</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{E16FA8F3-1B70-4F3C-9234-B628C3684573}</c15:txfldGUID>
                      <c15:f>Daten_Diagramme!$E$28</c15:f>
                      <c15:dlblFieldTableCache>
                        <c:ptCount val="1"/>
                        <c:pt idx="0">
                          <c:v>-8.7</c:v>
                        </c:pt>
                      </c15:dlblFieldTableCache>
                    </c15:dlblFTEntry>
                  </c15:dlblFieldTable>
                  <c15:showDataLabelsRange val="0"/>
                </c:ext>
                <c:ext xmlns:c16="http://schemas.microsoft.com/office/drawing/2014/chart" uri="{C3380CC4-5D6E-409C-BE32-E72D297353CC}">
                  <c16:uniqueId val="{0000000E-DE54-4343-886B-3BE5D26214E0}"/>
                </c:ext>
              </c:extLst>
            </c:dLbl>
            <c:dLbl>
              <c:idx val="15"/>
              <c:tx>
                <c:strRef>
                  <c:f>Daten_Diagramme!$E$29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{4023DF1B-AFB9-4643-81FB-E5111E7404EE}</c15:txfldGUID>
                      <c15:f>Daten_Diagramme!$E$29</c15:f>
                      <c15:dlblFieldTableCache>
                        <c:ptCount val="1"/>
                        <c:pt idx="0">
                          <c:v>-3.4</c:v>
                        </c:pt>
                      </c15:dlblFieldTableCache>
                    </c15:dlblFTEntry>
                  </c15:dlblFieldTable>
                  <c15:showDataLabelsRange val="0"/>
                </c:ext>
                <c:ext xmlns:c16="http://schemas.microsoft.com/office/drawing/2014/chart" uri="{C3380CC4-5D6E-409C-BE32-E72D297353CC}">
                  <c16:uniqueId val="{0000000F-DE54-4343-886B-3BE5D26214E0}"/>
                </c:ext>
              </c:extLst>
            </c:dLbl>
            <c:dLbl>
              <c:idx val="16"/>
              <c:tx>
                <c:strRef>
                  <c:f>Daten_Diagramme!$E$30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{DD3D4629-BFF1-4350-B2A0-6EE964D2A62F}</c15:txfldGUID>
                      <c15:f>Daten_Diagramme!$E$30</c15:f>
                      <c15:dlblFieldTableCache>
                        <c:ptCount val="1"/>
                        <c:pt idx="0">
                          <c:v>0.0</c:v>
                        </c:pt>
                      </c15:dlblFieldTableCache>
                    </c15:dlblFTEntry>
                  </c15:dlblFieldTable>
                  <c15:showDataLabelsRange val="0"/>
                </c:ext>
                <c:ext xmlns:c16="http://schemas.microsoft.com/office/drawing/2014/chart" uri="{C3380CC4-5D6E-409C-BE32-E72D297353CC}">
                  <c16:uniqueId val="{00000010-DE54-4343-886B-3BE5D26214E0}"/>
                </c:ext>
              </c:extLst>
            </c:dLbl>
            <c:dLbl>
              <c:idx val="17"/>
              <c:tx>
                <c:strRef>
                  <c:f>Daten_Diagramme!$E$31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{B935D941-9E27-4C67-90C0-FA6837620B98}</c15:txfldGUID>
                      <c15:f>Daten_Diagramme!$E$31</c15:f>
                      <c15:dlblFieldTableCache>
                        <c:ptCount val="1"/>
                        <c:pt idx="0">
                          <c:v>4.9</c:v>
                        </c:pt>
                      </c15:dlblFieldTableCache>
                    </c15:dlblFTEntry>
                  </c15:dlblFieldTable>
                  <c15:showDataLabelsRange val="0"/>
                </c:ext>
                <c:ext xmlns:c16="http://schemas.microsoft.com/office/drawing/2014/chart" uri="{C3380CC4-5D6E-409C-BE32-E72D297353CC}">
                  <c16:uniqueId val="{00000011-DE54-4343-886B-3BE5D26214E0}"/>
                </c:ext>
              </c:extLst>
            </c:dLbl>
            <c:dLbl>
              <c:idx val="18"/>
              <c:tx>
                <c:strRef>
                  <c:f>Daten_Diagramme!$E$32</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{2411501F-9261-4931-A967-E79F8A7BAAEF}</c15:txfldGUID>
                      <c15:f>Daten_Diagramme!$E$32</c15:f>
                      <c15:dlblFieldTableCache>
                        <c:ptCount val="1"/>
                        <c:pt idx="0">
                          <c:v>7.1</c:v>
                        </c:pt>
                      </c15:dlblFieldTableCache>
                    </c15:dlblFTEntry>
                  </c15:dlblFieldTable>
                  <c15:showDataLabelsRange val="0"/>
                </c:ext>
                <c:ext xmlns:c16="http://schemas.microsoft.com/office/drawing/2014/chart" uri="{C3380CC4-5D6E-409C-BE32-E72D297353CC}">
                  <c16:uniqueId val="{00000012-DE54-4343-886B-3BE5D26214E0}"/>
                </c:ext>
              </c:extLst>
            </c:dLbl>
            <c:dLbl>
              <c:idx val="19"/>
              <c:tx>
                <c:strRef>
                  <c:f>Daten_Diagramme!$E$33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{79A32A4C-D437-4084-B11D-F0703CC1E06A}</c15:txfldGUID>
                      <c15:f>Daten_Diagramme!$E$33</c15:f>
                      <c15:dlblFieldTableCache>
                        <c:ptCount val="1"/>
                        <c:pt idx="0">
                          <c:v>-3.1</c:v>
                        </c:pt>
                      </c15:dlblFieldTableCache>
                    </c15:dlblFTEntry>
                  </c15:dlblFieldTable>
                  <c15:showDataLabelsRange val="0"/>
                </c:ext>
                <c:ext xmlns:c16="http://schemas.microsoft.com/office/drawing/2014/chart" uri="{C3380CC4-5D6E-409C-BE32-E72D297353CC}">
                  <c16:uniqueId val="{00000013-DE54-4343-886B-3BE5D26214E0}"/>
                </c:ext>
              </c:extLst>
            </c:dLbl>
            <c:dLbl>
              <c:idx val="20"/>
              <c:tx>
                <c:strRef>
                  <c:f>Daten_Diagramme!$E$34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{42C99196-BDC5-4E09-9EE3-80F4289738A2}</c15:txfldGUID>
                      <c15:f>Daten_Diagramme!$E$34</c15:f>
                      <c15:dlblFieldTableCache>
                        <c:ptCount val="1"/>
                        <c:pt idx="0">
                          <c:v>-4.4</c:v>
                        </c:pt>
                      </c15:dlblFieldTableCache>
                    </c15:dlblFTEntry>
                  </c15:dlblFieldTable>
                  <c15:showDataLabelsRange val="0"/>
                </c:ext>
                <c:ext xmlns:c16="http://schemas.microsoft.com/office/drawing/2014/chart" uri="{C3380CC4-5D6E-409C-BE32-E72D297353CC}">
                  <c16:uniqueId val="{00000014-DE54-4343-886B-3BE5D26214E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{D37695F0-3FFE-49AD-B4C2-B106CAD79054}</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E54-4343-886B-3BE5D26214E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{799EA0C4-5636-47EA-92A6-AE672298BD9E}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E54-4343-886B-3BE5D26214E0}"/>
                </c:ext>
              </c:extLst>
            </c:dLbl>
            <c:dLbl>
              <c:idx val="23"/>
              <c:tx>
                <c:strRef>
                  <c:f>Daten_Diagramme!$E$37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{5C43F559-5A88-4EFC-AC5C-CD5C2BA3C972}</c15:txfldGUID>
                      <c15:f>Daten_Diagramme!$E$37</c15:f>
                      <c15:dlblFieldTableCache>
                        <c:ptCount val="1"/>
                        <c:pt idx="0">
                          <c:v>7.7</c:v>
                        </c:pt>
                      </c15:dlblFieldTableCache>
                    </c15:dlblFTEntry>
                  </c15:dlblFieldTable>
                  <c15:showDataLabelsRange val="0"/>
                </c:ext>
                <c:ext xmlns:c16="http://schemas.microsoft.com/office/drawing/2014/chart" uri="{C3380CC4-5D6E-409C-BE32-E72D297353CC}">
                  <c16:uniqueId val="{00000017-DE54-4343-886B-3BE5D26214E0}"/>
                </c:ext>
              </c:extLst>
            </c:dLbl>
            <c:dLbl>
              <c:idx val="24"/>
              <c:tx>
                <c:strRef>
                  <c:f>Daten_Diagramme!$E$38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{BDE51DD4-AD0B-4DC0-93B2-50B9613F7EC5}</c15:txfldGUID>
                      <c15:f>Daten_Diagramme!$E$38</c15:f>
                      <c15:dlblFieldTableCache>
                        <c:ptCount val="1"/>
                        <c:pt idx="0">
                          <c:v>2.5</c:v>
                        </c:pt>
                      </c15:dlblFieldTableCache>
                    </c15:dlblFTEntry>
                  </c15:dlblFieldTable>
                  <c15:showDataLabelsRange val="0"/>
                </c:ext>
                <c:ext xmlns:c16="http://schemas.microsoft.com/office/drawing/2014/chart" uri="{C3380CC4-5D6E-409C-BE32-E72D297353CC}">
                  <c16:uniqueId val="{00000018-DE54-4343-886B-3BE5D26214E0}"/>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{5DD65F92-EB16-45C9-9F16-CBA04192B68C}</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DE54-4343-886B-3BE5D26214E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{0F6B0A10-3D45-4EEE-AF2F-A8A0C3A073DC}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E54-4343-886B-3BE5D26214E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{9A9323E1-1710-4791-8533-E3B81753A8B1}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E54-4343-886B-3BE5D26214E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{87DFD151-F674-4ADE-A37E-D14F3E7C596E}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E54-4343-886B-3BE5D26214E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{9ECCDAD5-FFC9-4A9D-AD6D-E31789701E2F}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E54-4343-886B-3BE5D26214E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{1DEF0B3F-5FF8-4DCB-ADAC-E8ECC5647EBB}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E54-4343-886B-3BE5D26214E0}"/>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{FE5C07DC-6722-417A-BB41-4409DF7DF5EE}</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DE54-4343-886B-3BE5D26214E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-2.613995153829209</c:v>
                </c:pt>
                <c:pt idx="1">
                  <c:v>7.6923076923076925</c:v>
                </c:pt>
                <c:pt idx="2">
                  <c:v>9.67741935483871</c:v>
                </c:pt>
                <c:pt idx="3">
                  <c:v>-0.23474178403755869</c:v>
                </c:pt>
                <c:pt idx="4">
                  <c:v>-4.2735042735042734</c:v>
                </c:pt>
                <c:pt idx="5">
                  <c:v>3.3962264150943398</c:v>
                </c:pt>
                <c:pt idx="6">
                  <c:v>-11.363636363636363</c:v>
                </c:pt>
                <c:pt idx="7">
                  <c:v>3.9761431411530817</c:v>
                </c:pt>
                <c:pt idx="8">
                  <c:v>-1.5535097813578826</c:v>
                </c:pt>
                <c:pt idx="9">
                  <c:v>-5.4329371816638368</c:v>
                </c:pt>
                <c:pt idx="10">
                  <c:v>-6.1</c:v>
                </c:pt>
                <c:pt idx="11">
                  <c:v>-3.041825095057034</c:v>
                </c:pt>
                <c:pt idx="12">
                  <c:v>-5.2631578947368425</c:v>
                </c:pt>
                <c:pt idx="13">
                  <c:v>0.49575070821529743</c:v>
                </c:pt>
                <c:pt idx="14">
                  <c:v>-8.7366167023554606</c:v>
                </c:pt>
                <c:pt idx="15">
                  <c:v>-3.4267912772585669</c:v>
                </c:pt>
                <c:pt idx="16">
                  <c:v>0</c:v>
                </c:pt>
                <c:pt idx="17">
                  <c:v>4.9086757990867582</c:v>
                </c:pt>
                <c:pt idx="18">
                  <c:v>7.0574162679425836</c:v>
                </c:pt>
                <c:pt idx="19">
                  <c:v>-3.0769230769230771</c:v>
                </c:pt>
                <c:pt idx="20">
                  <c:v>-4.3686006825938568</c:v>
                </c:pt>
                <c:pt idx="21">
                  <c:v>0</c:v>
                </c:pt>
                <c:pt idx="23">
                  <c:v>7.6923076923076925</c:v>
                </c:pt>
                <c:pt idx="24">
                  <c:v>2.522704339051463</c:v>
                </c:pt>
                <c:pt idx="25">
                  <c:v>-3.0281411018628615</c:v>
                </c:pt>
              </c:numCache>
            </c:numRef>
          </c:val>
          <c:extLst>
            <c:ext xmlns:c16="http://schemas.microsoft.com/office/drawing/2014/chart" uri="{C3380CC4-5D6E-409C-BE32-E72D297353CC}">
              <c16:uniqueId val="{00000020-DE54-4343-886B-3BE5D26214E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{E92A0CCA-D835-4C12-9448-D9B766A43C12}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E54-4343-886B-3BE5D26214E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{A5C598E8-D456-4FB6-A77C-ED133B3B3DA4}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E54-4343-886B-3BE5D26214E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{57D1582B-1C62-4D3C-AB5D-33D1A54705BB}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E54-4343-886B-3BE5D26214E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{44BA970B-BDB3-4688-9343-C18664411C7D}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E54-4343-886B-3BE5D26214E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{B5C2E7C7-9404-4F2D-A99A-08BC10B9F870}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E54-4343-886B-3BE5D26214E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{B9F7CFFA-075B-419E-BF11-8C66E37C0F71}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E54-4343-886B-3BE5D26214E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{E4C99D08-CD2E-42DC-AC6A-D2B705875DBF}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E54-4343-886B-3BE5D26214E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{9135267D-34F3-4B3B-855B-154B3D7A29C7}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E54-4343-886B-3BE5D26214E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{D243E486-863A-4546-B44D-992597A424CA}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E54-4343-886B-3BE5D26214E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{699E1AB6-808C-4BD4-8EBB-8B54AF437636}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E54-4343-886B-3BE5D26214E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{FF1CBF7A-7E8B-4B3D-9F54-86B3DD2C4273}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E54-4343-886B-3BE5D26214E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{63B05AFD-4C99-46F2-BD8B-D28487210F30}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E54-4343-886B-3BE5D26214E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{DF6CCD94-506E-4A96-9DFF-6F65F38D0425}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E54-4343-886B-3BE5D26214E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{5857DBA7-B5EA-4577-AE42-5D95ED62C721}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E54-4343-886B-3BE5D26214E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{2E338CD3-87BF-4209-AA94-0D74A628B5F1}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E54-4343-886B-3BE5D26214E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{347B8D59-5088-4997-8696-637A5F91085A}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E54-4343-886B-3BE5D26214E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{FDA47900-2E92-40EA-A90E-E7C5CFFC183F}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E54-4343-886B-3BE5D26214E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{9A64EE13-F1CC-4A15-9CD0-DB17EFE78460}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E54-4343-886B-3BE5D26214E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{B7819A09-099D-4FC0-9462-CD79BDC644A3}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E54-4343-886B-3BE5D26214E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{1E528E66-0F4C-4816-B0F0-40F4BBA89D79}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E54-4343-886B-3BE5D26214E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{CE2D1E8F-1AE5-48C7-9075-4237C2BA5443}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E54-4343-886B-3BE5D26214E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{433BEF38-32C1-4764-A6CA-93523E17D4DA}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E54-4343-886B-3BE5D26214E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{7E8D7BA3-0000-4D49-8CA7-830E3FE48277}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E54-4343-886B-3BE5D26214E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{4FD17FBC-D0CA-4266-ABEC-F1CC50ABCEE6}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E54-4343-886B-3BE5D26214E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{753C26A0-9E88-45AD-B0A0-12DB7A9B4632}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E54-4343-886B-3BE5D26214E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{AA8853F9-F6BD-49A4-9E23-96F45D41E0E7}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E54-4343-886B-3BE5D26214E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{2A88D3EC-4A5A-4307-B2D1-967B3A9ADB31}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E54-4343-886B-3BE5D26214E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{C4927CB1-049F-436A-869C-4B8FA171C1AF}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E54-4343-886B-3BE5D26214E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{78F820BB-FE08-4B4C-845A-1DF836EBF6B7}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E54-4343-886B-3BE5D26214E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{200A4C1B-EDCB-4E5B-85E4-656949EB070A}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E54-4343-886B-3BE5D26214E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{C50BF36C-945C-436F-B648-7738F5E78D4A}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E54-4343-886B-3BE5D26214E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{483E1F15-20A6-4EB8-94B5-61BCA8E3521C}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E54-4343-886B-3BE5D26214E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E54-4343-886B-3BE5D26214E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E54-4343-886B-3BE5D26214E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{D4C779A2-863D-49E8-9D90-27D541229D32}</c15:txfldGUID>
                      <c15:f>Diagramm!$I$46</c15:f>
                      <c15:dlblFieldTableCache>
                        <c:ptCount val="1"/>
                      </c15:dlblFieldTableCache>
                    </c15:dlblFTEntry>
                  </c15:dlblFieldTable>
                  <c15:showDataLabelsRange val="0"/>
                </c:ext>
                <c:ext xmlns:c16="http://schemas.microsoft.com/office/drawing/2014/chart" uri="{C3380CC4-5D6E-409C-BE32-E72D297353CC}">
                  <c16:uniqueId val="{00000000-886E-4958-9B5D-9FA9FE0D7EE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{2F69D200-FC5B-4152-A932-22BBB9CF4EE9}</c15:txfldGUID>
                      <c15:f>Diagramm!$I$47</c15:f>
                      <c15:dlblFieldTableCache>
                        <c:ptCount val="1"/>
                      </c15:dlblFieldTableCache>
                    </c15:dlblFTEntry>
                  </c15:dlblFieldTable>
                  <c15:showDataLabelsRange val="0"/>
                </c:ext>
                <c:ext xmlns:c16="http://schemas.microsoft.com/office/drawing/2014/chart" uri="{C3380CC4-5D6E-409C-BE32-E72D297353CC}">
                  <c16:uniqueId val="{00000001-886E-4958-9B5D-9FA9FE0D7EE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{1EB78F10-02ED-4380-8E54-6320DA00EB1C}</c15:txfldGUID>
                      <c15:f>Diagramm!$I$48</c15:f>
                      <c15:dlblFieldTableCache>
                        <c:ptCount val="1"/>
                      </c15:dlblFieldTableCache>
                    </c15:dlblFTEntry>
                  </c15:dlblFieldTable>
                  <c15:showDataLabelsRange val="0"/>
                </c:ext>
                <c:ext xmlns:c16="http://schemas.microsoft.com/office/drawing/2014/chart" uri="{C3380CC4-5D6E-409C-BE32-E72D297353CC}">
                  <c16:uniqueId val="{00000002-886E-4958-9B5D-9FA9FE0D7EE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{BF3CFF84-85A6-471F-8AE4-221B7742B46E}</c15:txfldGUID>
                      <c15:f>Diagramm!$I$49</c15:f>
                      <c15:dlblFieldTableCache>
                        <c:ptCount val="1"/>
                      </c15:dlblFieldTableCache>
                    </c15:dlblFTEntry>
                  </c15:dlblFieldTable>
                  <c15:showDataLabelsRange val="0"/>
                </c:ext>
                <c:ext xmlns:c16="http://schemas.microsoft.com/office/drawing/2014/chart" uri="{C3380CC4-5D6E-409C-BE32-E72D297353CC}">
                  <c16:uniqueId val="{00000003-886E-4958-9B5D-9FA9FE0D7EE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{EC842DD6-CF21-46E9-839A-19530CEBD91D}</c15:txfldGUID>
                      <c15:f>Diagramm!$I$50</c15:f>
                      <c15:dlblFieldTableCache>
                        <c:ptCount val="1"/>
                      </c15:dlblFieldTableCache>
                    </c15:dlblFTEntry>
                  </c15:dlblFieldTable>
                  <c15:showDataLabelsRange val="0"/>
                </c:ext>
                <c:ext xmlns:c16="http://schemas.microsoft.com/office/drawing/2014/chart" uri="{C3380CC4-5D6E-409C-BE32-E72D297353CC}">
                  <c16:uniqueId val="{00000004-886E-4958-9B5D-9FA9FE0D7EE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{CF4D15E1-1127-470D-BC00-D71D5FBDAC42}</c15:txfldGUID>
                      <c15:f>Diagramm!$I$51</c15:f>
                      <c15:dlblFieldTableCache>
                        <c:ptCount val="1"/>
                      </c15:dlblFieldTableCache>
                    </c15:dlblFTEntry>
                  </c15:dlblFieldTable>
                  <c15:showDataLabelsRange val="0"/>
                </c:ext>
                <c:ext xmlns:c16="http://schemas.microsoft.com/office/drawing/2014/chart" uri="{C3380CC4-5D6E-409C-BE32-E72D297353CC}">
                  <c16:uniqueId val="{00000005-886E-4958-9B5D-9FA9FE0D7EE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{68C3A1A9-3C59-4546-A595-4A32B0997AF7}</c15:txfldGUID>
                      <c15:f>Diagramm!$I$52</c15:f>
                      <c15:dlblFieldTableCache>
                        <c:ptCount val="1"/>
                      </c15:dlblFieldTableCache>
                    </c15:dlblFTEntry>
                  </c15:dlblFieldTable>
                  <c15:showDataLabelsRange val="0"/>
                </c:ext>
                <c:ext xmlns:c16="http://schemas.microsoft.com/office/drawing/2014/chart" uri="{C3380CC4-5D6E-409C-BE32-E72D297353CC}">
                  <c16:uniqueId val="{00000006-886E-4958-9B5D-9FA9FE0D7EE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{3DC5A869-267E-4857-8BCD-499CAEDB312F}</c15:txfldGUID>
                      <c15:f>Diagramm!$I$53</c15:f>
                      <c15:dlblFieldTableCache>
                        <c:ptCount val="1"/>
                      </c15:dlblFieldTableCache>
                    </c15:dlblFTEntry>
                  </c15:dlblFieldTable>
                  <c15:showDataLabelsRange val="0"/>
                </c:ext>
                <c:ext xmlns:c16="http://schemas.microsoft.com/office/drawing/2014/chart" uri="{C3380CC4-5D6E-409C-BE32-E72D297353CC}">
                  <c16:uniqueId val="{00000007-886E-4958-9B5D-9FA9FE0D7EE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{DDF8D6E3-5B97-432A-B227-4A82DAB7748A}</c15:txfldGUID>
                      <c15:f>Diagramm!$I$54</c15:f>
                      <c15:dlblFieldTableCache>
                        <c:ptCount val="1"/>
                      </c15:dlblFieldTableCache>
                    </c15:dlblFTEntry>
                  </c15:dlblFieldTable>
                  <c15:showDataLabelsRange val="0"/>
                </c:ext>
                <c:ext xmlns:c16="http://schemas.microsoft.com/office/drawing/2014/chart" uri="{C3380CC4-5D6E-409C-BE32-E72D297353CC}">
                  <c16:uniqueId val="{00000008-886E-4958-9B5D-9FA9FE0D7EE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{B1FC8668-5C0A-4193-9540-D876F4E77805}</c15:txfldGUID>
                      <c15:f>Diagramm!$I$55</c15:f>
                      <c15:dlblFieldTableCache>
                        <c:ptCount val="1"/>
                      </c15:dlblFieldTableCache>
                    </c15:dlblFTEntry>
                  </c15:dlblFieldTable>
                  <c15:showDataLabelsRange val="0"/>
                </c:ext>
                <c:ext xmlns:c16="http://schemas.microsoft.com/office/drawing/2014/chart" uri="{C3380CC4-5D6E-409C-BE32-E72D297353CC}">
                  <c16:uniqueId val="{00000009-886E-4958-9B5D-9FA9FE0D7EE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{CC1439A5-ADAE-47DE-A129-24CABC3280B9}</c15:txfldGUID>
                      <c15:f>Diagramm!$I$56</c15:f>
                      <c15:dlblFieldTableCache>
                        <c:ptCount val="1"/>
                      </c15:dlblFieldTableCache>
                    </c15:dlblFTEntry>
                  </c15:dlblFieldTable>
                  <c15:showDataLabelsRange val="0"/>
                </c:ext>
                <c:ext xmlns:c16="http://schemas.microsoft.com/office/drawing/2014/chart" uri="{C3380CC4-5D6E-409C-BE32-E72D297353CC}">
                  <c16:uniqueId val="{0000000A-886E-4958-9B5D-9FA9FE0D7EE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{EF5F2F02-A2F9-43E9-B391-899B93A1F170}</c15:txfldGUID>
                      <c15:f>Diagramm!$I$57</c15:f>
                      <c15:dlblFieldTableCache>
                        <c:ptCount val="1"/>
                      </c15:dlblFieldTableCache>
                    </c15:dlblFTEntry>
                  </c15:dlblFieldTable>
                  <c15:showDataLabelsRange val="0"/>
                </c:ext>
                <c:ext xmlns:c16="http://schemas.microsoft.com/office/drawing/2014/chart" uri="{C3380CC4-5D6E-409C-BE32-E72D297353CC}">
                  <c16:uniqueId val="{0000000B-886E-4958-9B5D-9FA9FE0D7EE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{614C69B3-AF90-44A7-8BDA-24B306471E29}</c15:txfldGUID>
                      <c15:f>Diagramm!$I$58</c15:f>
                      <c15:dlblFieldTableCache>
                        <c:ptCount val="1"/>
                      </c15:dlblFieldTableCache>
                    </c15:dlblFTEntry>
                  </c15:dlblFieldTable>
                  <c15:showDataLabelsRange val="0"/>
                </c:ext>
                <c:ext xmlns:c16="http://schemas.microsoft.com/office/drawing/2014/chart" uri="{C3380CC4-5D6E-409C-BE32-E72D297353CC}">
                  <c16:uniqueId val="{0000000C-886E-4958-9B5D-9FA9FE0D7EE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{12EB0BD9-738C-4E68-BCED-965A813CA2B5}</c15:txfldGUID>
                      <c15:f>Diagramm!$I$59</c15:f>
                      <c15:dlblFieldTableCache>
                        <c:ptCount val="1"/>
                      </c15:dlblFieldTableCache>
                    </c15:dlblFTEntry>
                  </c15:dlblFieldTable>
                  <c15:showDataLabelsRange val="0"/>
                </c:ext>
                <c:ext xmlns:c16="http://schemas.microsoft.com/office/drawing/2014/chart" uri="{C3380CC4-5D6E-409C-BE32-E72D297353CC}">
                  <c16:uniqueId val="{0000000D-886E-4958-9B5D-9FA9FE0D7EE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{0F444762-79F8-48A9-A976-638EFF3BF3A7}</c15:txfldGUID>
                      <c15:f>Diagramm!$I$60</c15:f>
                      <c15:dlblFieldTableCache>
                        <c:ptCount val="1"/>
                      </c15:dlblFieldTableCache>
                    </c15:dlblFTEntry>
                  </c15:dlblFieldTable>
                  <c15:showDataLabelsRange val="0"/>
                </c:ext>
                <c:ext xmlns:c16="http://schemas.microsoft.com/office/drawing/2014/chart" uri="{C3380CC4-5D6E-409C-BE32-E72D297353CC}">
                  <c16:uniqueId val="{0000000E-886E-4958-9B5D-9FA9FE0D7EE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{0E3B3951-E8A1-49D2-B4A5-E3BC162B3917}</c15:txfldGUID>
                      <c15:f>Diagramm!$I$61</c15:f>
                      <c15:dlblFieldTableCache>
                        <c:ptCount val="1"/>
                      </c15:dlblFieldTableCache>
                    </c15:dlblFTEntry>
                  </c15:dlblFieldTable>
                  <c15:showDataLabelsRange val="0"/>
                </c:ext>
                <c:ext xmlns:c16="http://schemas.microsoft.com/office/drawing/2014/chart" uri="{C3380CC4-5D6E-409C-BE32-E72D297353CC}">
                  <c16:uniqueId val="{0000000F-886E-4958-9B5D-9FA9FE0D7EE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{1A1C314C-BBA9-40BD-8FDE-D3D72487E847}</c15:txfldGUID>
                      <c15:f>Diagramm!$I$62</c15:f>
                      <c15:dlblFieldTableCache>
                        <c:ptCount val="1"/>
                      </c15:dlblFieldTableCache>
                    </c15:dlblFTEntry>
                  </c15:dlblFieldTable>
                  <c15:showDataLabelsRange val="0"/>
                </c:ext>
                <c:ext xmlns:c16="http://schemas.microsoft.com/office/drawing/2014/chart" uri="{C3380CC4-5D6E-409C-BE32-E72D297353CC}">
                  <c16:uniqueId val="{00000010-886E-4958-9B5D-9FA9FE0D7EE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{DA6B181E-3EBF-4140-8684-EBA0C22AF703}</c15:txfldGUID>
                      <c15:f>Diagramm!$I$63</c15:f>
                      <c15:dlblFieldTableCache>
                        <c:ptCount val="1"/>
                      </c15:dlblFieldTableCache>
                    </c15:dlblFTEntry>
                  </c15:dlblFieldTable>
                  <c15:showDataLabelsRange val="0"/>
                </c:ext>
                <c:ext xmlns:c16="http://schemas.microsoft.com/office/drawing/2014/chart" uri="{C3380CC4-5D6E-409C-BE32-E72D297353CC}">
                  <c16:uniqueId val="{00000011-886E-4958-9B5D-9FA9FE0D7EE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{6CAF9B73-09F5-4C71-89AA-A5C8EF3D04B8}</c15:txfldGUID>
                      <c15:f>Diagramm!$I$64</c15:f>
                      <c15:dlblFieldTableCache>
                        <c:ptCount val="1"/>
                      </c15:dlblFieldTableCache>
                    </c15:dlblFTEntry>
                  </c15:dlblFieldTable>
                  <c15:showDataLabelsRange val="0"/>
                </c:ext>
                <c:ext xmlns:c16="http://schemas.microsoft.com/office/drawing/2014/chart" uri="{C3380CC4-5D6E-409C-BE32-E72D297353CC}">
                  <c16:uniqueId val="{00000012-886E-4958-9B5D-9FA9FE0D7EE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{307B23F1-8030-403F-87B6-04D9A43927E7}</c15:txfldGUID>
                      <c15:f>Diagramm!$I$65</c15:f>
                      <c15:dlblFieldTableCache>
                        <c:ptCount val="1"/>
                      </c15:dlblFieldTableCache>
                    </c15:dlblFTEntry>
                  </c15:dlblFieldTable>
                  <c15:showDataLabelsRange val="0"/>
                </c:ext>
                <c:ext xmlns:c16="http://schemas.microsoft.com/office/drawing/2014/chart" uri="{C3380CC4-5D6E-409C-BE32-E72D297353CC}">
                  <c16:uniqueId val="{00000013-886E-4958-9B5D-9FA9FE0D7EE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{68DC3DE3-CB00-449D-8949-29307A5B0F0E}</c15:txfldGUID>
                      <c15:f>Diagramm!$I$66</c15:f>
                      <c15:dlblFieldTableCache>
                        <c:ptCount val="1"/>
                      </c15:dlblFieldTableCache>
                    </c15:dlblFTEntry>
                  </c15:dlblFieldTable>
                  <c15:showDataLabelsRange val="0"/>
                </c:ext>
                <c:ext xmlns:c16="http://schemas.microsoft.com/office/drawing/2014/chart" uri="{C3380CC4-5D6E-409C-BE32-E72D297353CC}">
                  <c16:uniqueId val="{00000014-886E-4958-9B5D-9FA9FE0D7EE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{5A86724A-7D47-4E31-8B9A-23E23B03305F}</c15:txfldGUID>
                      <c15:f>Diagramm!$I$67</c15:f>
                      <c15:dlblFieldTableCache>
                        <c:ptCount val="1"/>
                      </c15:dlblFieldTableCache>
                    </c15:dlblFTEntry>
                  </c15:dlblFieldTable>
                  <c15:showDataLabelsRange val="0"/>
                </c:ext>
                <c:ext xmlns:c16="http://schemas.microsoft.com/office/drawing/2014/chart" uri="{C3380CC4-5D6E-409C-BE32-E72D297353CC}">
                  <c16:uniqueId val="{00000015-886E-4958-9B5D-9FA9FE0D7E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86E-4958-9B5D-9FA9FE0D7EE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{013EB4E0-DDFA-4B7A-9300-D366D37F328E}</c15:txfldGUID>
                      <c15:f>Diagramm!$K$46</c15:f>
                      <c15:dlblFieldTableCache>
                        <c:ptCount val="1"/>
                      </c15:dlblFieldTableCache>
                    </c15:dlblFTEntry>
                  </c15:dlblFieldTable>
                  <c15:showDataLabelsRange val="0"/>
                </c:ext>
                <c:ext xmlns:c16="http://schemas.microsoft.com/office/drawing/2014/chart" uri="{C3380CC4-5D6E-409C-BE32-E72D297353CC}">
                  <c16:uniqueId val="{00000017-886E-4958-9B5D-9FA9FE0D7EE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{F5167F33-7D96-4AC5-BBC6-291ED0AA0474}</c15:txfldGUID>
                      <c15:f>Diagramm!$K$47</c15:f>
                      <c15:dlblFieldTableCache>
                        <c:ptCount val="1"/>
                      </c15:dlblFieldTableCache>
                    </c15:dlblFTEntry>
                  </c15:dlblFieldTable>
                  <c15:showDataLabelsRange val="0"/>
                </c:ext>
                <c:ext xmlns:c16="http://schemas.microsoft.com/office/drawing/2014/chart" uri="{C3380CC4-5D6E-409C-BE32-E72D297353CC}">
                  <c16:uniqueId val="{00000018-886E-4958-9B5D-9FA9FE0D7EE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{F3657430-6120-4B3D-9356-8FF157A94790}</c15:txfldGUID>
                      <c15:f>Diagramm!$K$48</c15:f>
                      <c15:dlblFieldTableCache>
                        <c:ptCount val="1"/>
                      </c15:dlblFieldTableCache>
                    </c15:dlblFTEntry>
                  </c15:dlblFieldTable>
                  <c15:showDataLabelsRange val="0"/>
                </c:ext>
                <c:ext xmlns:c16="http://schemas.microsoft.com/office/drawing/2014/chart" uri="{C3380CC4-5D6E-409C-BE32-E72D297353CC}">
                  <c16:uniqueId val="{00000019-886E-4958-9B5D-9FA9FE0D7EE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{2B0E21EE-2EB7-4C33-8BAD-21A0519F379E}</c15:txfldGUID>
                      <c15:f>Diagramm!$K$49</c15:f>
                      <c15:dlblFieldTableCache>
                        <c:ptCount val="1"/>
                      </c15:dlblFieldTableCache>
                    </c15:dlblFTEntry>
                  </c15:dlblFieldTable>
                  <c15:showDataLabelsRange val="0"/>
                </c:ext>
                <c:ext xmlns:c16="http://schemas.microsoft.com/office/drawing/2014/chart" uri="{C3380CC4-5D6E-409C-BE32-E72D297353CC}">
                  <c16:uniqueId val="{0000001A-886E-4958-9B5D-9FA9FE0D7EE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{98C28783-678A-4218-A8A1-72B8F960FA0F}</c15:txfldGUID>
                      <c15:f>Diagramm!$K$50</c15:f>
                      <c15:dlblFieldTableCache>
                        <c:ptCount val="1"/>
                      </c15:dlblFieldTableCache>
                    </c15:dlblFTEntry>
                  </c15:dlblFieldTable>
                  <c15:showDataLabelsRange val="0"/>
                </c:ext>
                <c:ext xmlns:c16="http://schemas.microsoft.com/office/drawing/2014/chart" uri="{C3380CC4-5D6E-409C-BE32-E72D297353CC}">
                  <c16:uniqueId val="{0000001B-886E-4958-9B5D-9FA9FE0D7EE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{906D3738-EF81-4F99-AECB-FBE3311DA974}</c15:txfldGUID>
                      <c15:f>Diagramm!$K$51</c15:f>
                      <c15:dlblFieldTableCache>
                        <c:ptCount val="1"/>
                      </c15:dlblFieldTableCache>
                    </c15:dlblFTEntry>
                  </c15:dlblFieldTable>
                  <c15:showDataLabelsRange val="0"/>
                </c:ext>
                <c:ext xmlns:c16="http://schemas.microsoft.com/office/drawing/2014/chart" uri="{C3380CC4-5D6E-409C-BE32-E72D297353CC}">
                  <c16:uniqueId val="{0000001C-886E-4958-9B5D-9FA9FE0D7EE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{9C815C27-DBB8-4AB1-AE15-D2310F7B5D3D}</c15:txfldGUID>
                      <c15:f>Diagramm!$K$52</c15:f>
                      <c15:dlblFieldTableCache>
                        <c:ptCount val="1"/>
                      </c15:dlblFieldTableCache>
                    </c15:dlblFTEntry>
                  </c15:dlblFieldTable>
                  <c15:showDataLabelsRange val="0"/>
                </c:ext>
                <c:ext xmlns:c16="http://schemas.microsoft.com/office/drawing/2014/chart" uri="{C3380CC4-5D6E-409C-BE32-E72D297353CC}">
                  <c16:uniqueId val="{0000001D-886E-4958-9B5D-9FA9FE0D7EE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{025B7CBE-6F53-4F29-B62F-F9ACCB39CE16}</c15:txfldGUID>
                      <c15:f>Diagramm!$K$53</c15:f>
                      <c15:dlblFieldTableCache>
                        <c:ptCount val="1"/>
                      </c15:dlblFieldTableCache>
                    </c15:dlblFTEntry>
                  </c15:dlblFieldTable>
                  <c15:showDataLabelsRange val="0"/>
                </c:ext>
                <c:ext xmlns:c16="http://schemas.microsoft.com/office/drawing/2014/chart" uri="{C3380CC4-5D6E-409C-BE32-E72D297353CC}">
                  <c16:uniqueId val="{0000001E-886E-4958-9B5D-9FA9FE0D7EE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{50310B0A-2202-4DF2-B958-F5812C0D8492}</c15:txfldGUID>
                      <c15:f>Diagramm!$K$54</c15:f>
                      <c15:dlblFieldTableCache>
                        <c:ptCount val="1"/>
                      </c15:dlblFieldTableCache>
                    </c15:dlblFTEntry>
                  </c15:dlblFieldTable>
                  <c15:showDataLabelsRange val="0"/>
                </c:ext>
                <c:ext xmlns:c16="http://schemas.microsoft.com/office/drawing/2014/chart" uri="{C3380CC4-5D6E-409C-BE32-E72D297353CC}">
                  <c16:uniqueId val="{0000001F-886E-4958-9B5D-9FA9FE0D7EE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{9B2FA32F-FEEF-4AA0-8E04-D593E459D7D5}</c15:txfldGUID>
                      <c15:f>Diagramm!$K$55</c15:f>
                      <c15:dlblFieldTableCache>
                        <c:ptCount val="1"/>
                      </c15:dlblFieldTableCache>
                    </c15:dlblFTEntry>
                  </c15:dlblFieldTable>
                  <c15:showDataLabelsRange val="0"/>
                </c:ext>
                <c:ext xmlns:c16="http://schemas.microsoft.com/office/drawing/2014/chart" uri="{C3380CC4-5D6E-409C-BE32-E72D297353CC}">
                  <c16:uniqueId val="{00000020-886E-4958-9B5D-9FA9FE0D7EE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{B3CE247B-FEA1-4C52-87BB-8DFB2A05BAF0}</c15:txfldGUID>
                      <c15:f>Diagramm!$K$56</c15:f>
                      <c15:dlblFieldTableCache>
                        <c:ptCount val="1"/>
                      </c15:dlblFieldTableCache>
                    </c15:dlblFTEntry>
                  </c15:dlblFieldTable>
                  <c15:showDataLabelsRange val="0"/>
                </c:ext>
                <c:ext xmlns:c16="http://schemas.microsoft.com/office/drawing/2014/chart" uri="{C3380CC4-5D6E-409C-BE32-E72D297353CC}">
                  <c16:uniqueId val="{00000021-886E-4958-9B5D-9FA9FE0D7EE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{DB5873CA-C5EA-46F4-9203-632F5D895393}</c15:txfldGUID>
                      <c15:f>Diagramm!$K$57</c15:f>
                      <c15:dlblFieldTableCache>
                        <c:ptCount val="1"/>
                      </c15:dlblFieldTableCache>
                    </c15:dlblFTEntry>
                  </c15:dlblFieldTable>
                  <c15:showDataLabelsRange val="0"/>
                </c:ext>
                <c:ext xmlns:c16="http://schemas.microsoft.com/office/drawing/2014/chart" uri="{C3380CC4-5D6E-409C-BE32-E72D297353CC}">
                  <c16:uniqueId val="{00000022-886E-4958-9B5D-9FA9FE0D7EE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{962F171E-2EE9-4FC4-94AC-AF1EE36E715D}</c15:txfldGUID>
                      <c15:f>Diagramm!$K$58</c15:f>
                      <c15:dlblFieldTableCache>
                        <c:ptCount val="1"/>
                      </c15:dlblFieldTableCache>
                    </c15:dlblFTEntry>
                  </c15:dlblFieldTable>
                  <c15:showDataLabelsRange val="0"/>
                </c:ext>
                <c:ext xmlns:c16="http://schemas.microsoft.com/office/drawing/2014/chart" uri="{C3380CC4-5D6E-409C-BE32-E72D297353CC}">
                  <c16:uniqueId val="{00000023-886E-4958-9B5D-9FA9FE0D7EE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{77D08B09-664D-4903-8BFB-E770E5463722}</c15:txfldGUID>
                      <c15:f>Diagramm!$K$59</c15:f>
                      <c15:dlblFieldTableCache>
                        <c:ptCount val="1"/>
                      </c15:dlblFieldTableCache>
                    </c15:dlblFTEntry>
                  </c15:dlblFieldTable>
                  <c15:showDataLabelsRange val="0"/>
                </c:ext>
                <c:ext xmlns:c16="http://schemas.microsoft.com/office/drawing/2014/chart" uri="{C3380CC4-5D6E-409C-BE32-E72D297353CC}">
                  <c16:uniqueId val="{00000024-886E-4958-9B5D-9FA9FE0D7EE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{9FF6A012-4ADC-425F-8105-7F6F0A0316EA}</c15:txfldGUID>
                      <c15:f>Diagramm!$K$60</c15:f>
                      <c15:dlblFieldTableCache>
                        <c:ptCount val="1"/>
                      </c15:dlblFieldTableCache>
                    </c15:dlblFTEntry>
                  </c15:dlblFieldTable>
                  <c15:showDataLabelsRange val="0"/>
                </c:ext>
                <c:ext xmlns:c16="http://schemas.microsoft.com/office/drawing/2014/chart" uri="{C3380CC4-5D6E-409C-BE32-E72D297353CC}">
                  <c16:uniqueId val="{00000025-886E-4958-9B5D-9FA9FE0D7EE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{8D89284E-8D5E-4BE5-BFCF-96DE74409530}</c15:txfldGUID>
                      <c15:f>Diagramm!$K$61</c15:f>
                      <c15:dlblFieldTableCache>
                        <c:ptCount val="1"/>
                      </c15:dlblFieldTableCache>
                    </c15:dlblFTEntry>
                  </c15:dlblFieldTable>
                  <c15:showDataLabelsRange val="0"/>
                </c:ext>
                <c:ext xmlns:c16="http://schemas.microsoft.com/office/drawing/2014/chart" uri="{C3380CC4-5D6E-409C-BE32-E72D297353CC}">
                  <c16:uniqueId val="{00000026-886E-4958-9B5D-9FA9FE0D7EE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{70FA6CDE-C181-4860-8B1C-68DF3B004CBB}</c15:txfldGUID>
                      <c15:f>Diagramm!$K$62</c15:f>
                      <c15:dlblFieldTableCache>
                        <c:ptCount val="1"/>
                      </c15:dlblFieldTableCache>
                    </c15:dlblFTEntry>
                  </c15:dlblFieldTable>
                  <c15:showDataLabelsRange val="0"/>
                </c:ext>
                <c:ext xmlns:c16="http://schemas.microsoft.com/office/drawing/2014/chart" uri="{C3380CC4-5D6E-409C-BE32-E72D297353CC}">
                  <c16:uniqueId val="{00000027-886E-4958-9B5D-9FA9FE0D7EE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{AAEC4E4B-B4F1-48AD-AA1E-DC6198C1281D}</c15:txfldGUID>
                      <c15:f>Diagramm!$K$63</c15:f>
                      <c15:dlblFieldTableCache>
                        <c:ptCount val="1"/>
                      </c15:dlblFieldTableCache>
                    </c15:dlblFTEntry>
                  </c15:dlblFieldTable>
                  <c15:showDataLabelsRange val="0"/>
                </c:ext>
                <c:ext xmlns:c16="http://schemas.microsoft.com/office/drawing/2014/chart" uri="{C3380CC4-5D6E-409C-BE32-E72D297353CC}">
                  <c16:uniqueId val="{00000028-886E-4958-9B5D-9FA9FE0D7EE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{6B8FABD0-C298-43B5-9406-52C5FBD03355}</c15:txfldGUID>
                      <c15:f>Diagramm!$K$64</c15:f>
                      <c15:dlblFieldTableCache>
                        <c:ptCount val="1"/>
                      </c15:dlblFieldTableCache>
                    </c15:dlblFTEntry>
                  </c15:dlblFieldTable>
                  <c15:showDataLabelsRange val="0"/>
                </c:ext>
                <c:ext xmlns:c16="http://schemas.microsoft.com/office/drawing/2014/chart" uri="{C3380CC4-5D6E-409C-BE32-E72D297353CC}">
                  <c16:uniqueId val="{00000029-886E-4958-9B5D-9FA9FE0D7EE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{1F878065-D63E-4C98-91D7-AC67FFBC4022}</c15:txfldGUID>
                      <c15:f>Diagramm!$K$65</c15:f>
                      <c15:dlblFieldTableCache>
                        <c:ptCount val="1"/>
                      </c15:dlblFieldTableCache>
                    </c15:dlblFTEntry>
                  </c15:dlblFieldTable>
                  <c15:showDataLabelsRange val="0"/>
                </c:ext>
                <c:ext xmlns:c16="http://schemas.microsoft.com/office/drawing/2014/chart" uri="{C3380CC4-5D6E-409C-BE32-E72D297353CC}">
                  <c16:uniqueId val="{0000002A-886E-4958-9B5D-9FA9FE0D7EE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{9E2AED29-6A00-45C6-9543-1BF5B0C4D354}</c15:txfldGUID>
                      <c15:f>Diagramm!$K$66</c15:f>
                      <c15:dlblFieldTableCache>
                        <c:ptCount val="1"/>
                      </c15:dlblFieldTableCache>
                    </c15:dlblFTEntry>
                  </c15:dlblFieldTable>
                  <c15:showDataLabelsRange val="0"/>
                </c:ext>
                <c:ext xmlns:c16="http://schemas.microsoft.com/office/drawing/2014/chart" uri="{C3380CC4-5D6E-409C-BE32-E72D297353CC}">
                  <c16:uniqueId val="{0000002B-886E-4958-9B5D-9FA9FE0D7EE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{7CF015A5-5C4F-4B08-9B7A-022CAED6F24A}</c15:txfldGUID>
                      <c15:f>Diagramm!$K$67</c15:f>
                      <c15:dlblFieldTableCache>
                        <c:ptCount val="1"/>
                      </c15:dlblFieldTableCache>
                    </c15:dlblFTEntry>
                  </c15:dlblFieldTable>
                  <c15:showDataLabelsRange val="0"/>
                </c:ext>
                <c:ext xmlns:c16="http://schemas.microsoft.com/office/drawing/2014/chart" uri="{C3380CC4-5D6E-409C-BE32-E72D297353CC}">
                  <c16:uniqueId val="{0000002C-886E-4958-9B5D-9FA9FE0D7EE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86E-4958-9B5D-9FA9FE0D7EE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{47C1356F-A0B4-4399-A847-D453A5E1E122}</c15:txfldGUID>
                      <c15:f>Diagramm!$J$46</c15:f>
                      <c15:dlblFieldTableCache>
                        <c:ptCount val="1"/>
                      </c15:dlblFieldTableCache>
                    </c15:dlblFTEntry>
                  </c15:dlblFieldTable>
                  <c15:showDataLabelsRange val="0"/>
                </c:ext>
                <c:ext xmlns:c16="http://schemas.microsoft.com/office/drawing/2014/chart" uri="{C3380CC4-5D6E-409C-BE32-E72D297353CC}">
                  <c16:uniqueId val="{0000002E-886E-4958-9B5D-9FA9FE0D7EE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{0CD4E9EA-FDF1-459D-956A-8534E9A781BB}</c15:txfldGUID>
                      <c15:f>Diagramm!$J$47</c15:f>
                      <c15:dlblFieldTableCache>
                        <c:ptCount val="1"/>
                      </c15:dlblFieldTableCache>
                    </c15:dlblFTEntry>
                  </c15:dlblFieldTable>
                  <c15:showDataLabelsRange val="0"/>
                </c:ext>
                <c:ext xmlns:c16="http://schemas.microsoft.com/office/drawing/2014/chart" uri="{C3380CC4-5D6E-409C-BE32-E72D297353CC}">
                  <c16:uniqueId val="{0000002F-886E-4958-9B5D-9FA9FE0D7EE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{0091E904-EF7E-4EE9-A948-37D709008021}</c15:txfldGUID>
                      <c15:f>Diagramm!$J$48</c15:f>
                      <c15:dlblFieldTableCache>
                        <c:ptCount val="1"/>
                      </c15:dlblFieldTableCache>
                    </c15:dlblFTEntry>
                  </c15:dlblFieldTable>
                  <c15:showDataLabelsRange val="0"/>
                </c:ext>
                <c:ext xmlns:c16="http://schemas.microsoft.com/office/drawing/2014/chart" uri="{C3380CC4-5D6E-409C-BE32-E72D297353CC}">
                  <c16:uniqueId val="{00000030-886E-4958-9B5D-9FA9FE0D7EE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{A0F7B19A-5AED-48CA-9F99-E25C7E5CB9D2}</c15:txfldGUID>
                      <c15:f>Diagramm!$J$49</c15:f>
                      <c15:dlblFieldTableCache>
                        <c:ptCount val="1"/>
                      </c15:dlblFieldTableCache>
                    </c15:dlblFTEntry>
                  </c15:dlblFieldTable>
                  <c15:showDataLabelsRange val="0"/>
                </c:ext>
                <c:ext xmlns:c16="http://schemas.microsoft.com/office/drawing/2014/chart" uri="{C3380CC4-5D6E-409C-BE32-E72D297353CC}">
                  <c16:uniqueId val="{00000031-886E-4958-9B5D-9FA9FE0D7EE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{5A5E0DBF-6ED4-4828-A26B-14E89D8E4D55}</c15:txfldGUID>
                      <c15:f>Diagramm!$J$50</c15:f>
                      <c15:dlblFieldTableCache>
                        <c:ptCount val="1"/>
                      </c15:dlblFieldTableCache>
                    </c15:dlblFTEntry>
                  </c15:dlblFieldTable>
                  <c15:showDataLabelsRange val="0"/>
                </c:ext>
                <c:ext xmlns:c16="http://schemas.microsoft.com/office/drawing/2014/chart" uri="{C3380CC4-5D6E-409C-BE32-E72D297353CC}">
                  <c16:uniqueId val="{00000032-886E-4958-9B5D-9FA9FE0D7EE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{51418641-B352-49C8-BC88-66B4F134013B}</c15:txfldGUID>
                      <c15:f>Diagramm!$J$51</c15:f>
                      <c15:dlblFieldTableCache>
                        <c:ptCount val="1"/>
                      </c15:dlblFieldTableCache>
                    </c15:dlblFTEntry>
                  </c15:dlblFieldTable>
                  <c15:showDataLabelsRange val="0"/>
                </c:ext>
                <c:ext xmlns:c16="http://schemas.microsoft.com/office/drawing/2014/chart" uri="{C3380CC4-5D6E-409C-BE32-E72D297353CC}">
                  <c16:uniqueId val="{00000033-886E-4958-9B5D-9FA9FE0D7EE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{C2DE19CA-B78B-451E-8328-77EC3747A88E}</c15:txfldGUID>
                      <c15:f>Diagramm!$J$52</c15:f>
                      <c15:dlblFieldTableCache>
                        <c:ptCount val="1"/>
                      </c15:dlblFieldTableCache>
                    </c15:dlblFTEntry>
                  </c15:dlblFieldTable>
                  <c15:showDataLabelsRange val="0"/>
                </c:ext>
                <c:ext xmlns:c16="http://schemas.microsoft.com/office/drawing/2014/chart" uri="{C3380CC4-5D6E-409C-BE32-E72D297353CC}">
                  <c16:uniqueId val="{00000034-886E-4958-9B5D-9FA9FE0D7EE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{71A86889-7B9A-4B72-9731-4AEA1AFA8AD6}</c15:txfldGUID>
                      <c15:f>Diagramm!$J$53</c15:f>
                      <c15:dlblFieldTableCache>
                        <c:ptCount val="1"/>
                      </c15:dlblFieldTableCache>
                    </c15:dlblFTEntry>
                  </c15:dlblFieldTable>
                  <c15:showDataLabelsRange val="0"/>
                </c:ext>
                <c:ext xmlns:c16="http://schemas.microsoft.com/office/drawing/2014/chart" uri="{C3380CC4-5D6E-409C-BE32-E72D297353CC}">
                  <c16:uniqueId val="{00000035-886E-4958-9B5D-9FA9FE0D7EE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{0E556AEF-0807-4F52-927C-F1DBD161AC3E}</c15:txfldGUID>
                      <c15:f>Diagramm!$J$54</c15:f>
                      <c15:dlblFieldTableCache>
                        <c:ptCount val="1"/>
                      </c15:dlblFieldTableCache>
                    </c15:dlblFTEntry>
                  </c15:dlblFieldTable>
                  <c15:showDataLabelsRange val="0"/>
                </c:ext>
                <c:ext xmlns:c16="http://schemas.microsoft.com/office/drawing/2014/chart" uri="{C3380CC4-5D6E-409C-BE32-E72D297353CC}">
                  <c16:uniqueId val="{00000036-886E-4958-9B5D-9FA9FE0D7EE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{2BBB471B-D572-42A5-B4BC-D2782743B2D0}</c15:txfldGUID>
                      <c15:f>Diagramm!$J$55</c15:f>
                      <c15:dlblFieldTableCache>
                        <c:ptCount val="1"/>
                      </c15:dlblFieldTableCache>
                    </c15:dlblFTEntry>
                  </c15:dlblFieldTable>
                  <c15:showDataLabelsRange val="0"/>
                </c:ext>
                <c:ext xmlns:c16="http://schemas.microsoft.com/office/drawing/2014/chart" uri="{C3380CC4-5D6E-409C-BE32-E72D297353CC}">
                  <c16:uniqueId val="{00000037-886E-4958-9B5D-9FA9FE0D7EE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{AB49671E-0C83-4B1F-98C1-BB4B79B5B890}</c15:txfldGUID>
                      <c15:f>Diagramm!$J$56</c15:f>
                      <c15:dlblFieldTableCache>
                        <c:ptCount val="1"/>
                      </c15:dlblFieldTableCache>
                    </c15:dlblFTEntry>
                  </c15:dlblFieldTable>
                  <c15:showDataLabelsRange val="0"/>
                </c:ext>
                <c:ext xmlns:c16="http://schemas.microsoft.com/office/drawing/2014/chart" uri="{C3380CC4-5D6E-409C-BE32-E72D297353CC}">
                  <c16:uniqueId val="{00000038-886E-4958-9B5D-9FA9FE0D7EE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{34297A0F-E782-4D28-ABE8-D7C96ACA6F4D}</c15:txfldGUID>
                      <c15:f>Diagramm!$J$57</c15:f>
                      <c15:dlblFieldTableCache>
                        <c:ptCount val="1"/>
                      </c15:dlblFieldTableCache>
                    </c15:dlblFTEntry>
                  </c15:dlblFieldTable>
                  <c15:showDataLabelsRange val="0"/>
                </c:ext>
                <c:ext xmlns:c16="http://schemas.microsoft.com/office/drawing/2014/chart" uri="{C3380CC4-5D6E-409C-BE32-E72D297353CC}">
                  <c16:uniqueId val="{00000039-886E-4958-9B5D-9FA9FE0D7EE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{AF9938EC-0C81-4FC6-A351-4B4C2A6361AA}</c15:txfldGUID>
                      <c15:f>Diagramm!$J$58</c15:f>
                      <c15:dlblFieldTableCache>
                        <c:ptCount val="1"/>
                      </c15:dlblFieldTableCache>
                    </c15:dlblFTEntry>
                  </c15:dlblFieldTable>
                  <c15:showDataLabelsRange val="0"/>
                </c:ext>
                <c:ext xmlns:c16="http://schemas.microsoft.com/office/drawing/2014/chart" uri="{C3380CC4-5D6E-409C-BE32-E72D297353CC}">
                  <c16:uniqueId val="{0000003A-886E-4958-9B5D-9FA9FE0D7EE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{6EC47165-B709-4B97-AA76-04AC288A00D3}</c15:txfldGUID>
                      <c15:f>Diagramm!$J$59</c15:f>
                      <c15:dlblFieldTableCache>
                        <c:ptCount val="1"/>
                      </c15:dlblFieldTableCache>
                    </c15:dlblFTEntry>
                  </c15:dlblFieldTable>
                  <c15:showDataLabelsRange val="0"/>
                </c:ext>
                <c:ext xmlns:c16="http://schemas.microsoft.com/office/drawing/2014/chart" uri="{C3380CC4-5D6E-409C-BE32-E72D297353CC}">
                  <c16:uniqueId val="{0000003B-886E-4958-9B5D-9FA9FE0D7EE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{F6D04A0F-FF55-4360-83A3-09E0FBB5B7E7}</c15:txfldGUID>
                      <c15:f>Diagramm!$J$60</c15:f>
                      <c15:dlblFieldTableCache>
                        <c:ptCount val="1"/>
                      </c15:dlblFieldTableCache>
                    </c15:dlblFTEntry>
                  </c15:dlblFieldTable>
                  <c15:showDataLabelsRange val="0"/>
                </c:ext>
                <c:ext xmlns:c16="http://schemas.microsoft.com/office/drawing/2014/chart" uri="{C3380CC4-5D6E-409C-BE32-E72D297353CC}">
                  <c16:uniqueId val="{0000003C-886E-4958-9B5D-9FA9FE0D7EE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{F0566DD9-E99C-44A7-9670-8C84047529AF}</c15:txfldGUID>
                      <c15:f>Diagramm!$J$61</c15:f>
                      <c15:dlblFieldTableCache>
                        <c:ptCount val="1"/>
                      </c15:dlblFieldTableCache>
                    </c15:dlblFTEntry>
                  </c15:dlblFieldTable>
                  <c15:showDataLabelsRange val="0"/>
                </c:ext>
                <c:ext xmlns:c16="http://schemas.microsoft.com/office/drawing/2014/chart" uri="{C3380CC4-5D6E-409C-BE32-E72D297353CC}">
                  <c16:uniqueId val="{0000003D-886E-4958-9B5D-9FA9FE0D7EE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{D4584CA0-2746-4A12-84AE-E4E7BF4961FB}</c15:txfldGUID>
                      <c15:f>Diagramm!$J$62</c15:f>
                      <c15:dlblFieldTableCache>
                        <c:ptCount val="1"/>
                      </c15:dlblFieldTableCache>
                    </c15:dlblFTEntry>
                  </c15:dlblFieldTable>
                  <c15:showDataLabelsRange val="0"/>
                </c:ext>
                <c:ext xmlns:c16="http://schemas.microsoft.com/office/drawing/2014/chart" uri="{C3380CC4-5D6E-409C-BE32-E72D297353CC}">
                  <c16:uniqueId val="{0000003E-886E-4958-9B5D-9FA9FE0D7EE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{3626F86E-FA54-467B-8AF4-7E5FDB803D93}</c15:txfldGUID>
                      <c15:f>Diagramm!$J$63</c15:f>
                      <c15:dlblFieldTableCache>
                        <c:ptCount val="1"/>
                      </c15:dlblFieldTableCache>
                    </c15:dlblFTEntry>
                  </c15:dlblFieldTable>
                  <c15:showDataLabelsRange val="0"/>
                </c:ext>
                <c:ext xmlns:c16="http://schemas.microsoft.com/office/drawing/2014/chart" uri="{C3380CC4-5D6E-409C-BE32-E72D297353CC}">
                  <c16:uniqueId val="{0000003F-886E-4958-9B5D-9FA9FE0D7EE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{26B7B2DC-334E-401C-98FD-DADAE7E3FCA3}</c15:txfldGUID>
                      <c15:f>Diagramm!$J$64</c15:f>
                      <c15:dlblFieldTableCache>
                        <c:ptCount val="1"/>
                      </c15:dlblFieldTableCache>
                    </c15:dlblFTEntry>
                  </c15:dlblFieldTable>
                  <c15:showDataLabelsRange val="0"/>
                </c:ext>
                <c:ext xmlns:c16="http://schemas.microsoft.com/office/drawing/2014/chart" uri="{C3380CC4-5D6E-409C-BE32-E72D297353CC}">
                  <c16:uniqueId val="{00000040-886E-4958-9B5D-9FA9FE0D7EE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{BDC92140-9A84-4987-B51E-E20304C9BBAA}</c15:txfldGUID>
                      <c15:f>Diagramm!$J$65</c15:f>
                      <c15:dlblFieldTableCache>
                        <c:ptCount val="1"/>
                      </c15:dlblFieldTableCache>
                    </c15:dlblFTEntry>
                  </c15:dlblFieldTable>
                  <c15:showDataLabelsRange val="0"/>
                </c:ext>
                <c:ext xmlns:c16="http://schemas.microsoft.com/office/drawing/2014/chart" uri="{C3380CC4-5D6E-409C-BE32-E72D297353CC}">
                  <c16:uniqueId val="{00000041-886E-4958-9B5D-9FA9FE0D7EE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{C35826D4-139C-408A-893C-5BC299072945}</c15:txfldGUID>
                      <c15:f>Diagramm!$J$66</c15:f>
                      <c15:dlblFieldTableCache>
                        <c:ptCount val="1"/>
                      </c15:dlblFieldTableCache>
                    </c15:dlblFTEntry>
                  </c15:dlblFieldTable>
                  <c15:showDataLabelsRange val="0"/>
                </c:ext>
                <c:ext xmlns:c16="http://schemas.microsoft.com/office/drawing/2014/chart" uri="{C3380CC4-5D6E-409C-BE32-E72D297353CC}">
                  <c16:uniqueId val="{00000042-886E-4958-9B5D-9FA9FE0D7EE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{60E98A41-C842-41A4-B244-DB5EA304C1F9}</c15:txfldGUID>
                      <c15:f>Diagramm!$J$67</c15:f>
                      <c15:dlblFieldTableCache>
                        <c:ptCount val="1"/>
                      </c15:dlblFieldTableCache>
                    </c15:dlblFTEntry>
                  </c15:dlblFieldTable>
                  <c15:showDataLabelsRange val="0"/>
                </c:ext>
                <c:ext xmlns:c16="http://schemas.microsoft.com/office/drawing/2014/chart" uri="{C3380CC4-5D6E-409C-BE32-E72D297353CC}">
                  <c16:uniqueId val="{00000043-886E-4958-9B5D-9FA9FE0D7E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86E-4958-9B5D-9FA9FE0D7EE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CD-47CF-9AF3-18237489324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CD-47CF-9AF3-18237489324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CD-47CF-9AF3-18237489324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CD-47CF-9AF3-18237489324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CD-47CF-9AF3-18237489324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CD-47CF-9AF3-18237489324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BCD-47CF-9AF3-18237489324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CD-47CF-9AF3-18237489324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BCD-47CF-9AF3-18237489324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CD-47CF-9AF3-18237489324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BCD-47CF-9AF3-18237489324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BCD-47CF-9AF3-18237489324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BCD-47CF-9AF3-18237489324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BCD-47CF-9AF3-18237489324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BCD-47CF-9AF3-18237489324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BCD-47CF-9AF3-18237489324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BCD-47CF-9AF3-18237489324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BCD-47CF-9AF3-18237489324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BCD-47CF-9AF3-18237489324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BCD-47CF-9AF3-18237489324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BCD-47CF-9AF3-18237489324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BCD-47CF-9AF3-18237489324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BCD-47CF-9AF3-18237489324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BCD-47CF-9AF3-18237489324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BCD-47CF-9AF3-18237489324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BCD-47CF-9AF3-18237489324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BCD-47CF-9AF3-18237489324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BCD-47CF-9AF3-18237489324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BCD-47CF-9AF3-18237489324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BCD-47CF-9AF3-18237489324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BCD-47CF-9AF3-18237489324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BCD-47CF-9AF3-18237489324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BCD-47CF-9AF3-18237489324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BCD-47CF-9AF3-18237489324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BCD-47CF-9AF3-18237489324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BCD-47CF-9AF3-18237489324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BCD-47CF-9AF3-18237489324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BCD-47CF-9AF3-18237489324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BCD-47CF-9AF3-18237489324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BCD-47CF-9AF3-18237489324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BCD-47CF-9AF3-18237489324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BCD-47CF-9AF3-18237489324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BCD-47CF-9AF3-18237489324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BCD-47CF-9AF3-18237489324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BCD-47CF-9AF3-18237489324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BCD-47CF-9AF3-18237489324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BCD-47CF-9AF3-18237489324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BCD-47CF-9AF3-18237489324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BCD-47CF-9AF3-18237489324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BCD-47CF-9AF3-18237489324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BCD-47CF-9AF3-18237489324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BCD-47CF-9AF3-18237489324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BCD-47CF-9AF3-18237489324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BCD-47CF-9AF3-18237489324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BCD-47CF-9AF3-18237489324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BCD-47CF-9AF3-18237489324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BCD-47CF-9AF3-18237489324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BCD-47CF-9AF3-18237489324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BCD-47CF-9AF3-18237489324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BCD-47CF-9AF3-18237489324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BCD-47CF-9AF3-18237489324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BCD-47CF-9AF3-18237489324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BCD-47CF-9AF3-18237489324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BCD-47CF-9AF3-18237489324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BCD-47CF-9AF3-18237489324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BCD-47CF-9AF3-18237489324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BCD-47CF-9AF3-18237489324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BCD-47CF-9AF3-18237489324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BCD-47CF-9AF3-18237489324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100.7591951764266</c:v>
                </c:pt>
                <c:pt idx="2">
                  <c:v>101.65738441924445</c:v>
                </c:pt>
                <c:pt idx="3">
                  <c:v>100.54639046788279</c:v>
                </c:pt>
                <c:pt idx="4">
                  <c:v>100.44957391129303</c:v>
                </c:pt>
                <c:pt idx="5">
                  <c:v>100.87230758907602</c:v>
                </c:pt>
                <c:pt idx="6">
                  <c:v>102.0897038947096</c:v>
                </c:pt>
                <c:pt idx="7">
                  <c:v>101.59124241523759</c:v>
                </c:pt>
                <c:pt idx="8">
                  <c:v>101.86156190987433</c:v>
                </c:pt>
                <c:pt idx="9">
                  <c:v>102.49805887596936</c:v>
                </c:pt>
                <c:pt idx="10">
                  <c:v>104.37975096097622</c:v>
                </c:pt>
                <c:pt idx="11">
                  <c:v>104.01740780859079</c:v>
                </c:pt>
                <c:pt idx="12">
                  <c:v>103.65794039551002</c:v>
                </c:pt>
                <c:pt idx="13">
                  <c:v>104.5024491713078</c:v>
                </c:pt>
                <c:pt idx="14">
                  <c:v>106.10998744260505</c:v>
                </c:pt>
                <c:pt idx="15">
                  <c:v>104.76605860756703</c:v>
                </c:pt>
                <c:pt idx="16">
                  <c:v>104.11901726402162</c:v>
                </c:pt>
                <c:pt idx="17">
                  <c:v>104.42288705054592</c:v>
                </c:pt>
                <c:pt idx="18">
                  <c:v>105.46869757766892</c:v>
                </c:pt>
                <c:pt idx="19">
                  <c:v>104.7698929266399</c:v>
                </c:pt>
                <c:pt idx="20">
                  <c:v>103.9311356294514</c:v>
                </c:pt>
                <c:pt idx="21">
                  <c:v>104.18228352872386</c:v>
                </c:pt>
                <c:pt idx="22">
                  <c:v>105.34599936733736</c:v>
                </c:pt>
                <c:pt idx="23">
                  <c:v>104.93764438607758</c:v>
                </c:pt>
                <c:pt idx="24">
                  <c:v>104.46218882104274</c:v>
                </c:pt>
              </c:numCache>
            </c:numRef>
          </c:val>
          <c:smooth val="0"/>
          <c:extLst>
            <c:ext xmlns:c16="http://schemas.microsoft.com/office/drawing/2014/chart" uri="{C3380CC4-5D6E-409C-BE32-E72D297353CC}">
              <c16:uniqueId val="{00000000-02A5-43F2-A383-78FF658646E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102.18865598027126</c:v>
                </c:pt>
                <c:pt idx="2">
                  <c:v>103.94574599260173</c:v>
                </c:pt>
                <c:pt idx="3">
                  <c:v>102.43526510480888</c:v>
                </c:pt>
                <c:pt idx="4">
                  <c:v>99.537607891491987</c:v>
                </c:pt>
                <c:pt idx="5">
                  <c:v>103.39087546239212</c:v>
                </c:pt>
                <c:pt idx="6">
                  <c:v>109.2478421701603</c:v>
                </c:pt>
                <c:pt idx="7">
                  <c:v>107.49075215782983</c:v>
                </c:pt>
                <c:pt idx="8">
                  <c:v>105.39457459926018</c:v>
                </c:pt>
                <c:pt idx="9">
                  <c:v>106.75092478421702</c:v>
                </c:pt>
                <c:pt idx="10">
                  <c:v>112.94697903822441</c:v>
                </c:pt>
                <c:pt idx="11">
                  <c:v>109.5252774352651</c:v>
                </c:pt>
                <c:pt idx="12">
                  <c:v>107.67570900123305</c:v>
                </c:pt>
                <c:pt idx="13">
                  <c:v>111.49815043156596</c:v>
                </c:pt>
                <c:pt idx="14">
                  <c:v>118.68064118372379</c:v>
                </c:pt>
                <c:pt idx="15">
                  <c:v>115.7521578298397</c:v>
                </c:pt>
                <c:pt idx="16">
                  <c:v>114.51911220715168</c:v>
                </c:pt>
                <c:pt idx="17">
                  <c:v>118.27990135635018</c:v>
                </c:pt>
                <c:pt idx="18">
                  <c:v>123.30456226880395</c:v>
                </c:pt>
                <c:pt idx="19">
                  <c:v>121.5166461159063</c:v>
                </c:pt>
                <c:pt idx="20">
                  <c:v>120.37607891491986</c:v>
                </c:pt>
                <c:pt idx="21">
                  <c:v>124.69173859432799</c:v>
                </c:pt>
                <c:pt idx="22">
                  <c:v>132.30579531442663</c:v>
                </c:pt>
                <c:pt idx="23">
                  <c:v>130.08631319358815</c:v>
                </c:pt>
                <c:pt idx="24">
                  <c:v>125.55487053020961</c:v>
                </c:pt>
              </c:numCache>
            </c:numRef>
          </c:val>
          <c:smooth val="0"/>
          <c:extLst>
            <c:ext xmlns:c16="http://schemas.microsoft.com/office/drawing/2014/chart" uri="{C3380CC4-5D6E-409C-BE32-E72D297353CC}">
              <c16:uniqueId val="{00000001-02A5-43F2-A383-78FF658646E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102.88734896943852</c:v>
                </c:pt>
                <c:pt idx="2">
                  <c:v>99.324804548685137</c:v>
                </c:pt>
                <c:pt idx="3">
                  <c:v>100.63077469793889</c:v>
                </c:pt>
                <c:pt idx="4">
                  <c:v>94.527363184079604</c:v>
                </c:pt>
                <c:pt idx="5">
                  <c:v>95.149253731343293</c:v>
                </c:pt>
                <c:pt idx="6">
                  <c:v>91.382373845060414</c:v>
                </c:pt>
                <c:pt idx="7">
                  <c:v>94.305259417199721</c:v>
                </c:pt>
                <c:pt idx="8">
                  <c:v>90.64498933901919</c:v>
                </c:pt>
                <c:pt idx="9">
                  <c:v>93.674484719260846</c:v>
                </c:pt>
                <c:pt idx="10">
                  <c:v>90.431769722814508</c:v>
                </c:pt>
                <c:pt idx="11">
                  <c:v>92.057569296375263</c:v>
                </c:pt>
                <c:pt idx="12">
                  <c:v>89.525586353944561</c:v>
                </c:pt>
                <c:pt idx="13">
                  <c:v>91.195806680881304</c:v>
                </c:pt>
                <c:pt idx="14">
                  <c:v>89.13468372423597</c:v>
                </c:pt>
                <c:pt idx="15">
                  <c:v>90.63610518834399</c:v>
                </c:pt>
                <c:pt idx="16">
                  <c:v>87.615493958777549</c:v>
                </c:pt>
                <c:pt idx="17">
                  <c:v>89.392324093816626</c:v>
                </c:pt>
                <c:pt idx="18">
                  <c:v>87.508884150675186</c:v>
                </c:pt>
                <c:pt idx="19">
                  <c:v>88.25515280739161</c:v>
                </c:pt>
                <c:pt idx="20">
                  <c:v>86.30063965884861</c:v>
                </c:pt>
                <c:pt idx="21">
                  <c:v>88.974769012082447</c:v>
                </c:pt>
                <c:pt idx="22">
                  <c:v>85.083511016346833</c:v>
                </c:pt>
                <c:pt idx="23">
                  <c:v>87.340085287846478</c:v>
                </c:pt>
                <c:pt idx="24">
                  <c:v>81.645344705046199</c:v>
                </c:pt>
              </c:numCache>
            </c:numRef>
          </c:val>
          <c:smooth val="0"/>
          <c:extLst>
            <c:ext xmlns:c16="http://schemas.microsoft.com/office/drawing/2014/chart" uri="{C3380CC4-5D6E-409C-BE32-E72D297353CC}">
              <c16:uniqueId val="{00000002-02A5-43F2-A383-78FF658646E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2A5-43F2-A383-78FF658646EC}"/>
                </c:ext>
              </c:extLst>
            </c:dLbl>
            <c:dLbl>
              <c:idx val="1"/>
              <c:delete val="1"/>
              <c:extLst>
                <c:ext xmlns:c15="http://schemas.microsoft.com/office/drawing/2012/chart" uri="{CE6537A1-D6FC-4f65-9D91-7224C49458BB}"/>
                <c:ext xmlns:c16="http://schemas.microsoft.com/office/drawing/2014/chart" uri="{C3380CC4-5D6E-409C-BE32-E72D297353CC}">
                  <c16:uniqueId val="{00000004-02A5-43F2-A383-78FF658646EC}"/>
                </c:ext>
              </c:extLst>
            </c:dLbl>
            <c:dLbl>
              <c:idx val="2"/>
              <c:delete val="1"/>
              <c:extLst>
                <c:ext xmlns:c15="http://schemas.microsoft.com/office/drawing/2012/chart" uri="{CE6537A1-D6FC-4f65-9D91-7224C49458BB}"/>
                <c:ext xmlns:c16="http://schemas.microsoft.com/office/drawing/2014/chart" uri="{C3380CC4-5D6E-409C-BE32-E72D297353CC}">
                  <c16:uniqueId val="{00000005-02A5-43F2-A383-78FF658646EC}"/>
                </c:ext>
              </c:extLst>
            </c:dLbl>
            <c:dLbl>
              <c:idx val="3"/>
              <c:delete val="1"/>
              <c:extLst>
                <c:ext xmlns:c15="http://schemas.microsoft.com/office/drawing/2012/chart" uri="{CE6537A1-D6FC-4f65-9D91-7224C49458BB}"/>
                <c:ext xmlns:c16="http://schemas.microsoft.com/office/drawing/2014/chart" uri="{C3380CC4-5D6E-409C-BE32-E72D297353CC}">
                  <c16:uniqueId val="{00000006-02A5-43F2-A383-78FF658646EC}"/>
                </c:ext>
              </c:extLst>
            </c:dLbl>
            <c:dLbl>
              <c:idx val="4"/>
              <c:delete val="1"/>
              <c:extLst>
                <c:ext xmlns:c15="http://schemas.microsoft.com/office/drawing/2012/chart" uri="{CE6537A1-D6FC-4f65-9D91-7224C49458BB}"/>
                <c:ext xmlns:c16="http://schemas.microsoft.com/office/drawing/2014/chart" uri="{C3380CC4-5D6E-409C-BE32-E72D297353CC}">
                  <c16:uniqueId val="{00000007-02A5-43F2-A383-78FF658646EC}"/>
                </c:ext>
              </c:extLst>
            </c:dLbl>
            <c:dLbl>
              <c:idx val="5"/>
              <c:delete val="1"/>
              <c:extLst>
                <c:ext xmlns:c15="http://schemas.microsoft.com/office/drawing/2012/chart" uri="{CE6537A1-D6FC-4f65-9D91-7224C49458BB}"/>
                <c:ext xmlns:c16="http://schemas.microsoft.com/office/drawing/2014/chart" uri="{C3380CC4-5D6E-409C-BE32-E72D297353CC}">
                  <c16:uniqueId val="{00000008-02A5-43F2-A383-78FF658646EC}"/>
                </c:ext>
              </c:extLst>
            </c:dLbl>
            <c:dLbl>
              <c:idx val="6"/>
              <c:delete val="1"/>
              <c:extLst>
                <c:ext xmlns:c15="http://schemas.microsoft.com/office/drawing/2012/chart" uri="{CE6537A1-D6FC-4f65-9D91-7224C49458BB}"/>
                <c:ext xmlns:c16="http://schemas.microsoft.com/office/drawing/2014/chart" uri="{C3380CC4-5D6E-409C-BE32-E72D297353CC}">
                  <c16:uniqueId val="{00000009-02A5-43F2-A383-78FF658646EC}"/>
                </c:ext>
              </c:extLst>
            </c:dLbl>
            <c:dLbl>
              <c:idx val="7"/>
              <c:delete val="1"/>
              <c:extLst>
                <c:ext xmlns:c15="http://schemas.microsoft.com/office/drawing/2012/chart" uri="{CE6537A1-D6FC-4f65-9D91-7224C49458BB}"/>
                <c:ext xmlns:c16="http://schemas.microsoft.com/office/drawing/2014/chart" uri="{C3380CC4-5D6E-409C-BE32-E72D297353CC}">
                  <c16:uniqueId val="{0000000A-02A5-43F2-A383-78FF658646EC}"/>
                </c:ext>
              </c:extLst>
            </c:dLbl>
            <c:dLbl>
              <c:idx val="8"/>
              <c:delete val="1"/>
              <c:extLst>
                <c:ext xmlns:c15="http://schemas.microsoft.com/office/drawing/2012/chart" uri="{CE6537A1-D6FC-4f65-9D91-7224C49458BB}"/>
                <c:ext xmlns:c16="http://schemas.microsoft.com/office/drawing/2014/chart" uri="{C3380CC4-5D6E-409C-BE32-E72D297353CC}">
                  <c16:uniqueId val="{0000000B-02A5-43F2-A383-78FF658646EC}"/>
                </c:ext>
              </c:extLst>
            </c:dLbl>
            <c:dLbl>
              <c:idx val="9"/>
              <c:delete val="1"/>
              <c:extLst>
                <c:ext xmlns:c15="http://schemas.microsoft.com/office/drawing/2012/chart" uri="{CE6537A1-D6FC-4f65-9D91-7224C49458BB}"/>
                <c:ext xmlns:c16="http://schemas.microsoft.com/office/drawing/2014/chart" uri="{C3380CC4-5D6E-409C-BE32-E72D297353CC}">
                  <c16:uniqueId val="{0000000C-02A5-43F2-A383-78FF658646EC}"/>
                </c:ext>
              </c:extLst>
            </c:dLbl>
            <c:dLbl>
              <c:idx val="10"/>
              <c:delete val="1"/>
              <c:extLst>
                <c:ext xmlns:c15="http://schemas.microsoft.com/office/drawing/2012/chart" uri="{CE6537A1-D6FC-4f65-9D91-7224C49458BB}"/>
                <c:ext xmlns:c16="http://schemas.microsoft.com/office/drawing/2014/chart" uri="{C3380CC4-5D6E-409C-BE32-E72D297353CC}">
                  <c16:uniqueId val="{0000000D-02A5-43F2-A383-78FF658646EC}"/>
                </c:ext>
              </c:extLst>
            </c:dLbl>
            <c:dLbl>
              <c:idx val="11"/>
              <c:delete val="1"/>
              <c:extLst>
                <c:ext xmlns:c15="http://schemas.microsoft.com/office/drawing/2012/chart" uri="{CE6537A1-D6FC-4f65-9D91-7224C49458BB}"/>
                <c:ext xmlns:c16="http://schemas.microsoft.com/office/drawing/2014/chart" uri="{C3380CC4-5D6E-409C-BE32-E72D297353CC}">
                  <c16:uniqueId val="{0000000E-02A5-43F2-A383-78FF658646EC}"/>
                </c:ext>
              </c:extLst>
            </c:dLbl>
            <c:dLbl>
              <c:idx val="12"/>
              <c:delete val="1"/>
              <c:extLst>
                <c:ext xmlns:c15="http://schemas.microsoft.com/office/drawing/2012/chart" uri="{CE6537A1-D6FC-4f65-9D91-7224C49458BB}"/>
                <c:ext xmlns:c16="http://schemas.microsoft.com/office/drawing/2014/chart" uri="{C3380CC4-5D6E-409C-BE32-E72D297353CC}">
                  <c16:uniqueId val="{0000000F-02A5-43F2-A383-78FF658646E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2A5-43F2-A383-78FF658646EC}"/>
                </c:ext>
              </c:extLst>
            </c:dLbl>
            <c:dLbl>
              <c:idx val="14"/>
              <c:delete val="1"/>
              <c:extLst>
                <c:ext xmlns:c15="http://schemas.microsoft.com/office/drawing/2012/chart" uri="{CE6537A1-D6FC-4f65-9D91-7224C49458BB}"/>
                <c:ext xmlns:c16="http://schemas.microsoft.com/office/drawing/2014/chart" uri="{C3380CC4-5D6E-409C-BE32-E72D297353CC}">
                  <c16:uniqueId val="{00000011-02A5-43F2-A383-78FF658646EC}"/>
                </c:ext>
              </c:extLst>
            </c:dLbl>
            <c:dLbl>
              <c:idx val="15"/>
              <c:delete val="1"/>
              <c:extLst>
                <c:ext xmlns:c15="http://schemas.microsoft.com/office/drawing/2012/chart" uri="{CE6537A1-D6FC-4f65-9D91-7224C49458BB}"/>
                <c:ext xmlns:c16="http://schemas.microsoft.com/office/drawing/2014/chart" uri="{C3380CC4-5D6E-409C-BE32-E72D297353CC}">
                  <c16:uniqueId val="{00000012-02A5-43F2-A383-78FF658646EC}"/>
                </c:ext>
              </c:extLst>
            </c:dLbl>
            <c:dLbl>
              <c:idx val="16"/>
              <c:delete val="1"/>
              <c:extLst>
                <c:ext xmlns:c15="http://schemas.microsoft.com/office/drawing/2012/chart" uri="{CE6537A1-D6FC-4f65-9D91-7224C49458BB}"/>
                <c:ext xmlns:c16="http://schemas.microsoft.com/office/drawing/2014/chart" uri="{C3380CC4-5D6E-409C-BE32-E72D297353CC}">
                  <c16:uniqueId val="{00000013-02A5-43F2-A383-78FF658646EC}"/>
                </c:ext>
              </c:extLst>
            </c:dLbl>
            <c:dLbl>
              <c:idx val="17"/>
              <c:delete val="1"/>
              <c:extLst>
                <c:ext xmlns:c15="http://schemas.microsoft.com/office/drawing/2012/chart" uri="{CE6537A1-D6FC-4f65-9D91-7224C49458BB}"/>
                <c:ext xmlns:c16="http://schemas.microsoft.com/office/drawing/2014/chart" uri="{C3380CC4-5D6E-409C-BE32-E72D297353CC}">
                  <c16:uniqueId val="{00000014-02A5-43F2-A383-78FF658646EC}"/>
                </c:ext>
              </c:extLst>
            </c:dLbl>
            <c:dLbl>
              <c:idx val="18"/>
              <c:delete val="1"/>
              <c:extLst>
                <c:ext xmlns:c15="http://schemas.microsoft.com/office/drawing/2012/chart" uri="{CE6537A1-D6FC-4f65-9D91-7224C49458BB}"/>
                <c:ext xmlns:c16="http://schemas.microsoft.com/office/drawing/2014/chart" uri="{C3380CC4-5D6E-409C-BE32-E72D297353CC}">
                  <c16:uniqueId val="{00000015-02A5-43F2-A383-78FF658646EC}"/>
                </c:ext>
              </c:extLst>
            </c:dLbl>
            <c:dLbl>
              <c:idx val="19"/>
              <c:delete val="1"/>
              <c:extLst>
                <c:ext xmlns:c15="http://schemas.microsoft.com/office/drawing/2012/chart" uri="{CE6537A1-D6FC-4f65-9D91-7224C49458BB}"/>
                <c:ext xmlns:c16="http://schemas.microsoft.com/office/drawing/2014/chart" uri="{C3380CC4-5D6E-409C-BE32-E72D297353CC}">
                  <c16:uniqueId val="{00000016-02A5-43F2-A383-78FF658646EC}"/>
                </c:ext>
              </c:extLst>
            </c:dLbl>
            <c:dLbl>
              <c:idx val="20"/>
              <c:delete val="1"/>
              <c:extLst>
                <c:ext xmlns:c15="http://schemas.microsoft.com/office/drawing/2012/chart" uri="{CE6537A1-D6FC-4f65-9D91-7224C49458BB}"/>
                <c:ext xmlns:c16="http://schemas.microsoft.com/office/drawing/2014/chart" uri="{C3380CC4-5D6E-409C-BE32-E72D297353CC}">
                  <c16:uniqueId val="{00000017-02A5-43F2-A383-78FF658646EC}"/>
                </c:ext>
              </c:extLst>
            </c:dLbl>
            <c:dLbl>
              <c:idx val="21"/>
              <c:delete val="1"/>
              <c:extLst>
                <c:ext xmlns:c15="http://schemas.microsoft.com/office/drawing/2012/chart" uri="{CE6537A1-D6FC-4f65-9D91-7224C49458BB}"/>
                <c:ext xmlns:c16="http://schemas.microsoft.com/office/drawing/2014/chart" uri="{C3380CC4-5D6E-409C-BE32-E72D297353CC}">
                  <c16:uniqueId val="{00000018-02A5-43F2-A383-78FF658646EC}"/>
                </c:ext>
              </c:extLst>
            </c:dLbl>
            <c:dLbl>
              <c:idx val="22"/>
              <c:delete val="1"/>
              <c:extLst>
                <c:ext xmlns:c15="http://schemas.microsoft.com/office/drawing/2012/chart" uri="{CE6537A1-D6FC-4f65-9D91-7224C49458BB}"/>
                <c:ext xmlns:c16="http://schemas.microsoft.com/office/drawing/2014/chart" uri="{C3380CC4-5D6E-409C-BE32-E72D297353CC}">
                  <c16:uniqueId val="{00000019-02A5-43F2-A383-78FF658646EC}"/>
                </c:ext>
              </c:extLst>
            </c:dLbl>
            <c:dLbl>
              <c:idx val="23"/>
              <c:delete val="1"/>
              <c:extLst>
                <c:ext xmlns:c15="http://schemas.microsoft.com/office/drawing/2012/chart" uri="{CE6537A1-D6FC-4f65-9D91-7224C49458BB}"/>
                <c:ext xmlns:c16="http://schemas.microsoft.com/office/drawing/2014/chart" uri="{C3380CC4-5D6E-409C-BE32-E72D297353CC}">
                  <c16:uniqueId val="{0000001A-02A5-43F2-A383-78FF658646EC}"/>
                </c:ext>
              </c:extLst>
            </c:dLbl>
            <c:dLbl>
              <c:idx val="24"/>
              <c:delete val="1"/>
              <c:extLst>
                <c:ext xmlns:c15="http://schemas.microsoft.com/office/drawing/2012/chart" uri="{CE6537A1-D6FC-4f65-9D91-7224C49458BB}"/>
                <c:ext xmlns:c16="http://schemas.microsoft.com/office/drawing/2014/chart" uri="{C3380CC4-5D6E-409C-BE32-E72D297353CC}">
                  <c16:uniqueId val="{0000001B-02A5-43F2-A383-78FF658646E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2A5-43F2-A383-78FF658646E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Magdeburg, Landeshauptstadt (15003)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108976</v>
      </c>
      <c r="F11" s="238">
        <v>109472</v>
      </c>
      <c r="G11" s="238">
        <v>109898</v>
      </c>
      <c r="H11" s="238">
        <v>108684</v>
      </c>
      <c r="I11" s="265">
        <v>108422</v>
      </c>
      <c r="J11" s="263">
        <v>554</v>
      </c>
      <c r="K11" s="266">
        <v>0.51096640903137736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12.149464102187638</v>
      </c>
      <c r="E13" s="115">
        <v>13240</v>
      </c>
      <c r="F13" s="114">
        <v>13484</v>
      </c>
      <c r="G13" s="114">
        <v>13605</v>
      </c>
      <c r="H13" s="114">
        <v>13490</v>
      </c>
      <c r="I13" s="140">
        <v>13245</v>
      </c>
      <c r="J13" s="115">
        <v>-5</v>
      </c>
      <c r="K13" s="116">
        <v>-3.7750094375235937E-2</v>
      </c>
    </row>
    <row r="14" spans="1:255" ht="14.1" customHeight="1" x14ac:dyDescent="0.2">
      <c r="A14" s="306" t="s">
        <v>230</v>
      </c>
      <c r="B14" s="307"/>
      <c r="C14" s="308"/>
      <c r="D14" s="113">
        <v>58.216488034062543</v>
      </c>
      <c r="E14" s="115">
        <v>63442</v>
      </c>
      <c r="F14" s="114">
        <v>63720</v>
      </c>
      <c r="G14" s="114">
        <v>64107</v>
      </c>
      <c r="H14" s="114">
        <v>63436</v>
      </c>
      <c r="I14" s="140">
        <v>63580</v>
      </c>
      <c r="J14" s="115">
        <v>-138</v>
      </c>
      <c r="K14" s="116">
        <v>-0.21704938659955961</v>
      </c>
    </row>
    <row r="15" spans="1:255" ht="14.1" customHeight="1" x14ac:dyDescent="0.2">
      <c r="A15" s="306" t="s">
        <v>231</v>
      </c>
      <c r="B15" s="307"/>
      <c r="C15" s="308"/>
      <c r="D15" s="113">
        <v>13.79202760240787</v>
      </c>
      <c r="E15" s="115">
        <v>15030</v>
      </c>
      <c r="F15" s="114">
        <v>15002</v>
      </c>
      <c r="G15" s="114">
        <v>14954</v>
      </c>
      <c r="H15" s="114">
        <v>14700</v>
      </c>
      <c r="I15" s="140">
        <v>14548</v>
      </c>
      <c r="J15" s="115">
        <v>482</v>
      </c>
      <c r="K15" s="116">
        <v>3.3131701952158372</v>
      </c>
    </row>
    <row r="16" spans="1:255" ht="14.1" customHeight="1" x14ac:dyDescent="0.2">
      <c r="A16" s="306" t="s">
        <v>232</v>
      </c>
      <c r="B16" s="307"/>
      <c r="C16" s="308"/>
      <c r="D16" s="113">
        <v>15.205182792541477</v>
      </c>
      <c r="E16" s="115">
        <v>16570</v>
      </c>
      <c r="F16" s="114">
        <v>16585</v>
      </c>
      <c r="G16" s="114">
        <v>16546</v>
      </c>
      <c r="H16" s="114">
        <v>16379</v>
      </c>
      <c r="I16" s="140">
        <v>16368</v>
      </c>
      <c r="J16" s="115">
        <v>202</v>
      </c>
      <c r="K16" s="116">
        <v>1.2341153470185728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0.26611363970048452</v>
      </c>
      <c r="E18" s="115">
        <v>290</v>
      </c>
      <c r="F18" s="114">
        <v>289</v>
      </c>
      <c r="G18" s="114">
        <v>291</v>
      </c>
      <c r="H18" s="114">
        <v>289</v>
      </c>
      <c r="I18" s="140">
        <v>286</v>
      </c>
      <c r="J18" s="115">
        <v>4</v>
      </c>
      <c r="K18" s="116">
        <v>1.3986013986013985</v>
      </c>
    </row>
    <row r="19" spans="1:255" ht="14.1" customHeight="1" x14ac:dyDescent="0.2">
      <c r="A19" s="306" t="s">
        <v>235</v>
      </c>
      <c r="B19" s="307" t="s">
        <v>236</v>
      </c>
      <c r="C19" s="308"/>
      <c r="D19" s="113">
        <v>9.7269123476728822E-2</v>
      </c>
      <c r="E19" s="115">
        <v>106</v>
      </c>
      <c r="F19" s="114">
        <v>101</v>
      </c>
      <c r="G19" s="114">
        <v>104</v>
      </c>
      <c r="H19" s="114">
        <v>105</v>
      </c>
      <c r="I19" s="140">
        <v>98</v>
      </c>
      <c r="J19" s="115">
        <v>8</v>
      </c>
      <c r="K19" s="116">
        <v>8.1632653061224492</v>
      </c>
    </row>
    <row r="20" spans="1:255" ht="14.1" customHeight="1" x14ac:dyDescent="0.2">
      <c r="A20" s="306">
        <v>12</v>
      </c>
      <c r="B20" s="307" t="s">
        <v>237</v>
      </c>
      <c r="C20" s="308"/>
      <c r="D20" s="113">
        <v>0.59646160622522393</v>
      </c>
      <c r="E20" s="115">
        <v>650</v>
      </c>
      <c r="F20" s="114">
        <v>640</v>
      </c>
      <c r="G20" s="114">
        <v>709</v>
      </c>
      <c r="H20" s="114">
        <v>720</v>
      </c>
      <c r="I20" s="140">
        <v>673</v>
      </c>
      <c r="J20" s="115">
        <v>-23</v>
      </c>
      <c r="K20" s="116">
        <v>-3.4175334323922733</v>
      </c>
    </row>
    <row r="21" spans="1:255" ht="14.1" customHeight="1" x14ac:dyDescent="0.2">
      <c r="A21" s="306">
        <v>21</v>
      </c>
      <c r="B21" s="307" t="s">
        <v>238</v>
      </c>
      <c r="C21" s="308"/>
      <c r="D21" s="113">
        <v>0.24225517545147554</v>
      </c>
      <c r="E21" s="115">
        <v>264</v>
      </c>
      <c r="F21" s="114">
        <v>221</v>
      </c>
      <c r="G21" s="114">
        <v>216</v>
      </c>
      <c r="H21" s="114">
        <v>200</v>
      </c>
      <c r="I21" s="140">
        <v>190</v>
      </c>
      <c r="J21" s="115">
        <v>74</v>
      </c>
      <c r="K21" s="116">
        <v>38.94736842105263</v>
      </c>
    </row>
    <row r="22" spans="1:255" ht="14.1" customHeight="1" x14ac:dyDescent="0.2">
      <c r="A22" s="306">
        <v>22</v>
      </c>
      <c r="B22" s="307" t="s">
        <v>239</v>
      </c>
      <c r="C22" s="308"/>
      <c r="D22" s="113">
        <v>1.0158199970635737</v>
      </c>
      <c r="E22" s="115">
        <v>1107</v>
      </c>
      <c r="F22" s="114">
        <v>1166</v>
      </c>
      <c r="G22" s="114">
        <v>1217</v>
      </c>
      <c r="H22" s="114">
        <v>1227</v>
      </c>
      <c r="I22" s="140">
        <v>1287</v>
      </c>
      <c r="J22" s="115">
        <v>-180</v>
      </c>
      <c r="K22" s="116">
        <v>-13.986013986013987</v>
      </c>
    </row>
    <row r="23" spans="1:255" ht="14.1" customHeight="1" x14ac:dyDescent="0.2">
      <c r="A23" s="306">
        <v>23</v>
      </c>
      <c r="B23" s="307" t="s">
        <v>240</v>
      </c>
      <c r="C23" s="308"/>
      <c r="D23" s="113">
        <v>0.28079577154602847</v>
      </c>
      <c r="E23" s="115">
        <v>306</v>
      </c>
      <c r="F23" s="114">
        <v>312</v>
      </c>
      <c r="G23" s="114">
        <v>326</v>
      </c>
      <c r="H23" s="114">
        <v>347</v>
      </c>
      <c r="I23" s="140">
        <v>339</v>
      </c>
      <c r="J23" s="115">
        <v>-33</v>
      </c>
      <c r="K23" s="116">
        <v>-9.7345132743362832</v>
      </c>
    </row>
    <row r="24" spans="1:255" ht="14.1" customHeight="1" x14ac:dyDescent="0.2">
      <c r="A24" s="306">
        <v>24</v>
      </c>
      <c r="B24" s="307" t="s">
        <v>241</v>
      </c>
      <c r="C24" s="308"/>
      <c r="D24" s="113">
        <v>1.9233592717662604</v>
      </c>
      <c r="E24" s="115">
        <v>2096</v>
      </c>
      <c r="F24" s="114">
        <v>2207</v>
      </c>
      <c r="G24" s="114">
        <v>2304</v>
      </c>
      <c r="H24" s="114">
        <v>2221</v>
      </c>
      <c r="I24" s="140">
        <v>2245</v>
      </c>
      <c r="J24" s="115">
        <v>-149</v>
      </c>
      <c r="K24" s="116">
        <v>-6.6369710467706016</v>
      </c>
    </row>
    <row r="25" spans="1:255" ht="14.1" customHeight="1" x14ac:dyDescent="0.2">
      <c r="A25" s="306">
        <v>25</v>
      </c>
      <c r="B25" s="307" t="s">
        <v>242</v>
      </c>
      <c r="C25" s="308"/>
      <c r="D25" s="113">
        <v>3.5971223021582732</v>
      </c>
      <c r="E25" s="115">
        <v>3920</v>
      </c>
      <c r="F25" s="114">
        <v>3960</v>
      </c>
      <c r="G25" s="114">
        <v>3977</v>
      </c>
      <c r="H25" s="114">
        <v>3967</v>
      </c>
      <c r="I25" s="140">
        <v>3997</v>
      </c>
      <c r="J25" s="115">
        <v>-77</v>
      </c>
      <c r="K25" s="116">
        <v>-1.9264448336252189</v>
      </c>
    </row>
    <row r="26" spans="1:255" ht="14.1" customHeight="1" x14ac:dyDescent="0.2">
      <c r="A26" s="306">
        <v>26</v>
      </c>
      <c r="B26" s="307" t="s">
        <v>243</v>
      </c>
      <c r="C26" s="308"/>
      <c r="D26" s="113">
        <v>3.2713625018352666</v>
      </c>
      <c r="E26" s="115">
        <v>3565</v>
      </c>
      <c r="F26" s="114">
        <v>3600</v>
      </c>
      <c r="G26" s="114">
        <v>3586</v>
      </c>
      <c r="H26" s="114">
        <v>3525</v>
      </c>
      <c r="I26" s="140">
        <v>3511</v>
      </c>
      <c r="J26" s="115">
        <v>54</v>
      </c>
      <c r="K26" s="116">
        <v>1.5380233551694673</v>
      </c>
    </row>
    <row r="27" spans="1:255" ht="14.1" customHeight="1" x14ac:dyDescent="0.2">
      <c r="A27" s="306">
        <v>27</v>
      </c>
      <c r="B27" s="307" t="s">
        <v>244</v>
      </c>
      <c r="C27" s="308"/>
      <c r="D27" s="113">
        <v>2.0059462633974454</v>
      </c>
      <c r="E27" s="115">
        <v>2186</v>
      </c>
      <c r="F27" s="114">
        <v>2190</v>
      </c>
      <c r="G27" s="114">
        <v>2185</v>
      </c>
      <c r="H27" s="114">
        <v>2160</v>
      </c>
      <c r="I27" s="140">
        <v>2166</v>
      </c>
      <c r="J27" s="115">
        <v>20</v>
      </c>
      <c r="K27" s="116">
        <v>0.92336103416435822</v>
      </c>
    </row>
    <row r="28" spans="1:255" ht="14.1" customHeight="1" x14ac:dyDescent="0.2">
      <c r="A28" s="306">
        <v>28</v>
      </c>
      <c r="B28" s="307" t="s">
        <v>245</v>
      </c>
      <c r="C28" s="308"/>
      <c r="D28" s="113">
        <v>0.15049185141682572</v>
      </c>
      <c r="E28" s="115">
        <v>164</v>
      </c>
      <c r="F28" s="114">
        <v>161</v>
      </c>
      <c r="G28" s="114">
        <v>164</v>
      </c>
      <c r="H28" s="114">
        <v>151</v>
      </c>
      <c r="I28" s="140">
        <v>154</v>
      </c>
      <c r="J28" s="115">
        <v>10</v>
      </c>
      <c r="K28" s="116">
        <v>6.4935064935064934</v>
      </c>
    </row>
    <row r="29" spans="1:255" ht="14.1" customHeight="1" x14ac:dyDescent="0.2">
      <c r="A29" s="306">
        <v>29</v>
      </c>
      <c r="B29" s="307" t="s">
        <v>246</v>
      </c>
      <c r="C29" s="308"/>
      <c r="D29" s="113">
        <v>1.9453824695345765</v>
      </c>
      <c r="E29" s="115">
        <v>2120</v>
      </c>
      <c r="F29" s="114">
        <v>2139</v>
      </c>
      <c r="G29" s="114">
        <v>2130</v>
      </c>
      <c r="H29" s="114">
        <v>2120</v>
      </c>
      <c r="I29" s="140">
        <v>2121</v>
      </c>
      <c r="J29" s="115">
        <v>-1</v>
      </c>
      <c r="K29" s="116">
        <v>-4.7147571900047147E-2</v>
      </c>
    </row>
    <row r="30" spans="1:255" ht="14.1" customHeight="1" x14ac:dyDescent="0.2">
      <c r="A30" s="306" t="s">
        <v>247</v>
      </c>
      <c r="B30" s="307" t="s">
        <v>248</v>
      </c>
      <c r="C30" s="308"/>
      <c r="D30" s="113">
        <v>0.29364263691087944</v>
      </c>
      <c r="E30" s="115">
        <v>320</v>
      </c>
      <c r="F30" s="114">
        <v>329</v>
      </c>
      <c r="G30" s="114">
        <v>321</v>
      </c>
      <c r="H30" s="114">
        <v>348</v>
      </c>
      <c r="I30" s="140">
        <v>344</v>
      </c>
      <c r="J30" s="115">
        <v>-24</v>
      </c>
      <c r="K30" s="116">
        <v>-6.9767441860465116</v>
      </c>
    </row>
    <row r="31" spans="1:255" ht="14.1" customHeight="1" x14ac:dyDescent="0.2">
      <c r="A31" s="306" t="s">
        <v>249</v>
      </c>
      <c r="B31" s="307" t="s">
        <v>250</v>
      </c>
      <c r="C31" s="308"/>
      <c r="D31" s="113">
        <v>1.6388929672588459</v>
      </c>
      <c r="E31" s="115">
        <v>1786</v>
      </c>
      <c r="F31" s="114">
        <v>1796</v>
      </c>
      <c r="G31" s="114">
        <v>1796</v>
      </c>
      <c r="H31" s="114">
        <v>1758</v>
      </c>
      <c r="I31" s="140">
        <v>1762</v>
      </c>
      <c r="J31" s="115">
        <v>24</v>
      </c>
      <c r="K31" s="116">
        <v>1.362088535754824</v>
      </c>
    </row>
    <row r="32" spans="1:255" ht="14.1" customHeight="1" x14ac:dyDescent="0.2">
      <c r="A32" s="306">
        <v>31</v>
      </c>
      <c r="B32" s="307" t="s">
        <v>251</v>
      </c>
      <c r="C32" s="308"/>
      <c r="D32" s="113">
        <v>1.2342167082660402</v>
      </c>
      <c r="E32" s="115">
        <v>1345</v>
      </c>
      <c r="F32" s="114">
        <v>1317</v>
      </c>
      <c r="G32" s="114">
        <v>1332</v>
      </c>
      <c r="H32" s="114">
        <v>1307</v>
      </c>
      <c r="I32" s="140">
        <v>1282</v>
      </c>
      <c r="J32" s="115">
        <v>63</v>
      </c>
      <c r="K32" s="116">
        <v>4.9141965678627146</v>
      </c>
    </row>
    <row r="33" spans="1:11" ht="14.1" customHeight="1" x14ac:dyDescent="0.2">
      <c r="A33" s="306">
        <v>32</v>
      </c>
      <c r="B33" s="307" t="s">
        <v>252</v>
      </c>
      <c r="C33" s="308"/>
      <c r="D33" s="113">
        <v>2.0821098223462045</v>
      </c>
      <c r="E33" s="115">
        <v>2269</v>
      </c>
      <c r="F33" s="114">
        <v>2274</v>
      </c>
      <c r="G33" s="114">
        <v>2361</v>
      </c>
      <c r="H33" s="114">
        <v>2297</v>
      </c>
      <c r="I33" s="140">
        <v>2182</v>
      </c>
      <c r="J33" s="115">
        <v>87</v>
      </c>
      <c r="K33" s="116">
        <v>3.9871677360219984</v>
      </c>
    </row>
    <row r="34" spans="1:11" ht="14.1" customHeight="1" x14ac:dyDescent="0.2">
      <c r="A34" s="306">
        <v>33</v>
      </c>
      <c r="B34" s="307" t="s">
        <v>253</v>
      </c>
      <c r="C34" s="308"/>
      <c r="D34" s="113">
        <v>1.3636029951548965</v>
      </c>
      <c r="E34" s="115">
        <v>1486</v>
      </c>
      <c r="F34" s="114">
        <v>1512</v>
      </c>
      <c r="G34" s="114">
        <v>1516</v>
      </c>
      <c r="H34" s="114">
        <v>1503</v>
      </c>
      <c r="I34" s="140">
        <v>1474</v>
      </c>
      <c r="J34" s="115">
        <v>12</v>
      </c>
      <c r="K34" s="116">
        <v>0.81411126187245586</v>
      </c>
    </row>
    <row r="35" spans="1:11" ht="14.1" customHeight="1" x14ac:dyDescent="0.2">
      <c r="A35" s="306">
        <v>34</v>
      </c>
      <c r="B35" s="307" t="s">
        <v>254</v>
      </c>
      <c r="C35" s="308"/>
      <c r="D35" s="113">
        <v>2.557443840845691</v>
      </c>
      <c r="E35" s="115">
        <v>2787</v>
      </c>
      <c r="F35" s="114">
        <v>2810</v>
      </c>
      <c r="G35" s="114">
        <v>2834</v>
      </c>
      <c r="H35" s="114">
        <v>2806</v>
      </c>
      <c r="I35" s="140">
        <v>2783</v>
      </c>
      <c r="J35" s="115">
        <v>4</v>
      </c>
      <c r="K35" s="116">
        <v>0.1437297879985627</v>
      </c>
    </row>
    <row r="36" spans="1:11" ht="14.1" customHeight="1" x14ac:dyDescent="0.2">
      <c r="A36" s="306">
        <v>41</v>
      </c>
      <c r="B36" s="307" t="s">
        <v>255</v>
      </c>
      <c r="C36" s="308"/>
      <c r="D36" s="113">
        <v>0.64601380120393481</v>
      </c>
      <c r="E36" s="115">
        <v>704</v>
      </c>
      <c r="F36" s="114">
        <v>755</v>
      </c>
      <c r="G36" s="114">
        <v>768</v>
      </c>
      <c r="H36" s="114">
        <v>748</v>
      </c>
      <c r="I36" s="140">
        <v>775</v>
      </c>
      <c r="J36" s="115">
        <v>-71</v>
      </c>
      <c r="K36" s="116">
        <v>-9.1612903225806459</v>
      </c>
    </row>
    <row r="37" spans="1:11" ht="14.1" customHeight="1" x14ac:dyDescent="0.2">
      <c r="A37" s="306">
        <v>42</v>
      </c>
      <c r="B37" s="307" t="s">
        <v>256</v>
      </c>
      <c r="C37" s="308"/>
      <c r="D37" s="113">
        <v>0.10552782263984731</v>
      </c>
      <c r="E37" s="115">
        <v>115</v>
      </c>
      <c r="F37" s="114">
        <v>117</v>
      </c>
      <c r="G37" s="114">
        <v>111</v>
      </c>
      <c r="H37" s="114">
        <v>112</v>
      </c>
      <c r="I37" s="140">
        <v>115</v>
      </c>
      <c r="J37" s="115">
        <v>0</v>
      </c>
      <c r="K37" s="116">
        <v>0</v>
      </c>
    </row>
    <row r="38" spans="1:11" ht="14.1" customHeight="1" x14ac:dyDescent="0.2">
      <c r="A38" s="306">
        <v>43</v>
      </c>
      <c r="B38" s="307" t="s">
        <v>257</v>
      </c>
      <c r="C38" s="308"/>
      <c r="D38" s="113">
        <v>2.3317060637204521</v>
      </c>
      <c r="E38" s="115">
        <v>2541</v>
      </c>
      <c r="F38" s="114">
        <v>2533</v>
      </c>
      <c r="G38" s="114">
        <v>2484</v>
      </c>
      <c r="H38" s="114">
        <v>2439</v>
      </c>
      <c r="I38" s="140">
        <v>2418</v>
      </c>
      <c r="J38" s="115">
        <v>123</v>
      </c>
      <c r="K38" s="116">
        <v>5.0868486352357323</v>
      </c>
    </row>
    <row r="39" spans="1:11" ht="14.1" customHeight="1" x14ac:dyDescent="0.2">
      <c r="A39" s="306">
        <v>51</v>
      </c>
      <c r="B39" s="307" t="s">
        <v>258</v>
      </c>
      <c r="C39" s="308"/>
      <c r="D39" s="113">
        <v>3.9559168991337543</v>
      </c>
      <c r="E39" s="115">
        <v>4311</v>
      </c>
      <c r="F39" s="114">
        <v>4338</v>
      </c>
      <c r="G39" s="114">
        <v>4350</v>
      </c>
      <c r="H39" s="114">
        <v>4348</v>
      </c>
      <c r="I39" s="140">
        <v>4250</v>
      </c>
      <c r="J39" s="115">
        <v>61</v>
      </c>
      <c r="K39" s="116">
        <v>1.4352941176470588</v>
      </c>
    </row>
    <row r="40" spans="1:11" ht="14.1" customHeight="1" x14ac:dyDescent="0.2">
      <c r="A40" s="306" t="s">
        <v>259</v>
      </c>
      <c r="B40" s="307" t="s">
        <v>260</v>
      </c>
      <c r="C40" s="308"/>
      <c r="D40" s="113">
        <v>3.0869182205256203</v>
      </c>
      <c r="E40" s="115">
        <v>3364</v>
      </c>
      <c r="F40" s="114">
        <v>3403</v>
      </c>
      <c r="G40" s="114">
        <v>3404</v>
      </c>
      <c r="H40" s="114">
        <v>3442</v>
      </c>
      <c r="I40" s="140">
        <v>3346</v>
      </c>
      <c r="J40" s="115">
        <v>18</v>
      </c>
      <c r="K40" s="116">
        <v>0.53795576808129109</v>
      </c>
    </row>
    <row r="41" spans="1:11" ht="14.1" customHeight="1" x14ac:dyDescent="0.2">
      <c r="A41" s="306"/>
      <c r="B41" s="307" t="s">
        <v>261</v>
      </c>
      <c r="C41" s="308"/>
      <c r="D41" s="113">
        <v>2.4069519894288649</v>
      </c>
      <c r="E41" s="115">
        <v>2623</v>
      </c>
      <c r="F41" s="114">
        <v>2649</v>
      </c>
      <c r="G41" s="114">
        <v>2659</v>
      </c>
      <c r="H41" s="114">
        <v>2690</v>
      </c>
      <c r="I41" s="140">
        <v>2596</v>
      </c>
      <c r="J41" s="115">
        <v>27</v>
      </c>
      <c r="K41" s="116">
        <v>1.0400616332819723</v>
      </c>
    </row>
    <row r="42" spans="1:11" ht="14.1" customHeight="1" x14ac:dyDescent="0.2">
      <c r="A42" s="306">
        <v>52</v>
      </c>
      <c r="B42" s="307" t="s">
        <v>262</v>
      </c>
      <c r="C42" s="308"/>
      <c r="D42" s="113">
        <v>3.0942592864483922</v>
      </c>
      <c r="E42" s="115">
        <v>3372</v>
      </c>
      <c r="F42" s="114">
        <v>3337</v>
      </c>
      <c r="G42" s="114">
        <v>3377</v>
      </c>
      <c r="H42" s="114">
        <v>3374</v>
      </c>
      <c r="I42" s="140">
        <v>3351</v>
      </c>
      <c r="J42" s="115">
        <v>21</v>
      </c>
      <c r="K42" s="116">
        <v>0.62667860340196957</v>
      </c>
    </row>
    <row r="43" spans="1:11" ht="14.1" customHeight="1" x14ac:dyDescent="0.2">
      <c r="A43" s="306" t="s">
        <v>263</v>
      </c>
      <c r="B43" s="307" t="s">
        <v>264</v>
      </c>
      <c r="C43" s="308"/>
      <c r="D43" s="113">
        <v>2.4537512846865366</v>
      </c>
      <c r="E43" s="115">
        <v>2674</v>
      </c>
      <c r="F43" s="114">
        <v>2628</v>
      </c>
      <c r="G43" s="114">
        <v>2646</v>
      </c>
      <c r="H43" s="114">
        <v>2660</v>
      </c>
      <c r="I43" s="140">
        <v>2656</v>
      </c>
      <c r="J43" s="115">
        <v>18</v>
      </c>
      <c r="K43" s="116">
        <v>0.67771084337349397</v>
      </c>
    </row>
    <row r="44" spans="1:11" ht="14.1" customHeight="1" x14ac:dyDescent="0.2">
      <c r="A44" s="306">
        <v>53</v>
      </c>
      <c r="B44" s="307" t="s">
        <v>265</v>
      </c>
      <c r="C44" s="308"/>
      <c r="D44" s="113">
        <v>1.620540302451916</v>
      </c>
      <c r="E44" s="115">
        <v>1766</v>
      </c>
      <c r="F44" s="114">
        <v>1754</v>
      </c>
      <c r="G44" s="114">
        <v>1773</v>
      </c>
      <c r="H44" s="114">
        <v>1763</v>
      </c>
      <c r="I44" s="140">
        <v>1767</v>
      </c>
      <c r="J44" s="115">
        <v>-1</v>
      </c>
      <c r="K44" s="116">
        <v>-5.6593095642331635E-2</v>
      </c>
    </row>
    <row r="45" spans="1:11" ht="14.1" customHeight="1" x14ac:dyDescent="0.2">
      <c r="A45" s="306" t="s">
        <v>266</v>
      </c>
      <c r="B45" s="307" t="s">
        <v>267</v>
      </c>
      <c r="C45" s="308"/>
      <c r="D45" s="113">
        <v>1.5223535457348407</v>
      </c>
      <c r="E45" s="115">
        <v>1659</v>
      </c>
      <c r="F45" s="114">
        <v>1646</v>
      </c>
      <c r="G45" s="114">
        <v>1667</v>
      </c>
      <c r="H45" s="114">
        <v>1655</v>
      </c>
      <c r="I45" s="140">
        <v>1660</v>
      </c>
      <c r="J45" s="115">
        <v>-1</v>
      </c>
      <c r="K45" s="116">
        <v>-6.0240963855421686E-2</v>
      </c>
    </row>
    <row r="46" spans="1:11" ht="14.1" customHeight="1" x14ac:dyDescent="0.2">
      <c r="A46" s="306">
        <v>54</v>
      </c>
      <c r="B46" s="307" t="s">
        <v>268</v>
      </c>
      <c r="C46" s="308"/>
      <c r="D46" s="113">
        <v>3.4530538834238733</v>
      </c>
      <c r="E46" s="115">
        <v>3763</v>
      </c>
      <c r="F46" s="114">
        <v>3782</v>
      </c>
      <c r="G46" s="114">
        <v>3802</v>
      </c>
      <c r="H46" s="114">
        <v>3680</v>
      </c>
      <c r="I46" s="140">
        <v>3602</v>
      </c>
      <c r="J46" s="115">
        <v>161</v>
      </c>
      <c r="K46" s="116">
        <v>4.4697390338700718</v>
      </c>
    </row>
    <row r="47" spans="1:11" ht="14.1" customHeight="1" x14ac:dyDescent="0.2">
      <c r="A47" s="306">
        <v>61</v>
      </c>
      <c r="B47" s="307" t="s">
        <v>269</v>
      </c>
      <c r="C47" s="308"/>
      <c r="D47" s="113">
        <v>2.1527675818528849</v>
      </c>
      <c r="E47" s="115">
        <v>2346</v>
      </c>
      <c r="F47" s="114">
        <v>2363</v>
      </c>
      <c r="G47" s="114">
        <v>2344</v>
      </c>
      <c r="H47" s="114">
        <v>2281</v>
      </c>
      <c r="I47" s="140">
        <v>2225</v>
      </c>
      <c r="J47" s="115">
        <v>121</v>
      </c>
      <c r="K47" s="116">
        <v>5.4382022471910112</v>
      </c>
    </row>
    <row r="48" spans="1:11" ht="14.1" customHeight="1" x14ac:dyDescent="0.2">
      <c r="A48" s="306">
        <v>62</v>
      </c>
      <c r="B48" s="307" t="s">
        <v>270</v>
      </c>
      <c r="C48" s="308"/>
      <c r="D48" s="113">
        <v>6.6023711642930554</v>
      </c>
      <c r="E48" s="115">
        <v>7195</v>
      </c>
      <c r="F48" s="114">
        <v>7251</v>
      </c>
      <c r="G48" s="114">
        <v>7208</v>
      </c>
      <c r="H48" s="114">
        <v>7119</v>
      </c>
      <c r="I48" s="140">
        <v>7132</v>
      </c>
      <c r="J48" s="115">
        <v>63</v>
      </c>
      <c r="K48" s="116">
        <v>0.88334268087492984</v>
      </c>
    </row>
    <row r="49" spans="1:11" ht="14.1" customHeight="1" x14ac:dyDescent="0.2">
      <c r="A49" s="306">
        <v>63</v>
      </c>
      <c r="B49" s="307" t="s">
        <v>271</v>
      </c>
      <c r="C49" s="308"/>
      <c r="D49" s="113">
        <v>2.6060784025840551</v>
      </c>
      <c r="E49" s="115">
        <v>2840</v>
      </c>
      <c r="F49" s="114">
        <v>2945</v>
      </c>
      <c r="G49" s="114">
        <v>2966</v>
      </c>
      <c r="H49" s="114">
        <v>2975</v>
      </c>
      <c r="I49" s="140">
        <v>2975</v>
      </c>
      <c r="J49" s="115">
        <v>-135</v>
      </c>
      <c r="K49" s="116">
        <v>-4.53781512605042</v>
      </c>
    </row>
    <row r="50" spans="1:11" ht="14.1" customHeight="1" x14ac:dyDescent="0.2">
      <c r="A50" s="306" t="s">
        <v>272</v>
      </c>
      <c r="B50" s="307" t="s">
        <v>273</v>
      </c>
      <c r="C50" s="308"/>
      <c r="D50" s="113">
        <v>0.72584789311408016</v>
      </c>
      <c r="E50" s="115">
        <v>791</v>
      </c>
      <c r="F50" s="114">
        <v>810</v>
      </c>
      <c r="G50" s="114">
        <v>836</v>
      </c>
      <c r="H50" s="114">
        <v>840</v>
      </c>
      <c r="I50" s="140">
        <v>838</v>
      </c>
      <c r="J50" s="115">
        <v>-47</v>
      </c>
      <c r="K50" s="116">
        <v>-5.6085918854415278</v>
      </c>
    </row>
    <row r="51" spans="1:11" ht="14.1" customHeight="1" x14ac:dyDescent="0.2">
      <c r="A51" s="306" t="s">
        <v>274</v>
      </c>
      <c r="B51" s="307" t="s">
        <v>275</v>
      </c>
      <c r="C51" s="308"/>
      <c r="D51" s="113">
        <v>1.5838349728380561</v>
      </c>
      <c r="E51" s="115">
        <v>1726</v>
      </c>
      <c r="F51" s="114">
        <v>1790</v>
      </c>
      <c r="G51" s="114">
        <v>1788</v>
      </c>
      <c r="H51" s="114">
        <v>1806</v>
      </c>
      <c r="I51" s="140">
        <v>1797</v>
      </c>
      <c r="J51" s="115">
        <v>-71</v>
      </c>
      <c r="K51" s="116">
        <v>-3.9510294936004451</v>
      </c>
    </row>
    <row r="52" spans="1:11" ht="14.1" customHeight="1" x14ac:dyDescent="0.2">
      <c r="A52" s="306">
        <v>71</v>
      </c>
      <c r="B52" s="307" t="s">
        <v>276</v>
      </c>
      <c r="C52" s="308"/>
      <c r="D52" s="113">
        <v>12.805571869035385</v>
      </c>
      <c r="E52" s="115">
        <v>13955</v>
      </c>
      <c r="F52" s="114">
        <v>13942</v>
      </c>
      <c r="G52" s="114">
        <v>13991</v>
      </c>
      <c r="H52" s="114">
        <v>13894</v>
      </c>
      <c r="I52" s="140">
        <v>13987</v>
      </c>
      <c r="J52" s="115">
        <v>-32</v>
      </c>
      <c r="K52" s="116">
        <v>-0.22878387073711304</v>
      </c>
    </row>
    <row r="53" spans="1:11" ht="14.1" customHeight="1" x14ac:dyDescent="0.2">
      <c r="A53" s="306" t="s">
        <v>277</v>
      </c>
      <c r="B53" s="307" t="s">
        <v>278</v>
      </c>
      <c r="C53" s="308"/>
      <c r="D53" s="113">
        <v>4.9552194978710906</v>
      </c>
      <c r="E53" s="115">
        <v>5400</v>
      </c>
      <c r="F53" s="114">
        <v>5363</v>
      </c>
      <c r="G53" s="114">
        <v>5380</v>
      </c>
      <c r="H53" s="114">
        <v>5315</v>
      </c>
      <c r="I53" s="140">
        <v>5325</v>
      </c>
      <c r="J53" s="115">
        <v>75</v>
      </c>
      <c r="K53" s="116">
        <v>1.408450704225352</v>
      </c>
    </row>
    <row r="54" spans="1:11" ht="14.1" customHeight="1" x14ac:dyDescent="0.2">
      <c r="A54" s="306" t="s">
        <v>279</v>
      </c>
      <c r="B54" s="307" t="s">
        <v>280</v>
      </c>
      <c r="C54" s="308"/>
      <c r="D54" s="113">
        <v>6.2077888709440607</v>
      </c>
      <c r="E54" s="115">
        <v>6765</v>
      </c>
      <c r="F54" s="114">
        <v>6786</v>
      </c>
      <c r="G54" s="114">
        <v>6803</v>
      </c>
      <c r="H54" s="114">
        <v>6782</v>
      </c>
      <c r="I54" s="140">
        <v>6868</v>
      </c>
      <c r="J54" s="115">
        <v>-103</v>
      </c>
      <c r="K54" s="116">
        <v>-1.4997087944088527</v>
      </c>
    </row>
    <row r="55" spans="1:11" ht="14.1" customHeight="1" x14ac:dyDescent="0.2">
      <c r="A55" s="306">
        <v>72</v>
      </c>
      <c r="B55" s="307" t="s">
        <v>281</v>
      </c>
      <c r="C55" s="308"/>
      <c r="D55" s="113">
        <v>3.5870283365144617</v>
      </c>
      <c r="E55" s="115">
        <v>3909</v>
      </c>
      <c r="F55" s="114">
        <v>3919</v>
      </c>
      <c r="G55" s="114">
        <v>3941</v>
      </c>
      <c r="H55" s="114">
        <v>3892</v>
      </c>
      <c r="I55" s="140">
        <v>3894</v>
      </c>
      <c r="J55" s="115">
        <v>15</v>
      </c>
      <c r="K55" s="116">
        <v>0.38520801232665641</v>
      </c>
    </row>
    <row r="56" spans="1:11" ht="14.1" customHeight="1" x14ac:dyDescent="0.2">
      <c r="A56" s="306" t="s">
        <v>282</v>
      </c>
      <c r="B56" s="307" t="s">
        <v>283</v>
      </c>
      <c r="C56" s="308"/>
      <c r="D56" s="113">
        <v>1.6838569960358245</v>
      </c>
      <c r="E56" s="115">
        <v>1835</v>
      </c>
      <c r="F56" s="114">
        <v>1835</v>
      </c>
      <c r="G56" s="114">
        <v>1855</v>
      </c>
      <c r="H56" s="114">
        <v>1823</v>
      </c>
      <c r="I56" s="140">
        <v>1828</v>
      </c>
      <c r="J56" s="115">
        <v>7</v>
      </c>
      <c r="K56" s="116">
        <v>0.38293216630196936</v>
      </c>
    </row>
    <row r="57" spans="1:11" ht="14.1" customHeight="1" x14ac:dyDescent="0.2">
      <c r="A57" s="306" t="s">
        <v>284</v>
      </c>
      <c r="B57" s="307" t="s">
        <v>285</v>
      </c>
      <c r="C57" s="308"/>
      <c r="D57" s="113">
        <v>1.3727793275583615</v>
      </c>
      <c r="E57" s="115">
        <v>1496</v>
      </c>
      <c r="F57" s="114">
        <v>1493</v>
      </c>
      <c r="G57" s="114">
        <v>1489</v>
      </c>
      <c r="H57" s="114">
        <v>1483</v>
      </c>
      <c r="I57" s="140">
        <v>1473</v>
      </c>
      <c r="J57" s="115">
        <v>23</v>
      </c>
      <c r="K57" s="116">
        <v>1.5614392396469789</v>
      </c>
    </row>
    <row r="58" spans="1:11" ht="14.1" customHeight="1" x14ac:dyDescent="0.2">
      <c r="A58" s="306">
        <v>73</v>
      </c>
      <c r="B58" s="307" t="s">
        <v>286</v>
      </c>
      <c r="C58" s="308"/>
      <c r="D58" s="113">
        <v>5.9058875348700628</v>
      </c>
      <c r="E58" s="115">
        <v>6436</v>
      </c>
      <c r="F58" s="114">
        <v>6470</v>
      </c>
      <c r="G58" s="114">
        <v>6462</v>
      </c>
      <c r="H58" s="114">
        <v>6347</v>
      </c>
      <c r="I58" s="140">
        <v>6391</v>
      </c>
      <c r="J58" s="115">
        <v>45</v>
      </c>
      <c r="K58" s="116">
        <v>0.70411516194648727</v>
      </c>
    </row>
    <row r="59" spans="1:11" ht="14.1" customHeight="1" x14ac:dyDescent="0.2">
      <c r="A59" s="306" t="s">
        <v>287</v>
      </c>
      <c r="B59" s="307" t="s">
        <v>288</v>
      </c>
      <c r="C59" s="308"/>
      <c r="D59" s="113">
        <v>5.0121127587725738</v>
      </c>
      <c r="E59" s="115">
        <v>5462</v>
      </c>
      <c r="F59" s="114">
        <v>5489</v>
      </c>
      <c r="G59" s="114">
        <v>5473</v>
      </c>
      <c r="H59" s="114">
        <v>5374</v>
      </c>
      <c r="I59" s="140">
        <v>5414</v>
      </c>
      <c r="J59" s="115">
        <v>48</v>
      </c>
      <c r="K59" s="116">
        <v>0.88659032138899152</v>
      </c>
    </row>
    <row r="60" spans="1:11" ht="14.1" customHeight="1" x14ac:dyDescent="0.2">
      <c r="A60" s="306">
        <v>81</v>
      </c>
      <c r="B60" s="307" t="s">
        <v>289</v>
      </c>
      <c r="C60" s="308"/>
      <c r="D60" s="113">
        <v>9.7865585082954052</v>
      </c>
      <c r="E60" s="115">
        <v>10665</v>
      </c>
      <c r="F60" s="114">
        <v>10560</v>
      </c>
      <c r="G60" s="114">
        <v>10567</v>
      </c>
      <c r="H60" s="114">
        <v>10435</v>
      </c>
      <c r="I60" s="140">
        <v>10382</v>
      </c>
      <c r="J60" s="115">
        <v>283</v>
      </c>
      <c r="K60" s="116">
        <v>2.7258717010209979</v>
      </c>
    </row>
    <row r="61" spans="1:11" ht="14.1" customHeight="1" x14ac:dyDescent="0.2">
      <c r="A61" s="306" t="s">
        <v>290</v>
      </c>
      <c r="B61" s="307" t="s">
        <v>291</v>
      </c>
      <c r="C61" s="308"/>
      <c r="D61" s="113">
        <v>1.8270077815298782</v>
      </c>
      <c r="E61" s="115">
        <v>1991</v>
      </c>
      <c r="F61" s="114">
        <v>1962</v>
      </c>
      <c r="G61" s="114">
        <v>1944</v>
      </c>
      <c r="H61" s="114">
        <v>1924</v>
      </c>
      <c r="I61" s="140">
        <v>1921</v>
      </c>
      <c r="J61" s="115">
        <v>70</v>
      </c>
      <c r="K61" s="116">
        <v>3.6439354502863091</v>
      </c>
    </row>
    <row r="62" spans="1:11" ht="14.1" customHeight="1" x14ac:dyDescent="0.2">
      <c r="A62" s="306" t="s">
        <v>292</v>
      </c>
      <c r="B62" s="307" t="s">
        <v>293</v>
      </c>
      <c r="C62" s="308"/>
      <c r="D62" s="113">
        <v>4.3220525620320069</v>
      </c>
      <c r="E62" s="115">
        <v>4710</v>
      </c>
      <c r="F62" s="114">
        <v>4662</v>
      </c>
      <c r="G62" s="114">
        <v>4682</v>
      </c>
      <c r="H62" s="114">
        <v>4632</v>
      </c>
      <c r="I62" s="140">
        <v>4669</v>
      </c>
      <c r="J62" s="115">
        <v>41</v>
      </c>
      <c r="K62" s="116">
        <v>0.8781323623902334</v>
      </c>
    </row>
    <row r="63" spans="1:11" ht="14.1" customHeight="1" x14ac:dyDescent="0.2">
      <c r="A63" s="306"/>
      <c r="B63" s="307" t="s">
        <v>294</v>
      </c>
      <c r="C63" s="308"/>
      <c r="D63" s="113">
        <v>3.7934958155924239</v>
      </c>
      <c r="E63" s="115">
        <v>4134</v>
      </c>
      <c r="F63" s="114">
        <v>4090</v>
      </c>
      <c r="G63" s="114">
        <v>4111</v>
      </c>
      <c r="H63" s="114">
        <v>4108</v>
      </c>
      <c r="I63" s="140">
        <v>4140</v>
      </c>
      <c r="J63" s="115">
        <v>-6</v>
      </c>
      <c r="K63" s="116">
        <v>-0.14492753623188406</v>
      </c>
    </row>
    <row r="64" spans="1:11" ht="14.1" customHeight="1" x14ac:dyDescent="0.2">
      <c r="A64" s="306" t="s">
        <v>295</v>
      </c>
      <c r="B64" s="307" t="s">
        <v>296</v>
      </c>
      <c r="C64" s="308"/>
      <c r="D64" s="113">
        <v>1.4204962560563794</v>
      </c>
      <c r="E64" s="115">
        <v>1548</v>
      </c>
      <c r="F64" s="114">
        <v>1500</v>
      </c>
      <c r="G64" s="114">
        <v>1504</v>
      </c>
      <c r="H64" s="114">
        <v>1487</v>
      </c>
      <c r="I64" s="140">
        <v>1468</v>
      </c>
      <c r="J64" s="115">
        <v>80</v>
      </c>
      <c r="K64" s="116">
        <v>5.4495912806539506</v>
      </c>
    </row>
    <row r="65" spans="1:11" ht="14.1" customHeight="1" x14ac:dyDescent="0.2">
      <c r="A65" s="306" t="s">
        <v>297</v>
      </c>
      <c r="B65" s="307" t="s">
        <v>298</v>
      </c>
      <c r="C65" s="308"/>
      <c r="D65" s="113">
        <v>0.87175157832917338</v>
      </c>
      <c r="E65" s="115">
        <v>950</v>
      </c>
      <c r="F65" s="114">
        <v>948</v>
      </c>
      <c r="G65" s="114">
        <v>943</v>
      </c>
      <c r="H65" s="114">
        <v>951</v>
      </c>
      <c r="I65" s="140">
        <v>934</v>
      </c>
      <c r="J65" s="115">
        <v>16</v>
      </c>
      <c r="K65" s="116">
        <v>1.7130620985010707</v>
      </c>
    </row>
    <row r="66" spans="1:11" ht="14.1" customHeight="1" x14ac:dyDescent="0.2">
      <c r="A66" s="306">
        <v>82</v>
      </c>
      <c r="B66" s="307" t="s">
        <v>299</v>
      </c>
      <c r="C66" s="308"/>
      <c r="D66" s="113">
        <v>3.7173322566436648</v>
      </c>
      <c r="E66" s="115">
        <v>4051</v>
      </c>
      <c r="F66" s="114">
        <v>4061</v>
      </c>
      <c r="G66" s="114">
        <v>4106</v>
      </c>
      <c r="H66" s="114">
        <v>3950</v>
      </c>
      <c r="I66" s="140">
        <v>3933</v>
      </c>
      <c r="J66" s="115">
        <v>118</v>
      </c>
      <c r="K66" s="116">
        <v>3.0002542588354943</v>
      </c>
    </row>
    <row r="67" spans="1:11" ht="14.1" customHeight="1" x14ac:dyDescent="0.2">
      <c r="A67" s="306" t="s">
        <v>300</v>
      </c>
      <c r="B67" s="307" t="s">
        <v>301</v>
      </c>
      <c r="C67" s="308"/>
      <c r="D67" s="113">
        <v>2.0857803553075906</v>
      </c>
      <c r="E67" s="115">
        <v>2273</v>
      </c>
      <c r="F67" s="114">
        <v>2276</v>
      </c>
      <c r="G67" s="114">
        <v>2287</v>
      </c>
      <c r="H67" s="114">
        <v>2178</v>
      </c>
      <c r="I67" s="140">
        <v>2153</v>
      </c>
      <c r="J67" s="115">
        <v>120</v>
      </c>
      <c r="K67" s="116">
        <v>5.5736182071528102</v>
      </c>
    </row>
    <row r="68" spans="1:11" ht="14.1" customHeight="1" x14ac:dyDescent="0.2">
      <c r="A68" s="306" t="s">
        <v>302</v>
      </c>
      <c r="B68" s="307" t="s">
        <v>303</v>
      </c>
      <c r="C68" s="308"/>
      <c r="D68" s="113">
        <v>0.90019820877991485</v>
      </c>
      <c r="E68" s="115">
        <v>981</v>
      </c>
      <c r="F68" s="114">
        <v>1007</v>
      </c>
      <c r="G68" s="114">
        <v>1041</v>
      </c>
      <c r="H68" s="114">
        <v>1011</v>
      </c>
      <c r="I68" s="140">
        <v>1029</v>
      </c>
      <c r="J68" s="115">
        <v>-48</v>
      </c>
      <c r="K68" s="116">
        <v>-4.6647230320699711</v>
      </c>
    </row>
    <row r="69" spans="1:11" ht="14.1" customHeight="1" x14ac:dyDescent="0.2">
      <c r="A69" s="306">
        <v>83</v>
      </c>
      <c r="B69" s="307" t="s">
        <v>304</v>
      </c>
      <c r="C69" s="308"/>
      <c r="D69" s="113">
        <v>4.8405153428277785</v>
      </c>
      <c r="E69" s="115">
        <v>5275</v>
      </c>
      <c r="F69" s="114">
        <v>5280</v>
      </c>
      <c r="G69" s="114">
        <v>5253</v>
      </c>
      <c r="H69" s="114">
        <v>5187</v>
      </c>
      <c r="I69" s="140">
        <v>5184</v>
      </c>
      <c r="J69" s="115">
        <v>91</v>
      </c>
      <c r="K69" s="116">
        <v>1.7554012345679013</v>
      </c>
    </row>
    <row r="70" spans="1:11" ht="14.1" customHeight="1" x14ac:dyDescent="0.2">
      <c r="A70" s="306" t="s">
        <v>305</v>
      </c>
      <c r="B70" s="307" t="s">
        <v>306</v>
      </c>
      <c r="C70" s="308"/>
      <c r="D70" s="113">
        <v>4.4184040522683894</v>
      </c>
      <c r="E70" s="115">
        <v>4815</v>
      </c>
      <c r="F70" s="114">
        <v>4822</v>
      </c>
      <c r="G70" s="114">
        <v>4805</v>
      </c>
      <c r="H70" s="114">
        <v>4745</v>
      </c>
      <c r="I70" s="140">
        <v>4755</v>
      </c>
      <c r="J70" s="115">
        <v>60</v>
      </c>
      <c r="K70" s="116">
        <v>1.2618296529968454</v>
      </c>
    </row>
    <row r="71" spans="1:11" ht="14.1" customHeight="1" x14ac:dyDescent="0.2">
      <c r="A71" s="306"/>
      <c r="B71" s="307" t="s">
        <v>307</v>
      </c>
      <c r="C71" s="308"/>
      <c r="D71" s="113">
        <v>2.4445749522830713</v>
      </c>
      <c r="E71" s="115">
        <v>2664</v>
      </c>
      <c r="F71" s="114">
        <v>2697</v>
      </c>
      <c r="G71" s="114">
        <v>2690</v>
      </c>
      <c r="H71" s="114">
        <v>2652</v>
      </c>
      <c r="I71" s="140">
        <v>2663</v>
      </c>
      <c r="J71" s="115">
        <v>1</v>
      </c>
      <c r="K71" s="116">
        <v>3.7551633496057078E-2</v>
      </c>
    </row>
    <row r="72" spans="1:11" ht="14.1" customHeight="1" x14ac:dyDescent="0.2">
      <c r="A72" s="306">
        <v>84</v>
      </c>
      <c r="B72" s="307" t="s">
        <v>308</v>
      </c>
      <c r="C72" s="308"/>
      <c r="D72" s="113">
        <v>4.1109969167523124</v>
      </c>
      <c r="E72" s="115">
        <v>4480</v>
      </c>
      <c r="F72" s="114">
        <v>4526</v>
      </c>
      <c r="G72" s="114">
        <v>4471</v>
      </c>
      <c r="H72" s="114">
        <v>4476</v>
      </c>
      <c r="I72" s="140">
        <v>4496</v>
      </c>
      <c r="J72" s="115">
        <v>-16</v>
      </c>
      <c r="K72" s="116">
        <v>-0.35587188612099646</v>
      </c>
    </row>
    <row r="73" spans="1:11" ht="14.1" customHeight="1" x14ac:dyDescent="0.2">
      <c r="A73" s="306" t="s">
        <v>309</v>
      </c>
      <c r="B73" s="307" t="s">
        <v>310</v>
      </c>
      <c r="C73" s="308"/>
      <c r="D73" s="113">
        <v>1.095654088973719</v>
      </c>
      <c r="E73" s="115">
        <v>1194</v>
      </c>
      <c r="F73" s="114">
        <v>1202</v>
      </c>
      <c r="G73" s="114">
        <v>1214</v>
      </c>
      <c r="H73" s="114">
        <v>1219</v>
      </c>
      <c r="I73" s="140">
        <v>1231</v>
      </c>
      <c r="J73" s="115">
        <v>-37</v>
      </c>
      <c r="K73" s="116">
        <v>-3.0056864337936635</v>
      </c>
    </row>
    <row r="74" spans="1:11" ht="14.1" customHeight="1" x14ac:dyDescent="0.2">
      <c r="A74" s="306" t="s">
        <v>311</v>
      </c>
      <c r="B74" s="307" t="s">
        <v>312</v>
      </c>
      <c r="C74" s="308"/>
      <c r="D74" s="113">
        <v>0.52763911319923651</v>
      </c>
      <c r="E74" s="115">
        <v>575</v>
      </c>
      <c r="F74" s="114">
        <v>570</v>
      </c>
      <c r="G74" s="114">
        <v>581</v>
      </c>
      <c r="H74" s="114">
        <v>548</v>
      </c>
      <c r="I74" s="140">
        <v>545</v>
      </c>
      <c r="J74" s="115">
        <v>30</v>
      </c>
      <c r="K74" s="116">
        <v>5.5045871559633026</v>
      </c>
    </row>
    <row r="75" spans="1:11" ht="14.1" customHeight="1" x14ac:dyDescent="0.2">
      <c r="A75" s="306" t="s">
        <v>313</v>
      </c>
      <c r="B75" s="307" t="s">
        <v>314</v>
      </c>
      <c r="C75" s="308"/>
      <c r="D75" s="113">
        <v>1.8967479077962119</v>
      </c>
      <c r="E75" s="115">
        <v>2067</v>
      </c>
      <c r="F75" s="114">
        <v>2103</v>
      </c>
      <c r="G75" s="114">
        <v>2044</v>
      </c>
      <c r="H75" s="114">
        <v>2076</v>
      </c>
      <c r="I75" s="140">
        <v>2077</v>
      </c>
      <c r="J75" s="115">
        <v>-10</v>
      </c>
      <c r="K75" s="116">
        <v>-0.48146364949446319</v>
      </c>
    </row>
    <row r="76" spans="1:11" ht="14.1" customHeight="1" x14ac:dyDescent="0.2">
      <c r="A76" s="306">
        <v>91</v>
      </c>
      <c r="B76" s="307" t="s">
        <v>315</v>
      </c>
      <c r="C76" s="308"/>
      <c r="D76" s="113">
        <v>0.43220525620320072</v>
      </c>
      <c r="E76" s="115">
        <v>471</v>
      </c>
      <c r="F76" s="114">
        <v>456</v>
      </c>
      <c r="G76" s="114">
        <v>446</v>
      </c>
      <c r="H76" s="114">
        <v>446</v>
      </c>
      <c r="I76" s="140">
        <v>416</v>
      </c>
      <c r="J76" s="115">
        <v>55</v>
      </c>
      <c r="K76" s="116">
        <v>13.221153846153847</v>
      </c>
    </row>
    <row r="77" spans="1:11" ht="14.1" customHeight="1" x14ac:dyDescent="0.2">
      <c r="A77" s="306">
        <v>92</v>
      </c>
      <c r="B77" s="307" t="s">
        <v>316</v>
      </c>
      <c r="C77" s="308"/>
      <c r="D77" s="113">
        <v>4.2559829687270589</v>
      </c>
      <c r="E77" s="115">
        <v>4638</v>
      </c>
      <c r="F77" s="114">
        <v>4641</v>
      </c>
      <c r="G77" s="114">
        <v>4693</v>
      </c>
      <c r="H77" s="114">
        <v>4777</v>
      </c>
      <c r="I77" s="140">
        <v>4809</v>
      </c>
      <c r="J77" s="115">
        <v>-171</v>
      </c>
      <c r="K77" s="116">
        <v>-3.5558328134747348</v>
      </c>
    </row>
    <row r="78" spans="1:11" ht="14.1" customHeight="1" x14ac:dyDescent="0.2">
      <c r="A78" s="306">
        <v>93</v>
      </c>
      <c r="B78" s="307" t="s">
        <v>317</v>
      </c>
      <c r="C78" s="308"/>
      <c r="D78" s="113">
        <v>0.1101159888415798</v>
      </c>
      <c r="E78" s="115">
        <v>120</v>
      </c>
      <c r="F78" s="114">
        <v>120</v>
      </c>
      <c r="G78" s="114">
        <v>120</v>
      </c>
      <c r="H78" s="114">
        <v>115</v>
      </c>
      <c r="I78" s="140">
        <v>114</v>
      </c>
      <c r="J78" s="115">
        <v>6</v>
      </c>
      <c r="K78" s="116">
        <v>5.2631578947368425</v>
      </c>
    </row>
    <row r="79" spans="1:11" ht="14.1" customHeight="1" x14ac:dyDescent="0.2">
      <c r="A79" s="306">
        <v>94</v>
      </c>
      <c r="B79" s="307" t="s">
        <v>318</v>
      </c>
      <c r="C79" s="308"/>
      <c r="D79" s="113">
        <v>0.69831889590368523</v>
      </c>
      <c r="E79" s="115">
        <v>761</v>
      </c>
      <c r="F79" s="114">
        <v>835</v>
      </c>
      <c r="G79" s="114">
        <v>822</v>
      </c>
      <c r="H79" s="114">
        <v>796</v>
      </c>
      <c r="I79" s="140">
        <v>823</v>
      </c>
      <c r="J79" s="115">
        <v>-62</v>
      </c>
      <c r="K79" s="116">
        <v>-7.5334143377885781</v>
      </c>
    </row>
    <row r="80" spans="1:11" ht="14.1" customHeight="1" x14ac:dyDescent="0.2">
      <c r="A80" s="306" t="s">
        <v>319</v>
      </c>
      <c r="B80" s="307" t="s">
        <v>320</v>
      </c>
      <c r="C80" s="308"/>
      <c r="D80" s="113">
        <v>1.1929232124504478E-2</v>
      </c>
      <c r="E80" s="115">
        <v>13</v>
      </c>
      <c r="F80" s="114">
        <v>8</v>
      </c>
      <c r="G80" s="114">
        <v>9</v>
      </c>
      <c r="H80" s="114">
        <v>11</v>
      </c>
      <c r="I80" s="140">
        <v>12</v>
      </c>
      <c r="J80" s="115">
        <v>1</v>
      </c>
      <c r="K80" s="116">
        <v>8.3333333333333339</v>
      </c>
    </row>
    <row r="81" spans="1:11" ht="14.1" customHeight="1" x14ac:dyDescent="0.2">
      <c r="A81" s="310" t="s">
        <v>321</v>
      </c>
      <c r="B81" s="311" t="s">
        <v>224</v>
      </c>
      <c r="C81" s="312"/>
      <c r="D81" s="125">
        <v>0.63683746880046987</v>
      </c>
      <c r="E81" s="143">
        <v>694</v>
      </c>
      <c r="F81" s="144">
        <v>681</v>
      </c>
      <c r="G81" s="144">
        <v>686</v>
      </c>
      <c r="H81" s="144">
        <v>679</v>
      </c>
      <c r="I81" s="145">
        <v>681</v>
      </c>
      <c r="J81" s="143">
        <v>13</v>
      </c>
      <c r="K81" s="146">
        <v>1.908957415565345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13263</v>
      </c>
      <c r="E12" s="114">
        <v>14051</v>
      </c>
      <c r="F12" s="114">
        <v>13869</v>
      </c>
      <c r="G12" s="114">
        <v>14060</v>
      </c>
      <c r="H12" s="140">
        <v>13619</v>
      </c>
      <c r="I12" s="115">
        <v>-356</v>
      </c>
      <c r="J12" s="116">
        <v>-2.613995153829209</v>
      </c>
      <c r="K12"/>
      <c r="L12"/>
      <c r="M12"/>
      <c r="N12"/>
      <c r="O12"/>
      <c r="P12"/>
    </row>
    <row r="13" spans="1:16" s="110" customFormat="1" ht="14.45" customHeight="1" x14ac:dyDescent="0.2">
      <c r="A13" s="120" t="s">
        <v>105</v>
      </c>
      <c r="B13" s="119" t="s">
        <v>106</v>
      </c>
      <c r="C13" s="113">
        <v>46.520395084068461</v>
      </c>
      <c r="D13" s="115">
        <v>6170</v>
      </c>
      <c r="E13" s="114">
        <v>6432</v>
      </c>
      <c r="F13" s="114">
        <v>6383</v>
      </c>
      <c r="G13" s="114">
        <v>6423</v>
      </c>
      <c r="H13" s="140">
        <v>6180</v>
      </c>
      <c r="I13" s="115">
        <v>-10</v>
      </c>
      <c r="J13" s="116">
        <v>-0.16181229773462782</v>
      </c>
      <c r="K13"/>
      <c r="L13"/>
      <c r="M13"/>
      <c r="N13"/>
      <c r="O13"/>
      <c r="P13"/>
    </row>
    <row r="14" spans="1:16" s="110" customFormat="1" ht="14.45" customHeight="1" x14ac:dyDescent="0.2">
      <c r="A14" s="120"/>
      <c r="B14" s="119" t="s">
        <v>107</v>
      </c>
      <c r="C14" s="113">
        <v>53.479604915931539</v>
      </c>
      <c r="D14" s="115">
        <v>7093</v>
      </c>
      <c r="E14" s="114">
        <v>7619</v>
      </c>
      <c r="F14" s="114">
        <v>7486</v>
      </c>
      <c r="G14" s="114">
        <v>7637</v>
      </c>
      <c r="H14" s="140">
        <v>7439</v>
      </c>
      <c r="I14" s="115">
        <v>-346</v>
      </c>
      <c r="J14" s="116">
        <v>-4.6511627906976747</v>
      </c>
      <c r="K14"/>
      <c r="L14"/>
      <c r="M14"/>
      <c r="N14"/>
      <c r="O14"/>
      <c r="P14"/>
    </row>
    <row r="15" spans="1:16" s="110" customFormat="1" ht="14.45" customHeight="1" x14ac:dyDescent="0.2">
      <c r="A15" s="118" t="s">
        <v>105</v>
      </c>
      <c r="B15" s="121" t="s">
        <v>108</v>
      </c>
      <c r="C15" s="113">
        <v>21.646686270074643</v>
      </c>
      <c r="D15" s="115">
        <v>2871</v>
      </c>
      <c r="E15" s="114">
        <v>3250</v>
      </c>
      <c r="F15" s="114">
        <v>3009</v>
      </c>
      <c r="G15" s="114">
        <v>3157</v>
      </c>
      <c r="H15" s="140">
        <v>2845</v>
      </c>
      <c r="I15" s="115">
        <v>26</v>
      </c>
      <c r="J15" s="116">
        <v>0.91388400702987693</v>
      </c>
      <c r="K15"/>
      <c r="L15"/>
      <c r="M15"/>
      <c r="N15"/>
      <c r="O15"/>
      <c r="P15"/>
    </row>
    <row r="16" spans="1:16" s="110" customFormat="1" ht="14.45" customHeight="1" x14ac:dyDescent="0.2">
      <c r="A16" s="118"/>
      <c r="B16" s="121" t="s">
        <v>109</v>
      </c>
      <c r="C16" s="113">
        <v>43.54972479831109</v>
      </c>
      <c r="D16" s="115">
        <v>5776</v>
      </c>
      <c r="E16" s="114">
        <v>6048</v>
      </c>
      <c r="F16" s="114">
        <v>6082</v>
      </c>
      <c r="G16" s="114">
        <v>6127</v>
      </c>
      <c r="H16" s="140">
        <v>5998</v>
      </c>
      <c r="I16" s="115">
        <v>-222</v>
      </c>
      <c r="J16" s="116">
        <v>-3.7012337445815273</v>
      </c>
      <c r="K16"/>
      <c r="L16"/>
      <c r="M16"/>
      <c r="N16"/>
      <c r="O16"/>
      <c r="P16"/>
    </row>
    <row r="17" spans="1:16" s="110" customFormat="1" ht="14.45" customHeight="1" x14ac:dyDescent="0.2">
      <c r="A17" s="118"/>
      <c r="B17" s="121" t="s">
        <v>110</v>
      </c>
      <c r="C17" s="113">
        <v>15.73550478775541</v>
      </c>
      <c r="D17" s="115">
        <v>2087</v>
      </c>
      <c r="E17" s="114">
        <v>2156</v>
      </c>
      <c r="F17" s="114">
        <v>2196</v>
      </c>
      <c r="G17" s="114">
        <v>2227</v>
      </c>
      <c r="H17" s="140">
        <v>2267</v>
      </c>
      <c r="I17" s="115">
        <v>-180</v>
      </c>
      <c r="J17" s="116">
        <v>-7.9400088222320244</v>
      </c>
      <c r="K17"/>
      <c r="L17"/>
      <c r="M17"/>
      <c r="N17"/>
      <c r="O17"/>
      <c r="P17"/>
    </row>
    <row r="18" spans="1:16" s="110" customFormat="1" ht="14.45" customHeight="1" x14ac:dyDescent="0.2">
      <c r="A18" s="120"/>
      <c r="B18" s="121" t="s">
        <v>111</v>
      </c>
      <c r="C18" s="113">
        <v>19.068084143858854</v>
      </c>
      <c r="D18" s="115">
        <v>2529</v>
      </c>
      <c r="E18" s="114">
        <v>2597</v>
      </c>
      <c r="F18" s="114">
        <v>2582</v>
      </c>
      <c r="G18" s="114">
        <v>2549</v>
      </c>
      <c r="H18" s="140">
        <v>2509</v>
      </c>
      <c r="I18" s="115">
        <v>20</v>
      </c>
      <c r="J18" s="116">
        <v>0.79713033080908724</v>
      </c>
      <c r="K18"/>
      <c r="L18"/>
      <c r="M18"/>
      <c r="N18"/>
      <c r="O18"/>
      <c r="P18"/>
    </row>
    <row r="19" spans="1:16" s="110" customFormat="1" ht="14.45" customHeight="1" x14ac:dyDescent="0.2">
      <c r="A19" s="120"/>
      <c r="B19" s="121" t="s">
        <v>112</v>
      </c>
      <c r="C19" s="113">
        <v>2.0658976098921813</v>
      </c>
      <c r="D19" s="115">
        <v>274</v>
      </c>
      <c r="E19" s="114">
        <v>270</v>
      </c>
      <c r="F19" s="114">
        <v>307</v>
      </c>
      <c r="G19" s="114">
        <v>273</v>
      </c>
      <c r="H19" s="140">
        <v>279</v>
      </c>
      <c r="I19" s="115">
        <v>-5</v>
      </c>
      <c r="J19" s="116">
        <v>-1.7921146953405018</v>
      </c>
      <c r="K19"/>
      <c r="L19"/>
      <c r="M19"/>
      <c r="N19"/>
      <c r="O19"/>
      <c r="P19"/>
    </row>
    <row r="20" spans="1:16" s="110" customFormat="1" ht="14.45" customHeight="1" x14ac:dyDescent="0.2">
      <c r="A20" s="120" t="s">
        <v>113</v>
      </c>
      <c r="B20" s="119" t="s">
        <v>116</v>
      </c>
      <c r="C20" s="113">
        <v>92.234034532157125</v>
      </c>
      <c r="D20" s="115">
        <v>12233</v>
      </c>
      <c r="E20" s="114">
        <v>12960</v>
      </c>
      <c r="F20" s="114">
        <v>12793</v>
      </c>
      <c r="G20" s="114">
        <v>12953</v>
      </c>
      <c r="H20" s="140">
        <v>12608</v>
      </c>
      <c r="I20" s="115">
        <v>-375</v>
      </c>
      <c r="J20" s="116">
        <v>-2.9743020304568528</v>
      </c>
      <c r="K20"/>
      <c r="L20"/>
      <c r="M20"/>
      <c r="N20"/>
      <c r="O20"/>
      <c r="P20"/>
    </row>
    <row r="21" spans="1:16" s="110" customFormat="1" ht="14.45" customHeight="1" x14ac:dyDescent="0.2">
      <c r="A21" s="123"/>
      <c r="B21" s="124" t="s">
        <v>117</v>
      </c>
      <c r="C21" s="125">
        <v>7.5397722988765743</v>
      </c>
      <c r="D21" s="143">
        <v>1000</v>
      </c>
      <c r="E21" s="144">
        <v>1058</v>
      </c>
      <c r="F21" s="144">
        <v>1049</v>
      </c>
      <c r="G21" s="144">
        <v>1077</v>
      </c>
      <c r="H21" s="145">
        <v>982</v>
      </c>
      <c r="I21" s="143">
        <v>18</v>
      </c>
      <c r="J21" s="146">
        <v>1.8329938900203666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97872</v>
      </c>
      <c r="E23" s="114">
        <v>101848</v>
      </c>
      <c r="F23" s="114">
        <v>102101</v>
      </c>
      <c r="G23" s="114">
        <v>103145</v>
      </c>
      <c r="H23" s="140">
        <v>100626</v>
      </c>
      <c r="I23" s="115">
        <v>-2754</v>
      </c>
      <c r="J23" s="116">
        <v>-2.7368672112575281</v>
      </c>
      <c r="K23"/>
      <c r="L23"/>
      <c r="M23"/>
      <c r="N23"/>
      <c r="O23"/>
      <c r="P23"/>
    </row>
    <row r="24" spans="1:16" s="110" customFormat="1" ht="14.45" customHeight="1" x14ac:dyDescent="0.2">
      <c r="A24" s="120" t="s">
        <v>105</v>
      </c>
      <c r="B24" s="119" t="s">
        <v>106</v>
      </c>
      <c r="C24" s="113">
        <v>44.86267778322707</v>
      </c>
      <c r="D24" s="115">
        <v>43908</v>
      </c>
      <c r="E24" s="114">
        <v>45296</v>
      </c>
      <c r="F24" s="114">
        <v>45412</v>
      </c>
      <c r="G24" s="114">
        <v>45532</v>
      </c>
      <c r="H24" s="140">
        <v>44381</v>
      </c>
      <c r="I24" s="115">
        <v>-473</v>
      </c>
      <c r="J24" s="116">
        <v>-1.0657713886573084</v>
      </c>
      <c r="K24"/>
      <c r="L24"/>
      <c r="M24"/>
      <c r="N24"/>
      <c r="O24"/>
      <c r="P24"/>
    </row>
    <row r="25" spans="1:16" s="110" customFormat="1" ht="14.45" customHeight="1" x14ac:dyDescent="0.2">
      <c r="A25" s="120"/>
      <c r="B25" s="119" t="s">
        <v>107</v>
      </c>
      <c r="C25" s="113">
        <v>55.13732221677293</v>
      </c>
      <c r="D25" s="115">
        <v>53964</v>
      </c>
      <c r="E25" s="114">
        <v>56552</v>
      </c>
      <c r="F25" s="114">
        <v>56689</v>
      </c>
      <c r="G25" s="114">
        <v>57613</v>
      </c>
      <c r="H25" s="140">
        <v>56245</v>
      </c>
      <c r="I25" s="115">
        <v>-2281</v>
      </c>
      <c r="J25" s="116">
        <v>-4.0554715974753313</v>
      </c>
      <c r="K25"/>
      <c r="L25"/>
      <c r="M25"/>
      <c r="N25"/>
      <c r="O25"/>
      <c r="P25"/>
    </row>
    <row r="26" spans="1:16" s="110" customFormat="1" ht="14.45" customHeight="1" x14ac:dyDescent="0.2">
      <c r="A26" s="118" t="s">
        <v>105</v>
      </c>
      <c r="B26" s="121" t="s">
        <v>108</v>
      </c>
      <c r="C26" s="113">
        <v>15.164704920712767</v>
      </c>
      <c r="D26" s="115">
        <v>14842</v>
      </c>
      <c r="E26" s="114">
        <v>15767</v>
      </c>
      <c r="F26" s="114">
        <v>15304</v>
      </c>
      <c r="G26" s="114">
        <v>15971</v>
      </c>
      <c r="H26" s="140">
        <v>14240</v>
      </c>
      <c r="I26" s="115">
        <v>602</v>
      </c>
      <c r="J26" s="116">
        <v>4.2275280898876408</v>
      </c>
      <c r="K26"/>
      <c r="L26"/>
      <c r="M26"/>
      <c r="N26"/>
      <c r="O26"/>
      <c r="P26"/>
    </row>
    <row r="27" spans="1:16" s="110" customFormat="1" ht="14.45" customHeight="1" x14ac:dyDescent="0.2">
      <c r="A27" s="118"/>
      <c r="B27" s="121" t="s">
        <v>109</v>
      </c>
      <c r="C27" s="113">
        <v>39.956269413111002</v>
      </c>
      <c r="D27" s="115">
        <v>39106</v>
      </c>
      <c r="E27" s="114">
        <v>40886</v>
      </c>
      <c r="F27" s="114">
        <v>41118</v>
      </c>
      <c r="G27" s="114">
        <v>41589</v>
      </c>
      <c r="H27" s="140">
        <v>41398</v>
      </c>
      <c r="I27" s="115">
        <v>-2292</v>
      </c>
      <c r="J27" s="116">
        <v>-5.5364993477945799</v>
      </c>
      <c r="K27"/>
      <c r="L27"/>
      <c r="M27"/>
      <c r="N27"/>
      <c r="O27"/>
      <c r="P27"/>
    </row>
    <row r="28" spans="1:16" s="110" customFormat="1" ht="14.45" customHeight="1" x14ac:dyDescent="0.2">
      <c r="A28" s="118"/>
      <c r="B28" s="121" t="s">
        <v>110</v>
      </c>
      <c r="C28" s="113">
        <v>21.690575445479812</v>
      </c>
      <c r="D28" s="115">
        <v>21229</v>
      </c>
      <c r="E28" s="114">
        <v>21901</v>
      </c>
      <c r="F28" s="114">
        <v>22458</v>
      </c>
      <c r="G28" s="114">
        <v>22765</v>
      </c>
      <c r="H28" s="140">
        <v>22875</v>
      </c>
      <c r="I28" s="115">
        <v>-1646</v>
      </c>
      <c r="J28" s="116">
        <v>-7.1956284153005461</v>
      </c>
      <c r="K28"/>
      <c r="L28"/>
      <c r="M28"/>
      <c r="N28"/>
      <c r="O28"/>
      <c r="P28"/>
    </row>
    <row r="29" spans="1:16" s="110" customFormat="1" ht="14.45" customHeight="1" x14ac:dyDescent="0.2">
      <c r="A29" s="118"/>
      <c r="B29" s="121" t="s">
        <v>111</v>
      </c>
      <c r="C29" s="113">
        <v>23.188450220696421</v>
      </c>
      <c r="D29" s="115">
        <v>22695</v>
      </c>
      <c r="E29" s="114">
        <v>23294</v>
      </c>
      <c r="F29" s="114">
        <v>23221</v>
      </c>
      <c r="G29" s="114">
        <v>22820</v>
      </c>
      <c r="H29" s="140">
        <v>22113</v>
      </c>
      <c r="I29" s="115">
        <v>582</v>
      </c>
      <c r="J29" s="116">
        <v>2.6319359652692986</v>
      </c>
      <c r="K29"/>
      <c r="L29"/>
      <c r="M29"/>
      <c r="N29"/>
      <c r="O29"/>
      <c r="P29"/>
    </row>
    <row r="30" spans="1:16" s="110" customFormat="1" ht="14.45" customHeight="1" x14ac:dyDescent="0.2">
      <c r="A30" s="120"/>
      <c r="B30" s="121" t="s">
        <v>112</v>
      </c>
      <c r="C30" s="113">
        <v>2.8036619257806112</v>
      </c>
      <c r="D30" s="115">
        <v>2744</v>
      </c>
      <c r="E30" s="114">
        <v>2856</v>
      </c>
      <c r="F30" s="114">
        <v>2984</v>
      </c>
      <c r="G30" s="114">
        <v>2626</v>
      </c>
      <c r="H30" s="140">
        <v>2542</v>
      </c>
      <c r="I30" s="115">
        <v>202</v>
      </c>
      <c r="J30" s="116">
        <v>7.9464988198269078</v>
      </c>
      <c r="K30"/>
      <c r="L30"/>
      <c r="M30"/>
      <c r="N30"/>
      <c r="O30"/>
      <c r="P30"/>
    </row>
    <row r="31" spans="1:16" s="110" customFormat="1" ht="14.45" customHeight="1" x14ac:dyDescent="0.2">
      <c r="A31" s="120" t="s">
        <v>113</v>
      </c>
      <c r="B31" s="119" t="s">
        <v>116</v>
      </c>
      <c r="C31" s="113">
        <v>95.205983325159394</v>
      </c>
      <c r="D31" s="115">
        <v>93180</v>
      </c>
      <c r="E31" s="114">
        <v>96959</v>
      </c>
      <c r="F31" s="114">
        <v>97393</v>
      </c>
      <c r="G31" s="114">
        <v>98376</v>
      </c>
      <c r="H31" s="140">
        <v>96101</v>
      </c>
      <c r="I31" s="115">
        <v>-2921</v>
      </c>
      <c r="J31" s="116">
        <v>-3.0395105149790327</v>
      </c>
      <c r="K31"/>
      <c r="L31"/>
      <c r="M31"/>
      <c r="N31"/>
      <c r="O31"/>
      <c r="P31"/>
    </row>
    <row r="32" spans="1:16" s="110" customFormat="1" ht="14.45" customHeight="1" x14ac:dyDescent="0.2">
      <c r="A32" s="123"/>
      <c r="B32" s="124" t="s">
        <v>117</v>
      </c>
      <c r="C32" s="125">
        <v>4.686733692986758</v>
      </c>
      <c r="D32" s="143">
        <v>4587</v>
      </c>
      <c r="E32" s="144">
        <v>4775</v>
      </c>
      <c r="F32" s="144">
        <v>4604</v>
      </c>
      <c r="G32" s="144">
        <v>4649</v>
      </c>
      <c r="H32" s="145">
        <v>4394</v>
      </c>
      <c r="I32" s="143">
        <v>193</v>
      </c>
      <c r="J32" s="146">
        <v>4.3923532089212562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12659</v>
      </c>
      <c r="E56" s="114">
        <v>13412</v>
      </c>
      <c r="F56" s="114">
        <v>13196</v>
      </c>
      <c r="G56" s="114">
        <v>13398</v>
      </c>
      <c r="H56" s="140">
        <v>12825</v>
      </c>
      <c r="I56" s="115">
        <v>-166</v>
      </c>
      <c r="J56" s="116">
        <v>-1.2943469785575048</v>
      </c>
      <c r="K56"/>
      <c r="L56"/>
      <c r="M56"/>
      <c r="N56"/>
      <c r="O56"/>
      <c r="P56"/>
    </row>
    <row r="57" spans="1:16" s="110" customFormat="1" ht="14.45" customHeight="1" x14ac:dyDescent="0.2">
      <c r="A57" s="120" t="s">
        <v>105</v>
      </c>
      <c r="B57" s="119" t="s">
        <v>106</v>
      </c>
      <c r="C57" s="113">
        <v>49.861758432735606</v>
      </c>
      <c r="D57" s="115">
        <v>6312</v>
      </c>
      <c r="E57" s="114">
        <v>6572</v>
      </c>
      <c r="F57" s="114">
        <v>6523</v>
      </c>
      <c r="G57" s="114">
        <v>6584</v>
      </c>
      <c r="H57" s="140">
        <v>6280</v>
      </c>
      <c r="I57" s="115">
        <v>32</v>
      </c>
      <c r="J57" s="116">
        <v>0.50955414012738853</v>
      </c>
    </row>
    <row r="58" spans="1:16" s="110" customFormat="1" ht="14.45" customHeight="1" x14ac:dyDescent="0.2">
      <c r="A58" s="120"/>
      <c r="B58" s="119" t="s">
        <v>107</v>
      </c>
      <c r="C58" s="113">
        <v>50.138241567264394</v>
      </c>
      <c r="D58" s="115">
        <v>6347</v>
      </c>
      <c r="E58" s="114">
        <v>6840</v>
      </c>
      <c r="F58" s="114">
        <v>6673</v>
      </c>
      <c r="G58" s="114">
        <v>6814</v>
      </c>
      <c r="H58" s="140">
        <v>6545</v>
      </c>
      <c r="I58" s="115">
        <v>-198</v>
      </c>
      <c r="J58" s="116">
        <v>-3.0252100840336134</v>
      </c>
    </row>
    <row r="59" spans="1:16" s="110" customFormat="1" ht="14.45" customHeight="1" x14ac:dyDescent="0.2">
      <c r="A59" s="118" t="s">
        <v>105</v>
      </c>
      <c r="B59" s="121" t="s">
        <v>108</v>
      </c>
      <c r="C59" s="113">
        <v>24.275219211628091</v>
      </c>
      <c r="D59" s="115">
        <v>3073</v>
      </c>
      <c r="E59" s="114">
        <v>3405</v>
      </c>
      <c r="F59" s="114">
        <v>3226</v>
      </c>
      <c r="G59" s="114">
        <v>3339</v>
      </c>
      <c r="H59" s="140">
        <v>3055</v>
      </c>
      <c r="I59" s="115">
        <v>18</v>
      </c>
      <c r="J59" s="116">
        <v>0.58919803600654663</v>
      </c>
    </row>
    <row r="60" spans="1:16" s="110" customFormat="1" ht="14.45" customHeight="1" x14ac:dyDescent="0.2">
      <c r="A60" s="118"/>
      <c r="B60" s="121" t="s">
        <v>109</v>
      </c>
      <c r="C60" s="113">
        <v>43.565842483608499</v>
      </c>
      <c r="D60" s="115">
        <v>5515</v>
      </c>
      <c r="E60" s="114">
        <v>5784</v>
      </c>
      <c r="F60" s="114">
        <v>5784</v>
      </c>
      <c r="G60" s="114">
        <v>5886</v>
      </c>
      <c r="H60" s="140">
        <v>5637</v>
      </c>
      <c r="I60" s="115">
        <v>-122</v>
      </c>
      <c r="J60" s="116">
        <v>-2.164271775767252</v>
      </c>
    </row>
    <row r="61" spans="1:16" s="110" customFormat="1" ht="14.45" customHeight="1" x14ac:dyDescent="0.2">
      <c r="A61" s="118"/>
      <c r="B61" s="121" t="s">
        <v>110</v>
      </c>
      <c r="C61" s="113">
        <v>13.650367327593017</v>
      </c>
      <c r="D61" s="115">
        <v>1728</v>
      </c>
      <c r="E61" s="114">
        <v>1766</v>
      </c>
      <c r="F61" s="114">
        <v>1794</v>
      </c>
      <c r="G61" s="114">
        <v>1806</v>
      </c>
      <c r="H61" s="140">
        <v>1818</v>
      </c>
      <c r="I61" s="115">
        <v>-90</v>
      </c>
      <c r="J61" s="116">
        <v>-4.9504950495049505</v>
      </c>
    </row>
    <row r="62" spans="1:16" s="110" customFormat="1" ht="14.45" customHeight="1" x14ac:dyDescent="0.2">
      <c r="A62" s="120"/>
      <c r="B62" s="121" t="s">
        <v>111</v>
      </c>
      <c r="C62" s="113">
        <v>18.508570977170393</v>
      </c>
      <c r="D62" s="115">
        <v>2343</v>
      </c>
      <c r="E62" s="114">
        <v>2457</v>
      </c>
      <c r="F62" s="114">
        <v>2392</v>
      </c>
      <c r="G62" s="114">
        <v>2367</v>
      </c>
      <c r="H62" s="140">
        <v>2315</v>
      </c>
      <c r="I62" s="115">
        <v>28</v>
      </c>
      <c r="J62" s="116">
        <v>1.2095032397408207</v>
      </c>
    </row>
    <row r="63" spans="1:16" s="110" customFormat="1" ht="14.45" customHeight="1" x14ac:dyDescent="0.2">
      <c r="A63" s="120"/>
      <c r="B63" s="121" t="s">
        <v>112</v>
      </c>
      <c r="C63" s="113">
        <v>1.9116833873133738</v>
      </c>
      <c r="D63" s="115">
        <v>242</v>
      </c>
      <c r="E63" s="114">
        <v>244</v>
      </c>
      <c r="F63" s="114">
        <v>262</v>
      </c>
      <c r="G63" s="114">
        <v>257</v>
      </c>
      <c r="H63" s="140">
        <v>260</v>
      </c>
      <c r="I63" s="115">
        <v>-18</v>
      </c>
      <c r="J63" s="116">
        <v>-6.9230769230769234</v>
      </c>
    </row>
    <row r="64" spans="1:16" s="110" customFormat="1" ht="14.45" customHeight="1" x14ac:dyDescent="0.2">
      <c r="A64" s="120" t="s">
        <v>113</v>
      </c>
      <c r="B64" s="119" t="s">
        <v>116</v>
      </c>
      <c r="C64" s="113">
        <v>90.354688364009789</v>
      </c>
      <c r="D64" s="115">
        <v>11438</v>
      </c>
      <c r="E64" s="114">
        <v>12130</v>
      </c>
      <c r="F64" s="114">
        <v>11977</v>
      </c>
      <c r="G64" s="114">
        <v>12181</v>
      </c>
      <c r="H64" s="140">
        <v>11755</v>
      </c>
      <c r="I64" s="115">
        <v>-317</v>
      </c>
      <c r="J64" s="116">
        <v>-2.6967247979583155</v>
      </c>
    </row>
    <row r="65" spans="1:10" s="110" customFormat="1" ht="14.45" customHeight="1" x14ac:dyDescent="0.2">
      <c r="A65" s="123"/>
      <c r="B65" s="124" t="s">
        <v>117</v>
      </c>
      <c r="C65" s="125">
        <v>9.4004265739789865</v>
      </c>
      <c r="D65" s="143">
        <v>1190</v>
      </c>
      <c r="E65" s="144">
        <v>1243</v>
      </c>
      <c r="F65" s="144">
        <v>1189</v>
      </c>
      <c r="G65" s="144">
        <v>1185</v>
      </c>
      <c r="H65" s="145">
        <v>1039</v>
      </c>
      <c r="I65" s="143">
        <v>151</v>
      </c>
      <c r="J65" s="146">
        <v>14.53320500481232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13263</v>
      </c>
      <c r="G11" s="114">
        <v>14051</v>
      </c>
      <c r="H11" s="114">
        <v>13869</v>
      </c>
      <c r="I11" s="114">
        <v>14060</v>
      </c>
      <c r="J11" s="140">
        <v>13619</v>
      </c>
      <c r="K11" s="114">
        <v>-356</v>
      </c>
      <c r="L11" s="116">
        <v>-2.613995153829209</v>
      </c>
    </row>
    <row r="12" spans="1:17" s="110" customFormat="1" ht="24" customHeight="1" x14ac:dyDescent="0.2">
      <c r="A12" s="604" t="s">
        <v>185</v>
      </c>
      <c r="B12" s="605"/>
      <c r="C12" s="605"/>
      <c r="D12" s="606"/>
      <c r="E12" s="113">
        <v>46.520395084068461</v>
      </c>
      <c r="F12" s="115">
        <v>6170</v>
      </c>
      <c r="G12" s="114">
        <v>6432</v>
      </c>
      <c r="H12" s="114">
        <v>6383</v>
      </c>
      <c r="I12" s="114">
        <v>6423</v>
      </c>
      <c r="J12" s="140">
        <v>6180</v>
      </c>
      <c r="K12" s="114">
        <v>-10</v>
      </c>
      <c r="L12" s="116">
        <v>-0.16181229773462782</v>
      </c>
    </row>
    <row r="13" spans="1:17" s="110" customFormat="1" ht="15" customHeight="1" x14ac:dyDescent="0.2">
      <c r="A13" s="120"/>
      <c r="B13" s="612" t="s">
        <v>107</v>
      </c>
      <c r="C13" s="612"/>
      <c r="E13" s="113">
        <v>53.479604915931539</v>
      </c>
      <c r="F13" s="115">
        <v>7093</v>
      </c>
      <c r="G13" s="114">
        <v>7619</v>
      </c>
      <c r="H13" s="114">
        <v>7486</v>
      </c>
      <c r="I13" s="114">
        <v>7637</v>
      </c>
      <c r="J13" s="140">
        <v>7439</v>
      </c>
      <c r="K13" s="114">
        <v>-346</v>
      </c>
      <c r="L13" s="116">
        <v>-4.6511627906976747</v>
      </c>
    </row>
    <row r="14" spans="1:17" s="110" customFormat="1" ht="22.5" customHeight="1" x14ac:dyDescent="0.2">
      <c r="A14" s="604" t="s">
        <v>186</v>
      </c>
      <c r="B14" s="605"/>
      <c r="C14" s="605"/>
      <c r="D14" s="606"/>
      <c r="E14" s="113">
        <v>21.646686270074643</v>
      </c>
      <c r="F14" s="115">
        <v>2871</v>
      </c>
      <c r="G14" s="114">
        <v>3250</v>
      </c>
      <c r="H14" s="114">
        <v>3009</v>
      </c>
      <c r="I14" s="114">
        <v>3157</v>
      </c>
      <c r="J14" s="140">
        <v>2845</v>
      </c>
      <c r="K14" s="114">
        <v>26</v>
      </c>
      <c r="L14" s="116">
        <v>0.91388400702987693</v>
      </c>
    </row>
    <row r="15" spans="1:17" s="110" customFormat="1" ht="15" customHeight="1" x14ac:dyDescent="0.2">
      <c r="A15" s="120"/>
      <c r="B15" s="119"/>
      <c r="C15" s="258" t="s">
        <v>106</v>
      </c>
      <c r="E15" s="113">
        <v>46.360153256704983</v>
      </c>
      <c r="F15" s="115">
        <v>1331</v>
      </c>
      <c r="G15" s="114">
        <v>1462</v>
      </c>
      <c r="H15" s="114">
        <v>1365</v>
      </c>
      <c r="I15" s="114">
        <v>1432</v>
      </c>
      <c r="J15" s="140">
        <v>1279</v>
      </c>
      <c r="K15" s="114">
        <v>52</v>
      </c>
      <c r="L15" s="116">
        <v>4.0656763096168884</v>
      </c>
    </row>
    <row r="16" spans="1:17" s="110" customFormat="1" ht="15" customHeight="1" x14ac:dyDescent="0.2">
      <c r="A16" s="120"/>
      <c r="B16" s="119"/>
      <c r="C16" s="258" t="s">
        <v>107</v>
      </c>
      <c r="E16" s="113">
        <v>53.639846743295017</v>
      </c>
      <c r="F16" s="115">
        <v>1540</v>
      </c>
      <c r="G16" s="114">
        <v>1788</v>
      </c>
      <c r="H16" s="114">
        <v>1644</v>
      </c>
      <c r="I16" s="114">
        <v>1725</v>
      </c>
      <c r="J16" s="140">
        <v>1566</v>
      </c>
      <c r="K16" s="114">
        <v>-26</v>
      </c>
      <c r="L16" s="116">
        <v>-1.6602809706257982</v>
      </c>
    </row>
    <row r="17" spans="1:12" s="110" customFormat="1" ht="15" customHeight="1" x14ac:dyDescent="0.2">
      <c r="A17" s="120"/>
      <c r="B17" s="121" t="s">
        <v>109</v>
      </c>
      <c r="C17" s="258"/>
      <c r="E17" s="113">
        <v>43.54972479831109</v>
      </c>
      <c r="F17" s="115">
        <v>5776</v>
      </c>
      <c r="G17" s="114">
        <v>6048</v>
      </c>
      <c r="H17" s="114">
        <v>6082</v>
      </c>
      <c r="I17" s="114">
        <v>6127</v>
      </c>
      <c r="J17" s="140">
        <v>5998</v>
      </c>
      <c r="K17" s="114">
        <v>-222</v>
      </c>
      <c r="L17" s="116">
        <v>-3.7012337445815273</v>
      </c>
    </row>
    <row r="18" spans="1:12" s="110" customFormat="1" ht="15" customHeight="1" x14ac:dyDescent="0.2">
      <c r="A18" s="120"/>
      <c r="B18" s="119"/>
      <c r="C18" s="258" t="s">
        <v>106</v>
      </c>
      <c r="E18" s="113">
        <v>45.08310249307479</v>
      </c>
      <c r="F18" s="115">
        <v>2604</v>
      </c>
      <c r="G18" s="114">
        <v>2691</v>
      </c>
      <c r="H18" s="114">
        <v>2719</v>
      </c>
      <c r="I18" s="114">
        <v>2720</v>
      </c>
      <c r="J18" s="140">
        <v>2632</v>
      </c>
      <c r="K18" s="114">
        <v>-28</v>
      </c>
      <c r="L18" s="116">
        <v>-1.0638297872340425</v>
      </c>
    </row>
    <row r="19" spans="1:12" s="110" customFormat="1" ht="15" customHeight="1" x14ac:dyDescent="0.2">
      <c r="A19" s="120"/>
      <c r="B19" s="119"/>
      <c r="C19" s="258" t="s">
        <v>107</v>
      </c>
      <c r="E19" s="113">
        <v>54.91689750692521</v>
      </c>
      <c r="F19" s="115">
        <v>3172</v>
      </c>
      <c r="G19" s="114">
        <v>3357</v>
      </c>
      <c r="H19" s="114">
        <v>3363</v>
      </c>
      <c r="I19" s="114">
        <v>3407</v>
      </c>
      <c r="J19" s="140">
        <v>3366</v>
      </c>
      <c r="K19" s="114">
        <v>-194</v>
      </c>
      <c r="L19" s="116">
        <v>-5.763517528223411</v>
      </c>
    </row>
    <row r="20" spans="1:12" s="110" customFormat="1" ht="15" customHeight="1" x14ac:dyDescent="0.2">
      <c r="A20" s="120"/>
      <c r="B20" s="121" t="s">
        <v>110</v>
      </c>
      <c r="C20" s="258"/>
      <c r="E20" s="113">
        <v>15.73550478775541</v>
      </c>
      <c r="F20" s="115">
        <v>2087</v>
      </c>
      <c r="G20" s="114">
        <v>2156</v>
      </c>
      <c r="H20" s="114">
        <v>2196</v>
      </c>
      <c r="I20" s="114">
        <v>2227</v>
      </c>
      <c r="J20" s="140">
        <v>2267</v>
      </c>
      <c r="K20" s="114">
        <v>-180</v>
      </c>
      <c r="L20" s="116">
        <v>-7.9400088222320244</v>
      </c>
    </row>
    <row r="21" spans="1:12" s="110" customFormat="1" ht="15" customHeight="1" x14ac:dyDescent="0.2">
      <c r="A21" s="120"/>
      <c r="B21" s="119"/>
      <c r="C21" s="258" t="s">
        <v>106</v>
      </c>
      <c r="E21" s="113">
        <v>42.309535218016293</v>
      </c>
      <c r="F21" s="115">
        <v>883</v>
      </c>
      <c r="G21" s="114">
        <v>911</v>
      </c>
      <c r="H21" s="114">
        <v>929</v>
      </c>
      <c r="I21" s="114">
        <v>917</v>
      </c>
      <c r="J21" s="140">
        <v>934</v>
      </c>
      <c r="K21" s="114">
        <v>-51</v>
      </c>
      <c r="L21" s="116">
        <v>-5.4603854389721631</v>
      </c>
    </row>
    <row r="22" spans="1:12" s="110" customFormat="1" ht="15" customHeight="1" x14ac:dyDescent="0.2">
      <c r="A22" s="120"/>
      <c r="B22" s="119"/>
      <c r="C22" s="258" t="s">
        <v>107</v>
      </c>
      <c r="E22" s="113">
        <v>57.690464781983707</v>
      </c>
      <c r="F22" s="115">
        <v>1204</v>
      </c>
      <c r="G22" s="114">
        <v>1245</v>
      </c>
      <c r="H22" s="114">
        <v>1267</v>
      </c>
      <c r="I22" s="114">
        <v>1310</v>
      </c>
      <c r="J22" s="140">
        <v>1333</v>
      </c>
      <c r="K22" s="114">
        <v>-129</v>
      </c>
      <c r="L22" s="116">
        <v>-9.67741935483871</v>
      </c>
    </row>
    <row r="23" spans="1:12" s="110" customFormat="1" ht="15" customHeight="1" x14ac:dyDescent="0.2">
      <c r="A23" s="120"/>
      <c r="B23" s="121" t="s">
        <v>111</v>
      </c>
      <c r="C23" s="258"/>
      <c r="E23" s="113">
        <v>19.068084143858854</v>
      </c>
      <c r="F23" s="115">
        <v>2529</v>
      </c>
      <c r="G23" s="114">
        <v>2597</v>
      </c>
      <c r="H23" s="114">
        <v>2582</v>
      </c>
      <c r="I23" s="114">
        <v>2549</v>
      </c>
      <c r="J23" s="140">
        <v>2509</v>
      </c>
      <c r="K23" s="114">
        <v>20</v>
      </c>
      <c r="L23" s="116">
        <v>0.79713033080908724</v>
      </c>
    </row>
    <row r="24" spans="1:12" s="110" customFormat="1" ht="15" customHeight="1" x14ac:dyDescent="0.2">
      <c r="A24" s="120"/>
      <c r="B24" s="119"/>
      <c r="C24" s="258" t="s">
        <v>106</v>
      </c>
      <c r="E24" s="113">
        <v>53.459865559509687</v>
      </c>
      <c r="F24" s="115">
        <v>1352</v>
      </c>
      <c r="G24" s="114">
        <v>1368</v>
      </c>
      <c r="H24" s="114">
        <v>1370</v>
      </c>
      <c r="I24" s="114">
        <v>1354</v>
      </c>
      <c r="J24" s="140">
        <v>1335</v>
      </c>
      <c r="K24" s="114">
        <v>17</v>
      </c>
      <c r="L24" s="116">
        <v>1.2734082397003745</v>
      </c>
    </row>
    <row r="25" spans="1:12" s="110" customFormat="1" ht="15" customHeight="1" x14ac:dyDescent="0.2">
      <c r="A25" s="120"/>
      <c r="B25" s="119"/>
      <c r="C25" s="258" t="s">
        <v>107</v>
      </c>
      <c r="E25" s="113">
        <v>46.540134440490313</v>
      </c>
      <c r="F25" s="115">
        <v>1177</v>
      </c>
      <c r="G25" s="114">
        <v>1229</v>
      </c>
      <c r="H25" s="114">
        <v>1212</v>
      </c>
      <c r="I25" s="114">
        <v>1195</v>
      </c>
      <c r="J25" s="140">
        <v>1174</v>
      </c>
      <c r="K25" s="114">
        <v>3</v>
      </c>
      <c r="L25" s="116">
        <v>0.25553662691652468</v>
      </c>
    </row>
    <row r="26" spans="1:12" s="110" customFormat="1" ht="15" customHeight="1" x14ac:dyDescent="0.2">
      <c r="A26" s="120"/>
      <c r="C26" s="121" t="s">
        <v>187</v>
      </c>
      <c r="D26" s="110" t="s">
        <v>188</v>
      </c>
      <c r="E26" s="113">
        <v>2.0658976098921813</v>
      </c>
      <c r="F26" s="115">
        <v>274</v>
      </c>
      <c r="G26" s="114">
        <v>270</v>
      </c>
      <c r="H26" s="114">
        <v>307</v>
      </c>
      <c r="I26" s="114">
        <v>273</v>
      </c>
      <c r="J26" s="140">
        <v>279</v>
      </c>
      <c r="K26" s="114">
        <v>-5</v>
      </c>
      <c r="L26" s="116">
        <v>-1.7921146953405018</v>
      </c>
    </row>
    <row r="27" spans="1:12" s="110" customFormat="1" ht="15" customHeight="1" x14ac:dyDescent="0.2">
      <c r="A27" s="120"/>
      <c r="B27" s="119"/>
      <c r="D27" s="259" t="s">
        <v>106</v>
      </c>
      <c r="E27" s="113">
        <v>49.635036496350367</v>
      </c>
      <c r="F27" s="115">
        <v>136</v>
      </c>
      <c r="G27" s="114">
        <v>127</v>
      </c>
      <c r="H27" s="114">
        <v>149</v>
      </c>
      <c r="I27" s="114">
        <v>128</v>
      </c>
      <c r="J27" s="140">
        <v>134</v>
      </c>
      <c r="K27" s="114">
        <v>2</v>
      </c>
      <c r="L27" s="116">
        <v>1.4925373134328359</v>
      </c>
    </row>
    <row r="28" spans="1:12" s="110" customFormat="1" ht="15" customHeight="1" x14ac:dyDescent="0.2">
      <c r="A28" s="120"/>
      <c r="B28" s="119"/>
      <c r="D28" s="259" t="s">
        <v>107</v>
      </c>
      <c r="E28" s="113">
        <v>50.364963503649633</v>
      </c>
      <c r="F28" s="115">
        <v>138</v>
      </c>
      <c r="G28" s="114">
        <v>143</v>
      </c>
      <c r="H28" s="114">
        <v>158</v>
      </c>
      <c r="I28" s="114">
        <v>145</v>
      </c>
      <c r="J28" s="140">
        <v>145</v>
      </c>
      <c r="K28" s="114">
        <v>-7</v>
      </c>
      <c r="L28" s="116">
        <v>-4.8275862068965516</v>
      </c>
    </row>
    <row r="29" spans="1:12" s="110" customFormat="1" ht="24" customHeight="1" x14ac:dyDescent="0.2">
      <c r="A29" s="604" t="s">
        <v>189</v>
      </c>
      <c r="B29" s="605"/>
      <c r="C29" s="605"/>
      <c r="D29" s="606"/>
      <c r="E29" s="113">
        <v>92.234034532157125</v>
      </c>
      <c r="F29" s="115">
        <v>12233</v>
      </c>
      <c r="G29" s="114">
        <v>12960</v>
      </c>
      <c r="H29" s="114">
        <v>12793</v>
      </c>
      <c r="I29" s="114">
        <v>12953</v>
      </c>
      <c r="J29" s="140">
        <v>12608</v>
      </c>
      <c r="K29" s="114">
        <v>-375</v>
      </c>
      <c r="L29" s="116">
        <v>-2.9743020304568528</v>
      </c>
    </row>
    <row r="30" spans="1:12" s="110" customFormat="1" ht="15" customHeight="1" x14ac:dyDescent="0.2">
      <c r="A30" s="120"/>
      <c r="B30" s="119"/>
      <c r="C30" s="258" t="s">
        <v>106</v>
      </c>
      <c r="E30" s="113">
        <v>45.459004332543124</v>
      </c>
      <c r="F30" s="115">
        <v>5561</v>
      </c>
      <c r="G30" s="114">
        <v>5796</v>
      </c>
      <c r="H30" s="114">
        <v>5750</v>
      </c>
      <c r="I30" s="114">
        <v>5799</v>
      </c>
      <c r="J30" s="140">
        <v>5619</v>
      </c>
      <c r="K30" s="114">
        <v>-58</v>
      </c>
      <c r="L30" s="116">
        <v>-1.0322121373909949</v>
      </c>
    </row>
    <row r="31" spans="1:12" s="110" customFormat="1" ht="15" customHeight="1" x14ac:dyDescent="0.2">
      <c r="A31" s="120"/>
      <c r="B31" s="119"/>
      <c r="C31" s="258" t="s">
        <v>107</v>
      </c>
      <c r="E31" s="113">
        <v>54.540995667456876</v>
      </c>
      <c r="F31" s="115">
        <v>6672</v>
      </c>
      <c r="G31" s="114">
        <v>7164</v>
      </c>
      <c r="H31" s="114">
        <v>7043</v>
      </c>
      <c r="I31" s="114">
        <v>7154</v>
      </c>
      <c r="J31" s="140">
        <v>6989</v>
      </c>
      <c r="K31" s="114">
        <v>-317</v>
      </c>
      <c r="L31" s="116">
        <v>-4.5356989555015019</v>
      </c>
    </row>
    <row r="32" spans="1:12" s="110" customFormat="1" ht="15" customHeight="1" x14ac:dyDescent="0.2">
      <c r="A32" s="120"/>
      <c r="B32" s="119" t="s">
        <v>117</v>
      </c>
      <c r="C32" s="258"/>
      <c r="E32" s="113">
        <v>7.5397722988765743</v>
      </c>
      <c r="F32" s="114">
        <v>1000</v>
      </c>
      <c r="G32" s="114">
        <v>1058</v>
      </c>
      <c r="H32" s="114">
        <v>1049</v>
      </c>
      <c r="I32" s="114">
        <v>1077</v>
      </c>
      <c r="J32" s="140">
        <v>982</v>
      </c>
      <c r="K32" s="114">
        <v>18</v>
      </c>
      <c r="L32" s="116">
        <v>1.8329938900203666</v>
      </c>
    </row>
    <row r="33" spans="1:12" s="110" customFormat="1" ht="15" customHeight="1" x14ac:dyDescent="0.2">
      <c r="A33" s="120"/>
      <c r="B33" s="119"/>
      <c r="C33" s="258" t="s">
        <v>106</v>
      </c>
      <c r="E33" s="113">
        <v>58.9</v>
      </c>
      <c r="F33" s="114">
        <v>589</v>
      </c>
      <c r="G33" s="114">
        <v>615</v>
      </c>
      <c r="H33" s="114">
        <v>613</v>
      </c>
      <c r="I33" s="114">
        <v>605</v>
      </c>
      <c r="J33" s="140">
        <v>542</v>
      </c>
      <c r="K33" s="114">
        <v>47</v>
      </c>
      <c r="L33" s="116">
        <v>8.6715867158671589</v>
      </c>
    </row>
    <row r="34" spans="1:12" s="110" customFormat="1" ht="15" customHeight="1" x14ac:dyDescent="0.2">
      <c r="A34" s="120"/>
      <c r="B34" s="119"/>
      <c r="C34" s="258" t="s">
        <v>107</v>
      </c>
      <c r="E34" s="113">
        <v>41.1</v>
      </c>
      <c r="F34" s="114">
        <v>411</v>
      </c>
      <c r="G34" s="114">
        <v>443</v>
      </c>
      <c r="H34" s="114">
        <v>436</v>
      </c>
      <c r="I34" s="114">
        <v>472</v>
      </c>
      <c r="J34" s="140">
        <v>440</v>
      </c>
      <c r="K34" s="114">
        <v>-29</v>
      </c>
      <c r="L34" s="116">
        <v>-6.5909090909090908</v>
      </c>
    </row>
    <row r="35" spans="1:12" s="110" customFormat="1" ht="24" customHeight="1" x14ac:dyDescent="0.2">
      <c r="A35" s="604" t="s">
        <v>192</v>
      </c>
      <c r="B35" s="605"/>
      <c r="C35" s="605"/>
      <c r="D35" s="606"/>
      <c r="E35" s="113">
        <v>19.249038679031894</v>
      </c>
      <c r="F35" s="114">
        <v>2553</v>
      </c>
      <c r="G35" s="114">
        <v>2764</v>
      </c>
      <c r="H35" s="114">
        <v>2605</v>
      </c>
      <c r="I35" s="114">
        <v>2742</v>
      </c>
      <c r="J35" s="114">
        <v>2548</v>
      </c>
      <c r="K35" s="318">
        <v>5</v>
      </c>
      <c r="L35" s="319">
        <v>0.19623233908948196</v>
      </c>
    </row>
    <row r="36" spans="1:12" s="110" customFormat="1" ht="15" customHeight="1" x14ac:dyDescent="0.2">
      <c r="A36" s="120"/>
      <c r="B36" s="119"/>
      <c r="C36" s="258" t="s">
        <v>106</v>
      </c>
      <c r="E36" s="113">
        <v>49.823736780258521</v>
      </c>
      <c r="F36" s="114">
        <v>1272</v>
      </c>
      <c r="G36" s="114">
        <v>1335</v>
      </c>
      <c r="H36" s="114">
        <v>1257</v>
      </c>
      <c r="I36" s="114">
        <v>1300</v>
      </c>
      <c r="J36" s="114">
        <v>1184</v>
      </c>
      <c r="K36" s="318">
        <v>88</v>
      </c>
      <c r="L36" s="116">
        <v>7.4324324324324325</v>
      </c>
    </row>
    <row r="37" spans="1:12" s="110" customFormat="1" ht="15" customHeight="1" x14ac:dyDescent="0.2">
      <c r="A37" s="120"/>
      <c r="B37" s="119"/>
      <c r="C37" s="258" t="s">
        <v>107</v>
      </c>
      <c r="E37" s="113">
        <v>50.176263219741479</v>
      </c>
      <c r="F37" s="114">
        <v>1281</v>
      </c>
      <c r="G37" s="114">
        <v>1429</v>
      </c>
      <c r="H37" s="114">
        <v>1348</v>
      </c>
      <c r="I37" s="114">
        <v>1442</v>
      </c>
      <c r="J37" s="140">
        <v>1364</v>
      </c>
      <c r="K37" s="114">
        <v>-83</v>
      </c>
      <c r="L37" s="116">
        <v>-6.0850439882697946</v>
      </c>
    </row>
    <row r="38" spans="1:12" s="110" customFormat="1" ht="15" customHeight="1" x14ac:dyDescent="0.2">
      <c r="A38" s="120"/>
      <c r="B38" s="119" t="s">
        <v>328</v>
      </c>
      <c r="C38" s="258"/>
      <c r="E38" s="113">
        <v>49.634321043504485</v>
      </c>
      <c r="F38" s="114">
        <v>6583</v>
      </c>
      <c r="G38" s="114">
        <v>6829</v>
      </c>
      <c r="H38" s="114">
        <v>6818</v>
      </c>
      <c r="I38" s="114">
        <v>6746</v>
      </c>
      <c r="J38" s="140">
        <v>6699</v>
      </c>
      <c r="K38" s="114">
        <v>-116</v>
      </c>
      <c r="L38" s="116">
        <v>-1.7316017316017316</v>
      </c>
    </row>
    <row r="39" spans="1:12" s="110" customFormat="1" ht="15" customHeight="1" x14ac:dyDescent="0.2">
      <c r="A39" s="120"/>
      <c r="B39" s="119"/>
      <c r="C39" s="258" t="s">
        <v>106</v>
      </c>
      <c r="E39" s="113">
        <v>43.961719580738269</v>
      </c>
      <c r="F39" s="115">
        <v>2894</v>
      </c>
      <c r="G39" s="114">
        <v>2933</v>
      </c>
      <c r="H39" s="114">
        <v>2956</v>
      </c>
      <c r="I39" s="114">
        <v>2923</v>
      </c>
      <c r="J39" s="140">
        <v>2891</v>
      </c>
      <c r="K39" s="114">
        <v>3</v>
      </c>
      <c r="L39" s="116">
        <v>0.10377032168799723</v>
      </c>
    </row>
    <row r="40" spans="1:12" s="110" customFormat="1" ht="15" customHeight="1" x14ac:dyDescent="0.2">
      <c r="A40" s="120"/>
      <c r="B40" s="119"/>
      <c r="C40" s="258" t="s">
        <v>107</v>
      </c>
      <c r="E40" s="113">
        <v>56.038280419261731</v>
      </c>
      <c r="F40" s="115">
        <v>3689</v>
      </c>
      <c r="G40" s="114">
        <v>3896</v>
      </c>
      <c r="H40" s="114">
        <v>3862</v>
      </c>
      <c r="I40" s="114">
        <v>3823</v>
      </c>
      <c r="J40" s="140">
        <v>3808</v>
      </c>
      <c r="K40" s="114">
        <v>-119</v>
      </c>
      <c r="L40" s="116">
        <v>-3.125</v>
      </c>
    </row>
    <row r="41" spans="1:12" s="110" customFormat="1" ht="15" customHeight="1" x14ac:dyDescent="0.2">
      <c r="A41" s="120"/>
      <c r="B41" s="320" t="s">
        <v>515</v>
      </c>
      <c r="C41" s="258"/>
      <c r="E41" s="113">
        <v>15.803362738445299</v>
      </c>
      <c r="F41" s="115">
        <v>2096</v>
      </c>
      <c r="G41" s="114">
        <v>2216</v>
      </c>
      <c r="H41" s="114">
        <v>2167</v>
      </c>
      <c r="I41" s="114">
        <v>2239</v>
      </c>
      <c r="J41" s="140">
        <v>2034</v>
      </c>
      <c r="K41" s="114">
        <v>62</v>
      </c>
      <c r="L41" s="116">
        <v>3.0481809242871192</v>
      </c>
    </row>
    <row r="42" spans="1:12" s="110" customFormat="1" ht="15" customHeight="1" x14ac:dyDescent="0.2">
      <c r="A42" s="120"/>
      <c r="B42" s="119"/>
      <c r="C42" s="268" t="s">
        <v>106</v>
      </c>
      <c r="D42" s="182"/>
      <c r="E42" s="113">
        <v>52.290076335877863</v>
      </c>
      <c r="F42" s="115">
        <v>1096</v>
      </c>
      <c r="G42" s="114">
        <v>1187</v>
      </c>
      <c r="H42" s="114">
        <v>1161</v>
      </c>
      <c r="I42" s="114">
        <v>1185</v>
      </c>
      <c r="J42" s="140">
        <v>1083</v>
      </c>
      <c r="K42" s="114">
        <v>13</v>
      </c>
      <c r="L42" s="116">
        <v>1.2003693444136658</v>
      </c>
    </row>
    <row r="43" spans="1:12" s="110" customFormat="1" ht="15" customHeight="1" x14ac:dyDescent="0.2">
      <c r="A43" s="120"/>
      <c r="B43" s="119"/>
      <c r="C43" s="268" t="s">
        <v>107</v>
      </c>
      <c r="D43" s="182"/>
      <c r="E43" s="113">
        <v>47.709923664122137</v>
      </c>
      <c r="F43" s="115">
        <v>1000</v>
      </c>
      <c r="G43" s="114">
        <v>1029</v>
      </c>
      <c r="H43" s="114">
        <v>1006</v>
      </c>
      <c r="I43" s="114">
        <v>1054</v>
      </c>
      <c r="J43" s="140">
        <v>951</v>
      </c>
      <c r="K43" s="114">
        <v>49</v>
      </c>
      <c r="L43" s="116">
        <v>5.1524710830704521</v>
      </c>
    </row>
    <row r="44" spans="1:12" s="110" customFormat="1" ht="15" customHeight="1" x14ac:dyDescent="0.2">
      <c r="A44" s="120"/>
      <c r="B44" s="119" t="s">
        <v>205</v>
      </c>
      <c r="C44" s="268"/>
      <c r="D44" s="182"/>
      <c r="E44" s="113">
        <v>15.313277539018321</v>
      </c>
      <c r="F44" s="115">
        <v>2031</v>
      </c>
      <c r="G44" s="114">
        <v>2242</v>
      </c>
      <c r="H44" s="114">
        <v>2279</v>
      </c>
      <c r="I44" s="114">
        <v>2333</v>
      </c>
      <c r="J44" s="140">
        <v>2338</v>
      </c>
      <c r="K44" s="114">
        <v>-307</v>
      </c>
      <c r="L44" s="116">
        <v>-13.130881094952951</v>
      </c>
    </row>
    <row r="45" spans="1:12" s="110" customFormat="1" ht="15" customHeight="1" x14ac:dyDescent="0.2">
      <c r="A45" s="120"/>
      <c r="B45" s="119"/>
      <c r="C45" s="268" t="s">
        <v>106</v>
      </c>
      <c r="D45" s="182"/>
      <c r="E45" s="113">
        <v>44.707040866568192</v>
      </c>
      <c r="F45" s="115">
        <v>908</v>
      </c>
      <c r="G45" s="114">
        <v>977</v>
      </c>
      <c r="H45" s="114">
        <v>1009</v>
      </c>
      <c r="I45" s="114">
        <v>1015</v>
      </c>
      <c r="J45" s="140">
        <v>1022</v>
      </c>
      <c r="K45" s="114">
        <v>-114</v>
      </c>
      <c r="L45" s="116">
        <v>-11.154598825831702</v>
      </c>
    </row>
    <row r="46" spans="1:12" s="110" customFormat="1" ht="15" customHeight="1" x14ac:dyDescent="0.2">
      <c r="A46" s="123"/>
      <c r="B46" s="124"/>
      <c r="C46" s="260" t="s">
        <v>107</v>
      </c>
      <c r="D46" s="261"/>
      <c r="E46" s="125">
        <v>55.292959133431808</v>
      </c>
      <c r="F46" s="143">
        <v>1123</v>
      </c>
      <c r="G46" s="144">
        <v>1265</v>
      </c>
      <c r="H46" s="144">
        <v>1270</v>
      </c>
      <c r="I46" s="144">
        <v>1318</v>
      </c>
      <c r="J46" s="145">
        <v>1316</v>
      </c>
      <c r="K46" s="144">
        <v>-193</v>
      </c>
      <c r="L46" s="146">
        <v>-14.665653495440729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13263</v>
      </c>
      <c r="E11" s="114">
        <v>14051</v>
      </c>
      <c r="F11" s="114">
        <v>13869</v>
      </c>
      <c r="G11" s="114">
        <v>14060</v>
      </c>
      <c r="H11" s="140">
        <v>13619</v>
      </c>
      <c r="I11" s="115">
        <v>-356</v>
      </c>
      <c r="J11" s="116">
        <v>-2.613995153829209</v>
      </c>
    </row>
    <row r="12" spans="1:15" s="110" customFormat="1" ht="24.95" customHeight="1" x14ac:dyDescent="0.2">
      <c r="A12" s="193" t="s">
        <v>132</v>
      </c>
      <c r="B12" s="194" t="s">
        <v>133</v>
      </c>
      <c r="C12" s="113">
        <v>0.10555681218427203</v>
      </c>
      <c r="D12" s="115">
        <v>14</v>
      </c>
      <c r="E12" s="114">
        <v>13</v>
      </c>
      <c r="F12" s="114">
        <v>13</v>
      </c>
      <c r="G12" s="114">
        <v>12</v>
      </c>
      <c r="H12" s="140">
        <v>13</v>
      </c>
      <c r="I12" s="115">
        <v>1</v>
      </c>
      <c r="J12" s="116">
        <v>7.6923076923076925</v>
      </c>
    </row>
    <row r="13" spans="1:15" s="110" customFormat="1" ht="24.95" customHeight="1" x14ac:dyDescent="0.2">
      <c r="A13" s="193" t="s">
        <v>134</v>
      </c>
      <c r="B13" s="199" t="s">
        <v>214</v>
      </c>
      <c r="C13" s="113">
        <v>0.51270451632360703</v>
      </c>
      <c r="D13" s="115">
        <v>68</v>
      </c>
      <c r="E13" s="114">
        <v>66</v>
      </c>
      <c r="F13" s="114">
        <v>66</v>
      </c>
      <c r="G13" s="114">
        <v>68</v>
      </c>
      <c r="H13" s="140">
        <v>62</v>
      </c>
      <c r="I13" s="115">
        <v>6</v>
      </c>
      <c r="J13" s="116">
        <v>9.67741935483871</v>
      </c>
    </row>
    <row r="14" spans="1:15" s="287" customFormat="1" ht="24.95" customHeight="1" x14ac:dyDescent="0.2">
      <c r="A14" s="193" t="s">
        <v>215</v>
      </c>
      <c r="B14" s="199" t="s">
        <v>137</v>
      </c>
      <c r="C14" s="113">
        <v>3.204403227022544</v>
      </c>
      <c r="D14" s="115">
        <v>425</v>
      </c>
      <c r="E14" s="114">
        <v>433</v>
      </c>
      <c r="F14" s="114">
        <v>418</v>
      </c>
      <c r="G14" s="114">
        <v>424</v>
      </c>
      <c r="H14" s="140">
        <v>426</v>
      </c>
      <c r="I14" s="115">
        <v>-1</v>
      </c>
      <c r="J14" s="116">
        <v>-0.23474178403755869</v>
      </c>
      <c r="K14" s="110"/>
      <c r="L14" s="110"/>
      <c r="M14" s="110"/>
      <c r="N14" s="110"/>
      <c r="O14" s="110"/>
    </row>
    <row r="15" spans="1:15" s="110" customFormat="1" ht="24.95" customHeight="1" x14ac:dyDescent="0.2">
      <c r="A15" s="193" t="s">
        <v>216</v>
      </c>
      <c r="B15" s="199" t="s">
        <v>217</v>
      </c>
      <c r="C15" s="113">
        <v>0.84445449747417622</v>
      </c>
      <c r="D15" s="115">
        <v>112</v>
      </c>
      <c r="E15" s="114">
        <v>114</v>
      </c>
      <c r="F15" s="114">
        <v>113</v>
      </c>
      <c r="G15" s="114">
        <v>114</v>
      </c>
      <c r="H15" s="140">
        <v>117</v>
      </c>
      <c r="I15" s="115">
        <v>-5</v>
      </c>
      <c r="J15" s="116">
        <v>-4.2735042735042734</v>
      </c>
    </row>
    <row r="16" spans="1:15" s="287" customFormat="1" ht="24.95" customHeight="1" x14ac:dyDescent="0.2">
      <c r="A16" s="193" t="s">
        <v>218</v>
      </c>
      <c r="B16" s="199" t="s">
        <v>141</v>
      </c>
      <c r="C16" s="113">
        <v>2.0658976098921813</v>
      </c>
      <c r="D16" s="115">
        <v>274</v>
      </c>
      <c r="E16" s="114">
        <v>279</v>
      </c>
      <c r="F16" s="114">
        <v>265</v>
      </c>
      <c r="G16" s="114">
        <v>269</v>
      </c>
      <c r="H16" s="140">
        <v>265</v>
      </c>
      <c r="I16" s="115">
        <v>9</v>
      </c>
      <c r="J16" s="116">
        <v>3.3962264150943398</v>
      </c>
      <c r="K16" s="110"/>
      <c r="L16" s="110"/>
      <c r="M16" s="110"/>
      <c r="N16" s="110"/>
      <c r="O16" s="110"/>
    </row>
    <row r="17" spans="1:15" s="110" customFormat="1" ht="24.95" customHeight="1" x14ac:dyDescent="0.2">
      <c r="A17" s="193" t="s">
        <v>142</v>
      </c>
      <c r="B17" s="199" t="s">
        <v>220</v>
      </c>
      <c r="C17" s="113">
        <v>0.29405111965618641</v>
      </c>
      <c r="D17" s="115">
        <v>39</v>
      </c>
      <c r="E17" s="114">
        <v>40</v>
      </c>
      <c r="F17" s="114">
        <v>40</v>
      </c>
      <c r="G17" s="114">
        <v>41</v>
      </c>
      <c r="H17" s="140">
        <v>44</v>
      </c>
      <c r="I17" s="115">
        <v>-5</v>
      </c>
      <c r="J17" s="116">
        <v>-11.363636363636363</v>
      </c>
    </row>
    <row r="18" spans="1:15" s="287" customFormat="1" ht="24.95" customHeight="1" x14ac:dyDescent="0.2">
      <c r="A18" s="201" t="s">
        <v>144</v>
      </c>
      <c r="B18" s="202" t="s">
        <v>145</v>
      </c>
      <c r="C18" s="113">
        <v>3.9433009123124481</v>
      </c>
      <c r="D18" s="115">
        <v>523</v>
      </c>
      <c r="E18" s="114">
        <v>504</v>
      </c>
      <c r="F18" s="114">
        <v>519</v>
      </c>
      <c r="G18" s="114">
        <v>508</v>
      </c>
      <c r="H18" s="140">
        <v>503</v>
      </c>
      <c r="I18" s="115">
        <v>20</v>
      </c>
      <c r="J18" s="116">
        <v>3.9761431411530817</v>
      </c>
      <c r="K18" s="110"/>
      <c r="L18" s="110"/>
      <c r="M18" s="110"/>
      <c r="N18" s="110"/>
      <c r="O18" s="110"/>
    </row>
    <row r="19" spans="1:15" s="110" customFormat="1" ht="24.95" customHeight="1" x14ac:dyDescent="0.2">
      <c r="A19" s="193" t="s">
        <v>146</v>
      </c>
      <c r="B19" s="199" t="s">
        <v>147</v>
      </c>
      <c r="C19" s="113">
        <v>12.900550403377817</v>
      </c>
      <c r="D19" s="115">
        <v>1711</v>
      </c>
      <c r="E19" s="114">
        <v>1819</v>
      </c>
      <c r="F19" s="114">
        <v>1749</v>
      </c>
      <c r="G19" s="114">
        <v>1769</v>
      </c>
      <c r="H19" s="140">
        <v>1738</v>
      </c>
      <c r="I19" s="115">
        <v>-27</v>
      </c>
      <c r="J19" s="116">
        <v>-1.5535097813578826</v>
      </c>
    </row>
    <row r="20" spans="1:15" s="287" customFormat="1" ht="24.95" customHeight="1" x14ac:dyDescent="0.2">
      <c r="A20" s="193" t="s">
        <v>148</v>
      </c>
      <c r="B20" s="199" t="s">
        <v>149</v>
      </c>
      <c r="C20" s="113">
        <v>4.1996531704742512</v>
      </c>
      <c r="D20" s="115">
        <v>557</v>
      </c>
      <c r="E20" s="114">
        <v>564</v>
      </c>
      <c r="F20" s="114">
        <v>560</v>
      </c>
      <c r="G20" s="114">
        <v>577</v>
      </c>
      <c r="H20" s="140">
        <v>589</v>
      </c>
      <c r="I20" s="115">
        <v>-32</v>
      </c>
      <c r="J20" s="116">
        <v>-5.4329371816638368</v>
      </c>
      <c r="K20" s="110"/>
      <c r="L20" s="110"/>
      <c r="M20" s="110"/>
      <c r="N20" s="110"/>
      <c r="O20" s="110"/>
    </row>
    <row r="21" spans="1:15" s="110" customFormat="1" ht="24.95" customHeight="1" x14ac:dyDescent="0.2">
      <c r="A21" s="201" t="s">
        <v>150</v>
      </c>
      <c r="B21" s="202" t="s">
        <v>151</v>
      </c>
      <c r="C21" s="113">
        <v>14.159692377290206</v>
      </c>
      <c r="D21" s="115">
        <v>1878</v>
      </c>
      <c r="E21" s="114">
        <v>2160</v>
      </c>
      <c r="F21" s="114">
        <v>2119</v>
      </c>
      <c r="G21" s="114">
        <v>2127</v>
      </c>
      <c r="H21" s="140">
        <v>2000</v>
      </c>
      <c r="I21" s="115">
        <v>-122</v>
      </c>
      <c r="J21" s="116">
        <v>-6.1</v>
      </c>
    </row>
    <row r="22" spans="1:15" s="110" customFormat="1" ht="24.95" customHeight="1" x14ac:dyDescent="0.2">
      <c r="A22" s="201" t="s">
        <v>152</v>
      </c>
      <c r="B22" s="199" t="s">
        <v>153</v>
      </c>
      <c r="C22" s="113">
        <v>1.9226419362135263</v>
      </c>
      <c r="D22" s="115">
        <v>255</v>
      </c>
      <c r="E22" s="114">
        <v>262</v>
      </c>
      <c r="F22" s="114">
        <v>247</v>
      </c>
      <c r="G22" s="114">
        <v>277</v>
      </c>
      <c r="H22" s="140">
        <v>263</v>
      </c>
      <c r="I22" s="115">
        <v>-8</v>
      </c>
      <c r="J22" s="116">
        <v>-3.041825095057034</v>
      </c>
    </row>
    <row r="23" spans="1:15" s="110" customFormat="1" ht="24.95" customHeight="1" x14ac:dyDescent="0.2">
      <c r="A23" s="193" t="s">
        <v>154</v>
      </c>
      <c r="B23" s="199" t="s">
        <v>155</v>
      </c>
      <c r="C23" s="113">
        <v>0.95001130965844827</v>
      </c>
      <c r="D23" s="115">
        <v>126</v>
      </c>
      <c r="E23" s="114">
        <v>119</v>
      </c>
      <c r="F23" s="114">
        <v>123</v>
      </c>
      <c r="G23" s="114">
        <v>129</v>
      </c>
      <c r="H23" s="140">
        <v>133</v>
      </c>
      <c r="I23" s="115">
        <v>-7</v>
      </c>
      <c r="J23" s="116">
        <v>-5.2631578947368425</v>
      </c>
    </row>
    <row r="24" spans="1:15" s="110" customFormat="1" ht="24.95" customHeight="1" x14ac:dyDescent="0.2">
      <c r="A24" s="193" t="s">
        <v>156</v>
      </c>
      <c r="B24" s="199" t="s">
        <v>221</v>
      </c>
      <c r="C24" s="113">
        <v>10.698936892105859</v>
      </c>
      <c r="D24" s="115">
        <v>1419</v>
      </c>
      <c r="E24" s="114">
        <v>1451</v>
      </c>
      <c r="F24" s="114">
        <v>1558</v>
      </c>
      <c r="G24" s="114">
        <v>1412</v>
      </c>
      <c r="H24" s="140">
        <v>1412</v>
      </c>
      <c r="I24" s="115">
        <v>7</v>
      </c>
      <c r="J24" s="116">
        <v>0.49575070821529743</v>
      </c>
    </row>
    <row r="25" spans="1:15" s="110" customFormat="1" ht="24.95" customHeight="1" x14ac:dyDescent="0.2">
      <c r="A25" s="193" t="s">
        <v>222</v>
      </c>
      <c r="B25" s="204" t="s">
        <v>159</v>
      </c>
      <c r="C25" s="113">
        <v>16.067254768905979</v>
      </c>
      <c r="D25" s="115">
        <v>2131</v>
      </c>
      <c r="E25" s="114">
        <v>2198</v>
      </c>
      <c r="F25" s="114">
        <v>2245</v>
      </c>
      <c r="G25" s="114">
        <v>2319</v>
      </c>
      <c r="H25" s="140">
        <v>2335</v>
      </c>
      <c r="I25" s="115">
        <v>-204</v>
      </c>
      <c r="J25" s="116">
        <v>-8.7366167023554606</v>
      </c>
    </row>
    <row r="26" spans="1:15" s="110" customFormat="1" ht="24.95" customHeight="1" x14ac:dyDescent="0.2">
      <c r="A26" s="201">
        <v>782.78300000000002</v>
      </c>
      <c r="B26" s="203" t="s">
        <v>160</v>
      </c>
      <c r="C26" s="113">
        <v>2.3373294126517381</v>
      </c>
      <c r="D26" s="115">
        <v>310</v>
      </c>
      <c r="E26" s="114">
        <v>350</v>
      </c>
      <c r="F26" s="114">
        <v>342</v>
      </c>
      <c r="G26" s="114">
        <v>356</v>
      </c>
      <c r="H26" s="140">
        <v>321</v>
      </c>
      <c r="I26" s="115">
        <v>-11</v>
      </c>
      <c r="J26" s="116">
        <v>-3.4267912772585669</v>
      </c>
    </row>
    <row r="27" spans="1:15" s="110" customFormat="1" ht="24.95" customHeight="1" x14ac:dyDescent="0.2">
      <c r="A27" s="193" t="s">
        <v>161</v>
      </c>
      <c r="B27" s="199" t="s">
        <v>162</v>
      </c>
      <c r="C27" s="113">
        <v>0.95755108195732486</v>
      </c>
      <c r="D27" s="115">
        <v>127</v>
      </c>
      <c r="E27" s="114">
        <v>128</v>
      </c>
      <c r="F27" s="114">
        <v>115</v>
      </c>
      <c r="G27" s="114">
        <v>130</v>
      </c>
      <c r="H27" s="140">
        <v>127</v>
      </c>
      <c r="I27" s="115">
        <v>0</v>
      </c>
      <c r="J27" s="116">
        <v>0</v>
      </c>
    </row>
    <row r="28" spans="1:15" s="110" customFormat="1" ht="24.95" customHeight="1" x14ac:dyDescent="0.2">
      <c r="A28" s="193" t="s">
        <v>163</v>
      </c>
      <c r="B28" s="199" t="s">
        <v>164</v>
      </c>
      <c r="C28" s="113">
        <v>6.9290507426675711</v>
      </c>
      <c r="D28" s="115">
        <v>919</v>
      </c>
      <c r="E28" s="114">
        <v>1028</v>
      </c>
      <c r="F28" s="114">
        <v>875</v>
      </c>
      <c r="G28" s="114">
        <v>1030</v>
      </c>
      <c r="H28" s="140">
        <v>876</v>
      </c>
      <c r="I28" s="115">
        <v>43</v>
      </c>
      <c r="J28" s="116">
        <v>4.9086757990867582</v>
      </c>
    </row>
    <row r="29" spans="1:15" s="110" customFormat="1" ht="24.95" customHeight="1" x14ac:dyDescent="0.2">
      <c r="A29" s="193">
        <v>86</v>
      </c>
      <c r="B29" s="199" t="s">
        <v>165</v>
      </c>
      <c r="C29" s="113">
        <v>6.7480962074945339</v>
      </c>
      <c r="D29" s="115">
        <v>895</v>
      </c>
      <c r="E29" s="114">
        <v>876</v>
      </c>
      <c r="F29" s="114">
        <v>873</v>
      </c>
      <c r="G29" s="114">
        <v>875</v>
      </c>
      <c r="H29" s="140">
        <v>836</v>
      </c>
      <c r="I29" s="115">
        <v>59</v>
      </c>
      <c r="J29" s="116">
        <v>7.0574162679425836</v>
      </c>
    </row>
    <row r="30" spans="1:15" s="110" customFormat="1" ht="24.95" customHeight="1" x14ac:dyDescent="0.2">
      <c r="A30" s="193">
        <v>87.88</v>
      </c>
      <c r="B30" s="204" t="s">
        <v>166</v>
      </c>
      <c r="C30" s="113">
        <v>3.8000452386337931</v>
      </c>
      <c r="D30" s="115">
        <v>504</v>
      </c>
      <c r="E30" s="114">
        <v>539</v>
      </c>
      <c r="F30" s="114">
        <v>541</v>
      </c>
      <c r="G30" s="114">
        <v>531</v>
      </c>
      <c r="H30" s="140">
        <v>520</v>
      </c>
      <c r="I30" s="115">
        <v>-16</v>
      </c>
      <c r="J30" s="116">
        <v>-3.0769230769230771</v>
      </c>
    </row>
    <row r="31" spans="1:15" s="110" customFormat="1" ht="24.95" customHeight="1" x14ac:dyDescent="0.2">
      <c r="A31" s="193" t="s">
        <v>167</v>
      </c>
      <c r="B31" s="199" t="s">
        <v>168</v>
      </c>
      <c r="C31" s="113">
        <v>10.56322099072608</v>
      </c>
      <c r="D31" s="115">
        <v>1401</v>
      </c>
      <c r="E31" s="114">
        <v>1541</v>
      </c>
      <c r="F31" s="114">
        <v>1506</v>
      </c>
      <c r="G31" s="114">
        <v>1516</v>
      </c>
      <c r="H31" s="140">
        <v>1465</v>
      </c>
      <c r="I31" s="115">
        <v>-64</v>
      </c>
      <c r="J31" s="116">
        <v>-4.3686006825938568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0.10555681218427203</v>
      </c>
      <c r="D34" s="115">
        <v>14</v>
      </c>
      <c r="E34" s="114">
        <v>13</v>
      </c>
      <c r="F34" s="114">
        <v>13</v>
      </c>
      <c r="G34" s="114">
        <v>12</v>
      </c>
      <c r="H34" s="140">
        <v>13</v>
      </c>
      <c r="I34" s="115">
        <v>1</v>
      </c>
      <c r="J34" s="116">
        <v>7.6923076923076925</v>
      </c>
    </row>
    <row r="35" spans="1:10" s="110" customFormat="1" ht="24.95" customHeight="1" x14ac:dyDescent="0.2">
      <c r="A35" s="292" t="s">
        <v>171</v>
      </c>
      <c r="B35" s="293" t="s">
        <v>172</v>
      </c>
      <c r="C35" s="113">
        <v>7.6604086556585989</v>
      </c>
      <c r="D35" s="115">
        <v>1016</v>
      </c>
      <c r="E35" s="114">
        <v>1003</v>
      </c>
      <c r="F35" s="114">
        <v>1003</v>
      </c>
      <c r="G35" s="114">
        <v>1000</v>
      </c>
      <c r="H35" s="140">
        <v>991</v>
      </c>
      <c r="I35" s="115">
        <v>25</v>
      </c>
      <c r="J35" s="116">
        <v>2.522704339051463</v>
      </c>
    </row>
    <row r="36" spans="1:10" s="110" customFormat="1" ht="24.95" customHeight="1" x14ac:dyDescent="0.2">
      <c r="A36" s="294" t="s">
        <v>173</v>
      </c>
      <c r="B36" s="295" t="s">
        <v>174</v>
      </c>
      <c r="C36" s="125">
        <v>92.234034532157125</v>
      </c>
      <c r="D36" s="143">
        <v>12233</v>
      </c>
      <c r="E36" s="144">
        <v>13035</v>
      </c>
      <c r="F36" s="144">
        <v>12853</v>
      </c>
      <c r="G36" s="144">
        <v>13048</v>
      </c>
      <c r="H36" s="145">
        <v>12615</v>
      </c>
      <c r="I36" s="143">
        <v>-382</v>
      </c>
      <c r="J36" s="146">
        <v>-3.0281411018628615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13263</v>
      </c>
      <c r="F11" s="264">
        <v>14051</v>
      </c>
      <c r="G11" s="264">
        <v>13869</v>
      </c>
      <c r="H11" s="264">
        <v>14060</v>
      </c>
      <c r="I11" s="265">
        <v>13619</v>
      </c>
      <c r="J11" s="263">
        <v>-356</v>
      </c>
      <c r="K11" s="266">
        <v>-2.613995153829209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35.51986730000754</v>
      </c>
      <c r="E13" s="115">
        <v>4711</v>
      </c>
      <c r="F13" s="114">
        <v>5028</v>
      </c>
      <c r="G13" s="114">
        <v>5027</v>
      </c>
      <c r="H13" s="114">
        <v>5042</v>
      </c>
      <c r="I13" s="140">
        <v>4942</v>
      </c>
      <c r="J13" s="115">
        <v>-231</v>
      </c>
      <c r="K13" s="116">
        <v>-4.6742209631728047</v>
      </c>
    </row>
    <row r="14" spans="1:15" ht="15.95" customHeight="1" x14ac:dyDescent="0.2">
      <c r="A14" s="306" t="s">
        <v>230</v>
      </c>
      <c r="B14" s="307"/>
      <c r="C14" s="308"/>
      <c r="D14" s="113">
        <v>45.11045766417854</v>
      </c>
      <c r="E14" s="115">
        <v>5983</v>
      </c>
      <c r="F14" s="114">
        <v>6274</v>
      </c>
      <c r="G14" s="114">
        <v>6279</v>
      </c>
      <c r="H14" s="114">
        <v>6209</v>
      </c>
      <c r="I14" s="140">
        <v>6065</v>
      </c>
      <c r="J14" s="115">
        <v>-82</v>
      </c>
      <c r="K14" s="116">
        <v>-1.3520197856553999</v>
      </c>
    </row>
    <row r="15" spans="1:15" ht="15.95" customHeight="1" x14ac:dyDescent="0.2">
      <c r="A15" s="306" t="s">
        <v>231</v>
      </c>
      <c r="B15" s="307"/>
      <c r="C15" s="308"/>
      <c r="D15" s="113">
        <v>7.1175450501394861</v>
      </c>
      <c r="E15" s="115">
        <v>944</v>
      </c>
      <c r="F15" s="114">
        <v>930</v>
      </c>
      <c r="G15" s="114">
        <v>919</v>
      </c>
      <c r="H15" s="114">
        <v>950</v>
      </c>
      <c r="I15" s="140">
        <v>911</v>
      </c>
      <c r="J15" s="115">
        <v>33</v>
      </c>
      <c r="K15" s="116">
        <v>3.6223929747530188</v>
      </c>
    </row>
    <row r="16" spans="1:15" ht="15.95" customHeight="1" x14ac:dyDescent="0.2">
      <c r="A16" s="306" t="s">
        <v>232</v>
      </c>
      <c r="B16" s="307"/>
      <c r="C16" s="308"/>
      <c r="D16" s="113">
        <v>10.56322099072608</v>
      </c>
      <c r="E16" s="115">
        <v>1401</v>
      </c>
      <c r="F16" s="114">
        <v>1574</v>
      </c>
      <c r="G16" s="114">
        <v>1406</v>
      </c>
      <c r="H16" s="114">
        <v>1602</v>
      </c>
      <c r="I16" s="140">
        <v>1462</v>
      </c>
      <c r="J16" s="115">
        <v>-61</v>
      </c>
      <c r="K16" s="116">
        <v>-4.1723666210670318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0.21111362436854406</v>
      </c>
      <c r="E18" s="115">
        <v>28</v>
      </c>
      <c r="F18" s="114">
        <v>29</v>
      </c>
      <c r="G18" s="114">
        <v>26</v>
      </c>
      <c r="H18" s="114">
        <v>26</v>
      </c>
      <c r="I18" s="140">
        <v>22</v>
      </c>
      <c r="J18" s="115">
        <v>6</v>
      </c>
      <c r="K18" s="116">
        <v>27.272727272727273</v>
      </c>
    </row>
    <row r="19" spans="1:11" ht="14.1" customHeight="1" x14ac:dyDescent="0.2">
      <c r="A19" s="306" t="s">
        <v>235</v>
      </c>
      <c r="B19" s="307" t="s">
        <v>236</v>
      </c>
      <c r="C19" s="308"/>
      <c r="D19" s="113">
        <v>6.785795068988916E-2</v>
      </c>
      <c r="E19" s="115">
        <v>9</v>
      </c>
      <c r="F19" s="114">
        <v>10</v>
      </c>
      <c r="G19" s="114">
        <v>9</v>
      </c>
      <c r="H19" s="114">
        <v>8</v>
      </c>
      <c r="I19" s="140">
        <v>6</v>
      </c>
      <c r="J19" s="115">
        <v>3</v>
      </c>
      <c r="K19" s="116">
        <v>50</v>
      </c>
    </row>
    <row r="20" spans="1:11" ht="14.1" customHeight="1" x14ac:dyDescent="0.2">
      <c r="A20" s="306">
        <v>12</v>
      </c>
      <c r="B20" s="307" t="s">
        <v>237</v>
      </c>
      <c r="C20" s="308"/>
      <c r="D20" s="113">
        <v>0.80675563597979338</v>
      </c>
      <c r="E20" s="115">
        <v>107</v>
      </c>
      <c r="F20" s="114">
        <v>103</v>
      </c>
      <c r="G20" s="114">
        <v>100</v>
      </c>
      <c r="H20" s="114">
        <v>104</v>
      </c>
      <c r="I20" s="140">
        <v>121</v>
      </c>
      <c r="J20" s="115">
        <v>-14</v>
      </c>
      <c r="K20" s="116">
        <v>-11.570247933884298</v>
      </c>
    </row>
    <row r="21" spans="1:11" ht="14.1" customHeight="1" x14ac:dyDescent="0.2">
      <c r="A21" s="306">
        <v>21</v>
      </c>
      <c r="B21" s="307" t="s">
        <v>238</v>
      </c>
      <c r="C21" s="308"/>
      <c r="D21" s="113">
        <v>7.5397722988765736E-2</v>
      </c>
      <c r="E21" s="115">
        <v>10</v>
      </c>
      <c r="F21" s="114">
        <v>11</v>
      </c>
      <c r="G21" s="114">
        <v>11</v>
      </c>
      <c r="H21" s="114">
        <v>8</v>
      </c>
      <c r="I21" s="140">
        <v>13</v>
      </c>
      <c r="J21" s="115">
        <v>-3</v>
      </c>
      <c r="K21" s="116">
        <v>-23.076923076923077</v>
      </c>
    </row>
    <row r="22" spans="1:11" ht="14.1" customHeight="1" x14ac:dyDescent="0.2">
      <c r="A22" s="306">
        <v>22</v>
      </c>
      <c r="B22" s="307" t="s">
        <v>239</v>
      </c>
      <c r="C22" s="308"/>
      <c r="D22" s="113">
        <v>0.24127271356405036</v>
      </c>
      <c r="E22" s="115">
        <v>32</v>
      </c>
      <c r="F22" s="114">
        <v>30</v>
      </c>
      <c r="G22" s="114">
        <v>30</v>
      </c>
      <c r="H22" s="114">
        <v>31</v>
      </c>
      <c r="I22" s="140">
        <v>31</v>
      </c>
      <c r="J22" s="115">
        <v>1</v>
      </c>
      <c r="K22" s="116">
        <v>3.225806451612903</v>
      </c>
    </row>
    <row r="23" spans="1:11" ht="14.1" customHeight="1" x14ac:dyDescent="0.2">
      <c r="A23" s="306">
        <v>23</v>
      </c>
      <c r="B23" s="307" t="s">
        <v>240</v>
      </c>
      <c r="C23" s="308"/>
      <c r="D23" s="113">
        <v>0.24127271356405036</v>
      </c>
      <c r="E23" s="115">
        <v>32</v>
      </c>
      <c r="F23" s="114">
        <v>37</v>
      </c>
      <c r="G23" s="114">
        <v>34</v>
      </c>
      <c r="H23" s="114">
        <v>35</v>
      </c>
      <c r="I23" s="140">
        <v>30</v>
      </c>
      <c r="J23" s="115">
        <v>2</v>
      </c>
      <c r="K23" s="116">
        <v>6.666666666666667</v>
      </c>
    </row>
    <row r="24" spans="1:11" ht="14.1" customHeight="1" x14ac:dyDescent="0.2">
      <c r="A24" s="306">
        <v>24</v>
      </c>
      <c r="B24" s="307" t="s">
        <v>241</v>
      </c>
      <c r="C24" s="308"/>
      <c r="D24" s="113">
        <v>0.40714770413933499</v>
      </c>
      <c r="E24" s="115">
        <v>54</v>
      </c>
      <c r="F24" s="114">
        <v>55</v>
      </c>
      <c r="G24" s="114">
        <v>57</v>
      </c>
      <c r="H24" s="114">
        <v>58</v>
      </c>
      <c r="I24" s="140">
        <v>59</v>
      </c>
      <c r="J24" s="115">
        <v>-5</v>
      </c>
      <c r="K24" s="116">
        <v>-8.4745762711864412</v>
      </c>
    </row>
    <row r="25" spans="1:11" ht="14.1" customHeight="1" x14ac:dyDescent="0.2">
      <c r="A25" s="306">
        <v>25</v>
      </c>
      <c r="B25" s="307" t="s">
        <v>242</v>
      </c>
      <c r="C25" s="308"/>
      <c r="D25" s="113">
        <v>0.85199426977305281</v>
      </c>
      <c r="E25" s="115">
        <v>113</v>
      </c>
      <c r="F25" s="114">
        <v>119</v>
      </c>
      <c r="G25" s="114">
        <v>114</v>
      </c>
      <c r="H25" s="114">
        <v>124</v>
      </c>
      <c r="I25" s="140">
        <v>111</v>
      </c>
      <c r="J25" s="115">
        <v>2</v>
      </c>
      <c r="K25" s="116">
        <v>1.8018018018018018</v>
      </c>
    </row>
    <row r="26" spans="1:11" ht="14.1" customHeight="1" x14ac:dyDescent="0.2">
      <c r="A26" s="306">
        <v>26</v>
      </c>
      <c r="B26" s="307" t="s">
        <v>243</v>
      </c>
      <c r="C26" s="308"/>
      <c r="D26" s="113">
        <v>0.98771017115283122</v>
      </c>
      <c r="E26" s="115">
        <v>131</v>
      </c>
      <c r="F26" s="114">
        <v>131</v>
      </c>
      <c r="G26" s="114">
        <v>140</v>
      </c>
      <c r="H26" s="114">
        <v>134</v>
      </c>
      <c r="I26" s="140">
        <v>122</v>
      </c>
      <c r="J26" s="115">
        <v>9</v>
      </c>
      <c r="K26" s="116">
        <v>7.3770491803278686</v>
      </c>
    </row>
    <row r="27" spans="1:11" ht="14.1" customHeight="1" x14ac:dyDescent="0.2">
      <c r="A27" s="306">
        <v>27</v>
      </c>
      <c r="B27" s="307" t="s">
        <v>244</v>
      </c>
      <c r="C27" s="308"/>
      <c r="D27" s="113">
        <v>0.63334087310563225</v>
      </c>
      <c r="E27" s="115">
        <v>84</v>
      </c>
      <c r="F27" s="114">
        <v>87</v>
      </c>
      <c r="G27" s="114">
        <v>83</v>
      </c>
      <c r="H27" s="114">
        <v>81</v>
      </c>
      <c r="I27" s="140">
        <v>77</v>
      </c>
      <c r="J27" s="115">
        <v>7</v>
      </c>
      <c r="K27" s="116">
        <v>9.0909090909090917</v>
      </c>
    </row>
    <row r="28" spans="1:11" ht="14.1" customHeight="1" x14ac:dyDescent="0.2">
      <c r="A28" s="306">
        <v>28</v>
      </c>
      <c r="B28" s="307" t="s">
        <v>245</v>
      </c>
      <c r="C28" s="308"/>
      <c r="D28" s="113">
        <v>0.14325567367865491</v>
      </c>
      <c r="E28" s="115">
        <v>19</v>
      </c>
      <c r="F28" s="114">
        <v>17</v>
      </c>
      <c r="G28" s="114">
        <v>18</v>
      </c>
      <c r="H28" s="114">
        <v>21</v>
      </c>
      <c r="I28" s="140">
        <v>23</v>
      </c>
      <c r="J28" s="115">
        <v>-4</v>
      </c>
      <c r="K28" s="116">
        <v>-17.391304347826086</v>
      </c>
    </row>
    <row r="29" spans="1:11" ht="14.1" customHeight="1" x14ac:dyDescent="0.2">
      <c r="A29" s="306">
        <v>29</v>
      </c>
      <c r="B29" s="307" t="s">
        <v>246</v>
      </c>
      <c r="C29" s="308"/>
      <c r="D29" s="113">
        <v>3.4607554851843476</v>
      </c>
      <c r="E29" s="115">
        <v>459</v>
      </c>
      <c r="F29" s="114">
        <v>489</v>
      </c>
      <c r="G29" s="114">
        <v>493</v>
      </c>
      <c r="H29" s="114">
        <v>482</v>
      </c>
      <c r="I29" s="140">
        <v>467</v>
      </c>
      <c r="J29" s="115">
        <v>-8</v>
      </c>
      <c r="K29" s="116">
        <v>-1.7130620985010707</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3.1365452763326549</v>
      </c>
      <c r="E31" s="115">
        <v>416</v>
      </c>
      <c r="F31" s="114">
        <v>438</v>
      </c>
      <c r="G31" s="114">
        <v>440</v>
      </c>
      <c r="H31" s="114">
        <v>421</v>
      </c>
      <c r="I31" s="140">
        <v>417</v>
      </c>
      <c r="J31" s="115">
        <v>-1</v>
      </c>
      <c r="K31" s="116">
        <v>-0.23980815347721823</v>
      </c>
    </row>
    <row r="32" spans="1:11" ht="14.1" customHeight="1" x14ac:dyDescent="0.2">
      <c r="A32" s="306">
        <v>31</v>
      </c>
      <c r="B32" s="307" t="s">
        <v>251</v>
      </c>
      <c r="C32" s="308"/>
      <c r="D32" s="113">
        <v>0.55040337781798987</v>
      </c>
      <c r="E32" s="115">
        <v>73</v>
      </c>
      <c r="F32" s="114">
        <v>73</v>
      </c>
      <c r="G32" s="114">
        <v>64</v>
      </c>
      <c r="H32" s="114">
        <v>68</v>
      </c>
      <c r="I32" s="140">
        <v>62</v>
      </c>
      <c r="J32" s="115">
        <v>11</v>
      </c>
      <c r="K32" s="116">
        <v>17.741935483870968</v>
      </c>
    </row>
    <row r="33" spans="1:11" ht="14.1" customHeight="1" x14ac:dyDescent="0.2">
      <c r="A33" s="306">
        <v>32</v>
      </c>
      <c r="B33" s="307" t="s">
        <v>252</v>
      </c>
      <c r="C33" s="308"/>
      <c r="D33" s="113">
        <v>0.89723290356631225</v>
      </c>
      <c r="E33" s="115">
        <v>119</v>
      </c>
      <c r="F33" s="114">
        <v>106</v>
      </c>
      <c r="G33" s="114">
        <v>120</v>
      </c>
      <c r="H33" s="114">
        <v>98</v>
      </c>
      <c r="I33" s="140">
        <v>105</v>
      </c>
      <c r="J33" s="115">
        <v>14</v>
      </c>
      <c r="K33" s="116">
        <v>13.333333333333334</v>
      </c>
    </row>
    <row r="34" spans="1:11" ht="14.1" customHeight="1" x14ac:dyDescent="0.2">
      <c r="A34" s="306">
        <v>33</v>
      </c>
      <c r="B34" s="307" t="s">
        <v>253</v>
      </c>
      <c r="C34" s="308"/>
      <c r="D34" s="113">
        <v>0.2337329412651738</v>
      </c>
      <c r="E34" s="115">
        <v>31</v>
      </c>
      <c r="F34" s="114">
        <v>22</v>
      </c>
      <c r="G34" s="114">
        <v>27</v>
      </c>
      <c r="H34" s="114">
        <v>28</v>
      </c>
      <c r="I34" s="140">
        <v>31</v>
      </c>
      <c r="J34" s="115">
        <v>0</v>
      </c>
      <c r="K34" s="116">
        <v>0</v>
      </c>
    </row>
    <row r="35" spans="1:11" ht="14.1" customHeight="1" x14ac:dyDescent="0.2">
      <c r="A35" s="306">
        <v>34</v>
      </c>
      <c r="B35" s="307" t="s">
        <v>254</v>
      </c>
      <c r="C35" s="308"/>
      <c r="D35" s="113">
        <v>4.3579883887506599</v>
      </c>
      <c r="E35" s="115">
        <v>578</v>
      </c>
      <c r="F35" s="114">
        <v>581</v>
      </c>
      <c r="G35" s="114">
        <v>584</v>
      </c>
      <c r="H35" s="114">
        <v>601</v>
      </c>
      <c r="I35" s="140">
        <v>589</v>
      </c>
      <c r="J35" s="115">
        <v>-11</v>
      </c>
      <c r="K35" s="116">
        <v>-1.8675721561969441</v>
      </c>
    </row>
    <row r="36" spans="1:11" ht="14.1" customHeight="1" x14ac:dyDescent="0.2">
      <c r="A36" s="306">
        <v>41</v>
      </c>
      <c r="B36" s="307" t="s">
        <v>255</v>
      </c>
      <c r="C36" s="308"/>
      <c r="D36" s="113">
        <v>0.42222724873708811</v>
      </c>
      <c r="E36" s="115">
        <v>56</v>
      </c>
      <c r="F36" s="114">
        <v>68</v>
      </c>
      <c r="G36" s="114">
        <v>63</v>
      </c>
      <c r="H36" s="114">
        <v>63</v>
      </c>
      <c r="I36" s="140">
        <v>63</v>
      </c>
      <c r="J36" s="115">
        <v>-7</v>
      </c>
      <c r="K36" s="116">
        <v>-11.111111111111111</v>
      </c>
    </row>
    <row r="37" spans="1:11" ht="14.1" customHeight="1" x14ac:dyDescent="0.2">
      <c r="A37" s="306">
        <v>42</v>
      </c>
      <c r="B37" s="307" t="s">
        <v>256</v>
      </c>
      <c r="C37" s="308"/>
      <c r="D37" s="113">
        <v>6.031817839101259E-2</v>
      </c>
      <c r="E37" s="115">
        <v>8</v>
      </c>
      <c r="F37" s="114">
        <v>7</v>
      </c>
      <c r="G37" s="114" t="s">
        <v>513</v>
      </c>
      <c r="H37" s="114">
        <v>8</v>
      </c>
      <c r="I37" s="140">
        <v>5</v>
      </c>
      <c r="J37" s="115">
        <v>3</v>
      </c>
      <c r="K37" s="116">
        <v>60</v>
      </c>
    </row>
    <row r="38" spans="1:11" ht="14.1" customHeight="1" x14ac:dyDescent="0.2">
      <c r="A38" s="306">
        <v>43</v>
      </c>
      <c r="B38" s="307" t="s">
        <v>257</v>
      </c>
      <c r="C38" s="308"/>
      <c r="D38" s="113">
        <v>0.78413631908316372</v>
      </c>
      <c r="E38" s="115">
        <v>104</v>
      </c>
      <c r="F38" s="114">
        <v>93</v>
      </c>
      <c r="G38" s="114">
        <v>93</v>
      </c>
      <c r="H38" s="114">
        <v>105</v>
      </c>
      <c r="I38" s="140">
        <v>95</v>
      </c>
      <c r="J38" s="115">
        <v>9</v>
      </c>
      <c r="K38" s="116">
        <v>9.473684210526315</v>
      </c>
    </row>
    <row r="39" spans="1:11" ht="14.1" customHeight="1" x14ac:dyDescent="0.2">
      <c r="A39" s="306">
        <v>51</v>
      </c>
      <c r="B39" s="307" t="s">
        <v>258</v>
      </c>
      <c r="C39" s="308"/>
      <c r="D39" s="113">
        <v>4.4560054286360549</v>
      </c>
      <c r="E39" s="115">
        <v>591</v>
      </c>
      <c r="F39" s="114">
        <v>639</v>
      </c>
      <c r="G39" s="114">
        <v>631</v>
      </c>
      <c r="H39" s="114">
        <v>643</v>
      </c>
      <c r="I39" s="140">
        <v>617</v>
      </c>
      <c r="J39" s="115">
        <v>-26</v>
      </c>
      <c r="K39" s="116">
        <v>-4.2139384116693677</v>
      </c>
    </row>
    <row r="40" spans="1:11" ht="14.1" customHeight="1" x14ac:dyDescent="0.2">
      <c r="A40" s="306" t="s">
        <v>259</v>
      </c>
      <c r="B40" s="307" t="s">
        <v>260</v>
      </c>
      <c r="C40" s="308"/>
      <c r="D40" s="113">
        <v>4.1845736258764985</v>
      </c>
      <c r="E40" s="115">
        <v>555</v>
      </c>
      <c r="F40" s="114">
        <v>600</v>
      </c>
      <c r="G40" s="114">
        <v>597</v>
      </c>
      <c r="H40" s="114">
        <v>609</v>
      </c>
      <c r="I40" s="140">
        <v>587</v>
      </c>
      <c r="J40" s="115">
        <v>-32</v>
      </c>
      <c r="K40" s="116">
        <v>-5.4514480408858601</v>
      </c>
    </row>
    <row r="41" spans="1:11" ht="14.1" customHeight="1" x14ac:dyDescent="0.2">
      <c r="A41" s="306"/>
      <c r="B41" s="307" t="s">
        <v>261</v>
      </c>
      <c r="C41" s="308"/>
      <c r="D41" s="113">
        <v>1.7793862625348715</v>
      </c>
      <c r="E41" s="115">
        <v>236</v>
      </c>
      <c r="F41" s="114">
        <v>273</v>
      </c>
      <c r="G41" s="114">
        <v>266</v>
      </c>
      <c r="H41" s="114">
        <v>260</v>
      </c>
      <c r="I41" s="140">
        <v>235</v>
      </c>
      <c r="J41" s="115">
        <v>1</v>
      </c>
      <c r="K41" s="116">
        <v>0.42553191489361702</v>
      </c>
    </row>
    <row r="42" spans="1:11" ht="14.1" customHeight="1" x14ac:dyDescent="0.2">
      <c r="A42" s="306">
        <v>52</v>
      </c>
      <c r="B42" s="307" t="s">
        <v>262</v>
      </c>
      <c r="C42" s="308"/>
      <c r="D42" s="113">
        <v>4.7198974590967353</v>
      </c>
      <c r="E42" s="115">
        <v>626</v>
      </c>
      <c r="F42" s="114">
        <v>622</v>
      </c>
      <c r="G42" s="114">
        <v>627</v>
      </c>
      <c r="H42" s="114">
        <v>629</v>
      </c>
      <c r="I42" s="140">
        <v>619</v>
      </c>
      <c r="J42" s="115">
        <v>7</v>
      </c>
      <c r="K42" s="116">
        <v>1.1308562197092085</v>
      </c>
    </row>
    <row r="43" spans="1:11" ht="14.1" customHeight="1" x14ac:dyDescent="0.2">
      <c r="A43" s="306" t="s">
        <v>263</v>
      </c>
      <c r="B43" s="307" t="s">
        <v>264</v>
      </c>
      <c r="C43" s="308"/>
      <c r="D43" s="113">
        <v>4.6444997361079698</v>
      </c>
      <c r="E43" s="115">
        <v>616</v>
      </c>
      <c r="F43" s="114">
        <v>611</v>
      </c>
      <c r="G43" s="114">
        <v>616</v>
      </c>
      <c r="H43" s="114">
        <v>619</v>
      </c>
      <c r="I43" s="140">
        <v>613</v>
      </c>
      <c r="J43" s="115">
        <v>3</v>
      </c>
      <c r="K43" s="116">
        <v>0.48939641109298532</v>
      </c>
    </row>
    <row r="44" spans="1:11" ht="14.1" customHeight="1" x14ac:dyDescent="0.2">
      <c r="A44" s="306">
        <v>53</v>
      </c>
      <c r="B44" s="307" t="s">
        <v>265</v>
      </c>
      <c r="C44" s="308"/>
      <c r="D44" s="113">
        <v>1.982960114604539</v>
      </c>
      <c r="E44" s="115">
        <v>263</v>
      </c>
      <c r="F44" s="114">
        <v>288</v>
      </c>
      <c r="G44" s="114">
        <v>303</v>
      </c>
      <c r="H44" s="114">
        <v>297</v>
      </c>
      <c r="I44" s="140">
        <v>301</v>
      </c>
      <c r="J44" s="115">
        <v>-38</v>
      </c>
      <c r="K44" s="116">
        <v>-12.624584717607974</v>
      </c>
    </row>
    <row r="45" spans="1:11" ht="14.1" customHeight="1" x14ac:dyDescent="0.2">
      <c r="A45" s="306" t="s">
        <v>266</v>
      </c>
      <c r="B45" s="307" t="s">
        <v>267</v>
      </c>
      <c r="C45" s="308"/>
      <c r="D45" s="113">
        <v>1.9452612531101561</v>
      </c>
      <c r="E45" s="115">
        <v>258</v>
      </c>
      <c r="F45" s="114">
        <v>283</v>
      </c>
      <c r="G45" s="114">
        <v>299</v>
      </c>
      <c r="H45" s="114">
        <v>293</v>
      </c>
      <c r="I45" s="140">
        <v>297</v>
      </c>
      <c r="J45" s="115">
        <v>-39</v>
      </c>
      <c r="K45" s="116">
        <v>-13.131313131313131</v>
      </c>
    </row>
    <row r="46" spans="1:11" ht="14.1" customHeight="1" x14ac:dyDescent="0.2">
      <c r="A46" s="306">
        <v>54</v>
      </c>
      <c r="B46" s="307" t="s">
        <v>268</v>
      </c>
      <c r="C46" s="308"/>
      <c r="D46" s="113">
        <v>12.561260649928371</v>
      </c>
      <c r="E46" s="115">
        <v>1666</v>
      </c>
      <c r="F46" s="114">
        <v>1714</v>
      </c>
      <c r="G46" s="114">
        <v>1786</v>
      </c>
      <c r="H46" s="114">
        <v>1792</v>
      </c>
      <c r="I46" s="140">
        <v>1873</v>
      </c>
      <c r="J46" s="115">
        <v>-207</v>
      </c>
      <c r="K46" s="116">
        <v>-11.051788574479446</v>
      </c>
    </row>
    <row r="47" spans="1:11" ht="14.1" customHeight="1" x14ac:dyDescent="0.2">
      <c r="A47" s="306">
        <v>61</v>
      </c>
      <c r="B47" s="307" t="s">
        <v>269</v>
      </c>
      <c r="C47" s="308"/>
      <c r="D47" s="113">
        <v>0.79167609138204031</v>
      </c>
      <c r="E47" s="115">
        <v>105</v>
      </c>
      <c r="F47" s="114">
        <v>104</v>
      </c>
      <c r="G47" s="114">
        <v>110</v>
      </c>
      <c r="H47" s="114">
        <v>106</v>
      </c>
      <c r="I47" s="140">
        <v>104</v>
      </c>
      <c r="J47" s="115">
        <v>1</v>
      </c>
      <c r="K47" s="116">
        <v>0.96153846153846156</v>
      </c>
    </row>
    <row r="48" spans="1:11" ht="14.1" customHeight="1" x14ac:dyDescent="0.2">
      <c r="A48" s="306">
        <v>62</v>
      </c>
      <c r="B48" s="307" t="s">
        <v>270</v>
      </c>
      <c r="C48" s="308"/>
      <c r="D48" s="113">
        <v>8.9044710849732347</v>
      </c>
      <c r="E48" s="115">
        <v>1181</v>
      </c>
      <c r="F48" s="114">
        <v>1349</v>
      </c>
      <c r="G48" s="114">
        <v>1221</v>
      </c>
      <c r="H48" s="114">
        <v>1231</v>
      </c>
      <c r="I48" s="140">
        <v>1217</v>
      </c>
      <c r="J48" s="115">
        <v>-36</v>
      </c>
      <c r="K48" s="116">
        <v>-2.9580936729663105</v>
      </c>
    </row>
    <row r="49" spans="1:11" ht="14.1" customHeight="1" x14ac:dyDescent="0.2">
      <c r="A49" s="306">
        <v>63</v>
      </c>
      <c r="B49" s="307" t="s">
        <v>271</v>
      </c>
      <c r="C49" s="308"/>
      <c r="D49" s="113">
        <v>15.961697956721707</v>
      </c>
      <c r="E49" s="115">
        <v>2117</v>
      </c>
      <c r="F49" s="114">
        <v>2422</v>
      </c>
      <c r="G49" s="114">
        <v>2488</v>
      </c>
      <c r="H49" s="114">
        <v>2422</v>
      </c>
      <c r="I49" s="140">
        <v>2228</v>
      </c>
      <c r="J49" s="115">
        <v>-111</v>
      </c>
      <c r="K49" s="116">
        <v>-4.9820466786355473</v>
      </c>
    </row>
    <row r="50" spans="1:11" ht="14.1" customHeight="1" x14ac:dyDescent="0.2">
      <c r="A50" s="306" t="s">
        <v>272</v>
      </c>
      <c r="B50" s="307" t="s">
        <v>273</v>
      </c>
      <c r="C50" s="308"/>
      <c r="D50" s="113">
        <v>0.9349317650606952</v>
      </c>
      <c r="E50" s="115">
        <v>124</v>
      </c>
      <c r="F50" s="114">
        <v>122</v>
      </c>
      <c r="G50" s="114">
        <v>121</v>
      </c>
      <c r="H50" s="114">
        <v>136</v>
      </c>
      <c r="I50" s="140">
        <v>119</v>
      </c>
      <c r="J50" s="115">
        <v>5</v>
      </c>
      <c r="K50" s="116">
        <v>4.2016806722689077</v>
      </c>
    </row>
    <row r="51" spans="1:11" ht="14.1" customHeight="1" x14ac:dyDescent="0.2">
      <c r="A51" s="306" t="s">
        <v>274</v>
      </c>
      <c r="B51" s="307" t="s">
        <v>275</v>
      </c>
      <c r="C51" s="308"/>
      <c r="D51" s="113">
        <v>13.443414008896932</v>
      </c>
      <c r="E51" s="115">
        <v>1783</v>
      </c>
      <c r="F51" s="114">
        <v>2073</v>
      </c>
      <c r="G51" s="114">
        <v>2125</v>
      </c>
      <c r="H51" s="114">
        <v>2080</v>
      </c>
      <c r="I51" s="140">
        <v>1911</v>
      </c>
      <c r="J51" s="115">
        <v>-128</v>
      </c>
      <c r="K51" s="116">
        <v>-6.6980638409209838</v>
      </c>
    </row>
    <row r="52" spans="1:11" ht="14.1" customHeight="1" x14ac:dyDescent="0.2">
      <c r="A52" s="306">
        <v>71</v>
      </c>
      <c r="B52" s="307" t="s">
        <v>276</v>
      </c>
      <c r="C52" s="308"/>
      <c r="D52" s="113">
        <v>14.491442358440775</v>
      </c>
      <c r="E52" s="115">
        <v>1922</v>
      </c>
      <c r="F52" s="114">
        <v>1967</v>
      </c>
      <c r="G52" s="114">
        <v>1931</v>
      </c>
      <c r="H52" s="114">
        <v>1941</v>
      </c>
      <c r="I52" s="140">
        <v>1908</v>
      </c>
      <c r="J52" s="115">
        <v>14</v>
      </c>
      <c r="K52" s="116">
        <v>0.7337526205450734</v>
      </c>
    </row>
    <row r="53" spans="1:11" ht="14.1" customHeight="1" x14ac:dyDescent="0.2">
      <c r="A53" s="306" t="s">
        <v>277</v>
      </c>
      <c r="B53" s="307" t="s">
        <v>278</v>
      </c>
      <c r="C53" s="308"/>
      <c r="D53" s="113">
        <v>1.7567669456382418</v>
      </c>
      <c r="E53" s="115">
        <v>233</v>
      </c>
      <c r="F53" s="114">
        <v>241</v>
      </c>
      <c r="G53" s="114">
        <v>235</v>
      </c>
      <c r="H53" s="114">
        <v>230</v>
      </c>
      <c r="I53" s="140">
        <v>226</v>
      </c>
      <c r="J53" s="115">
        <v>7</v>
      </c>
      <c r="K53" s="116">
        <v>3.0973451327433628</v>
      </c>
    </row>
    <row r="54" spans="1:11" ht="14.1" customHeight="1" x14ac:dyDescent="0.2">
      <c r="A54" s="306" t="s">
        <v>279</v>
      </c>
      <c r="B54" s="307" t="s">
        <v>280</v>
      </c>
      <c r="C54" s="308"/>
      <c r="D54" s="113">
        <v>11.799743647741838</v>
      </c>
      <c r="E54" s="115">
        <v>1565</v>
      </c>
      <c r="F54" s="114">
        <v>1596</v>
      </c>
      <c r="G54" s="114">
        <v>1567</v>
      </c>
      <c r="H54" s="114">
        <v>1579</v>
      </c>
      <c r="I54" s="140">
        <v>1550</v>
      </c>
      <c r="J54" s="115">
        <v>15</v>
      </c>
      <c r="K54" s="116">
        <v>0.967741935483871</v>
      </c>
    </row>
    <row r="55" spans="1:11" ht="14.1" customHeight="1" x14ac:dyDescent="0.2">
      <c r="A55" s="306">
        <v>72</v>
      </c>
      <c r="B55" s="307" t="s">
        <v>281</v>
      </c>
      <c r="C55" s="308"/>
      <c r="D55" s="113">
        <v>1.6059714996607102</v>
      </c>
      <c r="E55" s="115">
        <v>213</v>
      </c>
      <c r="F55" s="114">
        <v>209</v>
      </c>
      <c r="G55" s="114">
        <v>213</v>
      </c>
      <c r="H55" s="114">
        <v>223</v>
      </c>
      <c r="I55" s="140">
        <v>223</v>
      </c>
      <c r="J55" s="115">
        <v>-10</v>
      </c>
      <c r="K55" s="116">
        <v>-4.4843049327354256</v>
      </c>
    </row>
    <row r="56" spans="1:11" ht="14.1" customHeight="1" x14ac:dyDescent="0.2">
      <c r="A56" s="306" t="s">
        <v>282</v>
      </c>
      <c r="B56" s="307" t="s">
        <v>283</v>
      </c>
      <c r="C56" s="308"/>
      <c r="D56" s="113">
        <v>0.2337329412651738</v>
      </c>
      <c r="E56" s="115">
        <v>31</v>
      </c>
      <c r="F56" s="114">
        <v>25</v>
      </c>
      <c r="G56" s="114">
        <v>27</v>
      </c>
      <c r="H56" s="114">
        <v>33</v>
      </c>
      <c r="I56" s="140">
        <v>32</v>
      </c>
      <c r="J56" s="115">
        <v>-1</v>
      </c>
      <c r="K56" s="116">
        <v>-3.125</v>
      </c>
    </row>
    <row r="57" spans="1:11" ht="14.1" customHeight="1" x14ac:dyDescent="0.2">
      <c r="A57" s="306" t="s">
        <v>284</v>
      </c>
      <c r="B57" s="307" t="s">
        <v>285</v>
      </c>
      <c r="C57" s="308"/>
      <c r="D57" s="113">
        <v>1.0103294880494609</v>
      </c>
      <c r="E57" s="115">
        <v>134</v>
      </c>
      <c r="F57" s="114">
        <v>139</v>
      </c>
      <c r="G57" s="114">
        <v>140</v>
      </c>
      <c r="H57" s="114">
        <v>147</v>
      </c>
      <c r="I57" s="140">
        <v>147</v>
      </c>
      <c r="J57" s="115">
        <v>-13</v>
      </c>
      <c r="K57" s="116">
        <v>-8.8435374149659864</v>
      </c>
    </row>
    <row r="58" spans="1:11" ht="14.1" customHeight="1" x14ac:dyDescent="0.2">
      <c r="A58" s="306">
        <v>73</v>
      </c>
      <c r="B58" s="307" t="s">
        <v>286</v>
      </c>
      <c r="C58" s="308"/>
      <c r="D58" s="113">
        <v>0.91985222046294202</v>
      </c>
      <c r="E58" s="115">
        <v>122</v>
      </c>
      <c r="F58" s="114">
        <v>120</v>
      </c>
      <c r="G58" s="114">
        <v>123</v>
      </c>
      <c r="H58" s="114">
        <v>121</v>
      </c>
      <c r="I58" s="140">
        <v>123</v>
      </c>
      <c r="J58" s="115">
        <v>-1</v>
      </c>
      <c r="K58" s="116">
        <v>-0.81300813008130079</v>
      </c>
    </row>
    <row r="59" spans="1:11" ht="14.1" customHeight="1" x14ac:dyDescent="0.2">
      <c r="A59" s="306" t="s">
        <v>287</v>
      </c>
      <c r="B59" s="307" t="s">
        <v>288</v>
      </c>
      <c r="C59" s="308"/>
      <c r="D59" s="113">
        <v>0.64842041770338532</v>
      </c>
      <c r="E59" s="115">
        <v>86</v>
      </c>
      <c r="F59" s="114">
        <v>84</v>
      </c>
      <c r="G59" s="114">
        <v>82</v>
      </c>
      <c r="H59" s="114">
        <v>81</v>
      </c>
      <c r="I59" s="140">
        <v>77</v>
      </c>
      <c r="J59" s="115">
        <v>9</v>
      </c>
      <c r="K59" s="116">
        <v>11.688311688311689</v>
      </c>
    </row>
    <row r="60" spans="1:11" ht="14.1" customHeight="1" x14ac:dyDescent="0.2">
      <c r="A60" s="306">
        <v>81</v>
      </c>
      <c r="B60" s="307" t="s">
        <v>289</v>
      </c>
      <c r="C60" s="308"/>
      <c r="D60" s="113">
        <v>4.5615622408203276</v>
      </c>
      <c r="E60" s="115">
        <v>605</v>
      </c>
      <c r="F60" s="114">
        <v>620</v>
      </c>
      <c r="G60" s="114">
        <v>572</v>
      </c>
      <c r="H60" s="114">
        <v>607</v>
      </c>
      <c r="I60" s="140">
        <v>559</v>
      </c>
      <c r="J60" s="115">
        <v>46</v>
      </c>
      <c r="K60" s="116">
        <v>8.2289803220035775</v>
      </c>
    </row>
    <row r="61" spans="1:11" ht="14.1" customHeight="1" x14ac:dyDescent="0.2">
      <c r="A61" s="306" t="s">
        <v>290</v>
      </c>
      <c r="B61" s="307" t="s">
        <v>291</v>
      </c>
      <c r="C61" s="308"/>
      <c r="D61" s="113">
        <v>1.1158863002337329</v>
      </c>
      <c r="E61" s="115">
        <v>148</v>
      </c>
      <c r="F61" s="114">
        <v>115</v>
      </c>
      <c r="G61" s="114">
        <v>117</v>
      </c>
      <c r="H61" s="114">
        <v>112</v>
      </c>
      <c r="I61" s="140">
        <v>107</v>
      </c>
      <c r="J61" s="115">
        <v>41</v>
      </c>
      <c r="K61" s="116">
        <v>38.317757009345797</v>
      </c>
    </row>
    <row r="62" spans="1:11" ht="14.1" customHeight="1" x14ac:dyDescent="0.2">
      <c r="A62" s="306" t="s">
        <v>292</v>
      </c>
      <c r="B62" s="307" t="s">
        <v>293</v>
      </c>
      <c r="C62" s="308"/>
      <c r="D62" s="113">
        <v>1.3722385583955365</v>
      </c>
      <c r="E62" s="115">
        <v>182</v>
      </c>
      <c r="F62" s="114">
        <v>196</v>
      </c>
      <c r="G62" s="114">
        <v>191</v>
      </c>
      <c r="H62" s="114">
        <v>178</v>
      </c>
      <c r="I62" s="140">
        <v>171</v>
      </c>
      <c r="J62" s="115">
        <v>11</v>
      </c>
      <c r="K62" s="116">
        <v>6.4327485380116958</v>
      </c>
    </row>
    <row r="63" spans="1:11" ht="14.1" customHeight="1" x14ac:dyDescent="0.2">
      <c r="A63" s="306"/>
      <c r="B63" s="307" t="s">
        <v>294</v>
      </c>
      <c r="C63" s="308"/>
      <c r="D63" s="113">
        <v>1.183744250923622</v>
      </c>
      <c r="E63" s="115">
        <v>157</v>
      </c>
      <c r="F63" s="114">
        <v>162</v>
      </c>
      <c r="G63" s="114">
        <v>155</v>
      </c>
      <c r="H63" s="114">
        <v>146</v>
      </c>
      <c r="I63" s="140">
        <v>143</v>
      </c>
      <c r="J63" s="115">
        <v>14</v>
      </c>
      <c r="K63" s="116">
        <v>9.79020979020979</v>
      </c>
    </row>
    <row r="64" spans="1:11" ht="14.1" customHeight="1" x14ac:dyDescent="0.2">
      <c r="A64" s="306" t="s">
        <v>295</v>
      </c>
      <c r="B64" s="307" t="s">
        <v>296</v>
      </c>
      <c r="C64" s="308"/>
      <c r="D64" s="113">
        <v>1.1309658448314861</v>
      </c>
      <c r="E64" s="115">
        <v>150</v>
      </c>
      <c r="F64" s="114">
        <v>183</v>
      </c>
      <c r="G64" s="114">
        <v>134</v>
      </c>
      <c r="H64" s="114">
        <v>181</v>
      </c>
      <c r="I64" s="140">
        <v>152</v>
      </c>
      <c r="J64" s="115">
        <v>-2</v>
      </c>
      <c r="K64" s="116">
        <v>-1.3157894736842106</v>
      </c>
    </row>
    <row r="65" spans="1:11" ht="14.1" customHeight="1" x14ac:dyDescent="0.2">
      <c r="A65" s="306" t="s">
        <v>297</v>
      </c>
      <c r="B65" s="307" t="s">
        <v>298</v>
      </c>
      <c r="C65" s="308"/>
      <c r="D65" s="113">
        <v>0.61826132850787907</v>
      </c>
      <c r="E65" s="115">
        <v>82</v>
      </c>
      <c r="F65" s="114">
        <v>80</v>
      </c>
      <c r="G65" s="114">
        <v>85</v>
      </c>
      <c r="H65" s="114">
        <v>83</v>
      </c>
      <c r="I65" s="140">
        <v>85</v>
      </c>
      <c r="J65" s="115">
        <v>-3</v>
      </c>
      <c r="K65" s="116">
        <v>-3.5294117647058822</v>
      </c>
    </row>
    <row r="66" spans="1:11" ht="14.1" customHeight="1" x14ac:dyDescent="0.2">
      <c r="A66" s="306">
        <v>82</v>
      </c>
      <c r="B66" s="307" t="s">
        <v>299</v>
      </c>
      <c r="C66" s="308"/>
      <c r="D66" s="113">
        <v>1.7416874010404886</v>
      </c>
      <c r="E66" s="115">
        <v>231</v>
      </c>
      <c r="F66" s="114">
        <v>231</v>
      </c>
      <c r="G66" s="114">
        <v>230</v>
      </c>
      <c r="H66" s="114">
        <v>232</v>
      </c>
      <c r="I66" s="140">
        <v>231</v>
      </c>
      <c r="J66" s="115">
        <v>0</v>
      </c>
      <c r="K66" s="116">
        <v>0</v>
      </c>
    </row>
    <row r="67" spans="1:11" ht="14.1" customHeight="1" x14ac:dyDescent="0.2">
      <c r="A67" s="306" t="s">
        <v>300</v>
      </c>
      <c r="B67" s="307" t="s">
        <v>301</v>
      </c>
      <c r="C67" s="308"/>
      <c r="D67" s="113">
        <v>0.79921586368091679</v>
      </c>
      <c r="E67" s="115">
        <v>106</v>
      </c>
      <c r="F67" s="114">
        <v>113</v>
      </c>
      <c r="G67" s="114">
        <v>115</v>
      </c>
      <c r="H67" s="114">
        <v>118</v>
      </c>
      <c r="I67" s="140">
        <v>109</v>
      </c>
      <c r="J67" s="115">
        <v>-3</v>
      </c>
      <c r="K67" s="116">
        <v>-2.7522935779816513</v>
      </c>
    </row>
    <row r="68" spans="1:11" ht="14.1" customHeight="1" x14ac:dyDescent="0.2">
      <c r="A68" s="306" t="s">
        <v>302</v>
      </c>
      <c r="B68" s="307" t="s">
        <v>303</v>
      </c>
      <c r="C68" s="308"/>
      <c r="D68" s="113">
        <v>0.50516474402473044</v>
      </c>
      <c r="E68" s="115">
        <v>67</v>
      </c>
      <c r="F68" s="114">
        <v>63</v>
      </c>
      <c r="G68" s="114">
        <v>68</v>
      </c>
      <c r="H68" s="114">
        <v>64</v>
      </c>
      <c r="I68" s="140">
        <v>69</v>
      </c>
      <c r="J68" s="115">
        <v>-2</v>
      </c>
      <c r="K68" s="116">
        <v>-2.8985507246376812</v>
      </c>
    </row>
    <row r="69" spans="1:11" ht="14.1" customHeight="1" x14ac:dyDescent="0.2">
      <c r="A69" s="306">
        <v>83</v>
      </c>
      <c r="B69" s="307" t="s">
        <v>304</v>
      </c>
      <c r="C69" s="308"/>
      <c r="D69" s="113">
        <v>1.7718464902359949</v>
      </c>
      <c r="E69" s="115">
        <v>235</v>
      </c>
      <c r="F69" s="114">
        <v>251</v>
      </c>
      <c r="G69" s="114">
        <v>242</v>
      </c>
      <c r="H69" s="114">
        <v>253</v>
      </c>
      <c r="I69" s="140">
        <v>241</v>
      </c>
      <c r="J69" s="115">
        <v>-6</v>
      </c>
      <c r="K69" s="116">
        <v>-2.4896265560165975</v>
      </c>
    </row>
    <row r="70" spans="1:11" ht="14.1" customHeight="1" x14ac:dyDescent="0.2">
      <c r="A70" s="306" t="s">
        <v>305</v>
      </c>
      <c r="B70" s="307" t="s">
        <v>306</v>
      </c>
      <c r="C70" s="308"/>
      <c r="D70" s="113">
        <v>1.07818743873935</v>
      </c>
      <c r="E70" s="115">
        <v>143</v>
      </c>
      <c r="F70" s="114">
        <v>154</v>
      </c>
      <c r="G70" s="114">
        <v>147</v>
      </c>
      <c r="H70" s="114">
        <v>154</v>
      </c>
      <c r="I70" s="140">
        <v>143</v>
      </c>
      <c r="J70" s="115">
        <v>0</v>
      </c>
      <c r="K70" s="116">
        <v>0</v>
      </c>
    </row>
    <row r="71" spans="1:11" ht="14.1" customHeight="1" x14ac:dyDescent="0.2">
      <c r="A71" s="306"/>
      <c r="B71" s="307" t="s">
        <v>307</v>
      </c>
      <c r="C71" s="308"/>
      <c r="D71" s="113">
        <v>0.62580110080675566</v>
      </c>
      <c r="E71" s="115">
        <v>83</v>
      </c>
      <c r="F71" s="114">
        <v>94</v>
      </c>
      <c r="G71" s="114">
        <v>86</v>
      </c>
      <c r="H71" s="114">
        <v>90</v>
      </c>
      <c r="I71" s="140">
        <v>78</v>
      </c>
      <c r="J71" s="115">
        <v>5</v>
      </c>
      <c r="K71" s="116">
        <v>6.4102564102564106</v>
      </c>
    </row>
    <row r="72" spans="1:11" ht="14.1" customHeight="1" x14ac:dyDescent="0.2">
      <c r="A72" s="306">
        <v>84</v>
      </c>
      <c r="B72" s="307" t="s">
        <v>308</v>
      </c>
      <c r="C72" s="308"/>
      <c r="D72" s="113">
        <v>6.4389655432405943</v>
      </c>
      <c r="E72" s="115">
        <v>854</v>
      </c>
      <c r="F72" s="114">
        <v>936</v>
      </c>
      <c r="G72" s="114">
        <v>820</v>
      </c>
      <c r="H72" s="114">
        <v>953</v>
      </c>
      <c r="I72" s="140">
        <v>832</v>
      </c>
      <c r="J72" s="115">
        <v>22</v>
      </c>
      <c r="K72" s="116">
        <v>2.6442307692307692</v>
      </c>
    </row>
    <row r="73" spans="1:11" ht="14.1" customHeight="1" x14ac:dyDescent="0.2">
      <c r="A73" s="306" t="s">
        <v>309</v>
      </c>
      <c r="B73" s="307" t="s">
        <v>310</v>
      </c>
      <c r="C73" s="308"/>
      <c r="D73" s="113">
        <v>0.12817612908090176</v>
      </c>
      <c r="E73" s="115">
        <v>17</v>
      </c>
      <c r="F73" s="114">
        <v>18</v>
      </c>
      <c r="G73" s="114">
        <v>18</v>
      </c>
      <c r="H73" s="114">
        <v>16</v>
      </c>
      <c r="I73" s="140">
        <v>17</v>
      </c>
      <c r="J73" s="115">
        <v>0</v>
      </c>
      <c r="K73" s="116">
        <v>0</v>
      </c>
    </row>
    <row r="74" spans="1:11" ht="14.1" customHeight="1" x14ac:dyDescent="0.2">
      <c r="A74" s="306" t="s">
        <v>311</v>
      </c>
      <c r="B74" s="307" t="s">
        <v>312</v>
      </c>
      <c r="C74" s="308"/>
      <c r="D74" s="113">
        <v>0.13571590137977832</v>
      </c>
      <c r="E74" s="115">
        <v>18</v>
      </c>
      <c r="F74" s="114">
        <v>18</v>
      </c>
      <c r="G74" s="114">
        <v>13</v>
      </c>
      <c r="H74" s="114">
        <v>12</v>
      </c>
      <c r="I74" s="140">
        <v>13</v>
      </c>
      <c r="J74" s="115">
        <v>5</v>
      </c>
      <c r="K74" s="116">
        <v>38.46153846153846</v>
      </c>
    </row>
    <row r="75" spans="1:11" ht="14.1" customHeight="1" x14ac:dyDescent="0.2">
      <c r="A75" s="306" t="s">
        <v>313</v>
      </c>
      <c r="B75" s="307" t="s">
        <v>314</v>
      </c>
      <c r="C75" s="308"/>
      <c r="D75" s="113">
        <v>4.5163236070270676</v>
      </c>
      <c r="E75" s="115">
        <v>599</v>
      </c>
      <c r="F75" s="114">
        <v>692</v>
      </c>
      <c r="G75" s="114">
        <v>601</v>
      </c>
      <c r="H75" s="114">
        <v>728</v>
      </c>
      <c r="I75" s="140">
        <v>621</v>
      </c>
      <c r="J75" s="115">
        <v>-22</v>
      </c>
      <c r="K75" s="116">
        <v>-3.5426731078904994</v>
      </c>
    </row>
    <row r="76" spans="1:11" ht="14.1" customHeight="1" x14ac:dyDescent="0.2">
      <c r="A76" s="306">
        <v>91</v>
      </c>
      <c r="B76" s="307" t="s">
        <v>315</v>
      </c>
      <c r="C76" s="308"/>
      <c r="D76" s="113">
        <v>9.0477267586518889E-2</v>
      </c>
      <c r="E76" s="115">
        <v>12</v>
      </c>
      <c r="F76" s="114">
        <v>14</v>
      </c>
      <c r="G76" s="114">
        <v>9</v>
      </c>
      <c r="H76" s="114">
        <v>9</v>
      </c>
      <c r="I76" s="140">
        <v>10</v>
      </c>
      <c r="J76" s="115">
        <v>2</v>
      </c>
      <c r="K76" s="116">
        <v>20</v>
      </c>
    </row>
    <row r="77" spans="1:11" ht="14.1" customHeight="1" x14ac:dyDescent="0.2">
      <c r="A77" s="306">
        <v>92</v>
      </c>
      <c r="B77" s="307" t="s">
        <v>316</v>
      </c>
      <c r="C77" s="308"/>
      <c r="D77" s="113">
        <v>1.1008067556359797</v>
      </c>
      <c r="E77" s="115">
        <v>146</v>
      </c>
      <c r="F77" s="114">
        <v>156</v>
      </c>
      <c r="G77" s="114">
        <v>159</v>
      </c>
      <c r="H77" s="114">
        <v>159</v>
      </c>
      <c r="I77" s="140">
        <v>158</v>
      </c>
      <c r="J77" s="115">
        <v>-12</v>
      </c>
      <c r="K77" s="116">
        <v>-7.5949367088607591</v>
      </c>
    </row>
    <row r="78" spans="1:11" ht="14.1" customHeight="1" x14ac:dyDescent="0.2">
      <c r="A78" s="306">
        <v>93</v>
      </c>
      <c r="B78" s="307" t="s">
        <v>317</v>
      </c>
      <c r="C78" s="308"/>
      <c r="D78" s="113" t="s">
        <v>513</v>
      </c>
      <c r="E78" s="115" t="s">
        <v>513</v>
      </c>
      <c r="F78" s="114">
        <v>10</v>
      </c>
      <c r="G78" s="114">
        <v>9</v>
      </c>
      <c r="H78" s="114">
        <v>8</v>
      </c>
      <c r="I78" s="140">
        <v>10</v>
      </c>
      <c r="J78" s="115" t="s">
        <v>513</v>
      </c>
      <c r="K78" s="116" t="s">
        <v>513</v>
      </c>
    </row>
    <row r="79" spans="1:11" ht="14.1" customHeight="1" x14ac:dyDescent="0.2">
      <c r="A79" s="306">
        <v>94</v>
      </c>
      <c r="B79" s="307" t="s">
        <v>318</v>
      </c>
      <c r="C79" s="308"/>
      <c r="D79" s="113">
        <v>0.78413631908316372</v>
      </c>
      <c r="E79" s="115">
        <v>104</v>
      </c>
      <c r="F79" s="114">
        <v>96</v>
      </c>
      <c r="G79" s="114">
        <v>91</v>
      </c>
      <c r="H79" s="114">
        <v>97</v>
      </c>
      <c r="I79" s="140">
        <v>93</v>
      </c>
      <c r="J79" s="115">
        <v>11</v>
      </c>
      <c r="K79" s="116">
        <v>11.827956989247312</v>
      </c>
    </row>
    <row r="80" spans="1:11" ht="14.1" customHeight="1" x14ac:dyDescent="0.2">
      <c r="A80" s="306" t="s">
        <v>319</v>
      </c>
      <c r="B80" s="307" t="s">
        <v>320</v>
      </c>
      <c r="C80" s="308"/>
      <c r="D80" s="113" t="s">
        <v>513</v>
      </c>
      <c r="E80" s="115" t="s">
        <v>513</v>
      </c>
      <c r="F80" s="114">
        <v>0</v>
      </c>
      <c r="G80" s="114" t="s">
        <v>513</v>
      </c>
      <c r="H80" s="114">
        <v>5</v>
      </c>
      <c r="I80" s="140">
        <v>7</v>
      </c>
      <c r="J80" s="115" t="s">
        <v>513</v>
      </c>
      <c r="K80" s="116" t="s">
        <v>513</v>
      </c>
    </row>
    <row r="81" spans="1:11" ht="14.1" customHeight="1" x14ac:dyDescent="0.2">
      <c r="A81" s="310" t="s">
        <v>321</v>
      </c>
      <c r="B81" s="311" t="s">
        <v>333</v>
      </c>
      <c r="C81" s="312"/>
      <c r="D81" s="125">
        <v>1.6889089949483524</v>
      </c>
      <c r="E81" s="143">
        <v>224</v>
      </c>
      <c r="F81" s="144">
        <v>245</v>
      </c>
      <c r="G81" s="144">
        <v>238</v>
      </c>
      <c r="H81" s="144">
        <v>257</v>
      </c>
      <c r="I81" s="145">
        <v>239</v>
      </c>
      <c r="J81" s="143">
        <v>-15</v>
      </c>
      <c r="K81" s="146">
        <v>-6.2761506276150625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8947</v>
      </c>
      <c r="G12" s="536">
        <v>7349</v>
      </c>
      <c r="H12" s="536">
        <v>10295</v>
      </c>
      <c r="I12" s="536">
        <v>7686</v>
      </c>
      <c r="J12" s="537">
        <v>8497</v>
      </c>
      <c r="K12" s="538">
        <v>450</v>
      </c>
      <c r="L12" s="349">
        <v>5.2959868188772505</v>
      </c>
    </row>
    <row r="13" spans="1:17" s="110" customFormat="1" ht="15" customHeight="1" x14ac:dyDescent="0.2">
      <c r="A13" s="350" t="s">
        <v>344</v>
      </c>
      <c r="B13" s="351" t="s">
        <v>345</v>
      </c>
      <c r="C13" s="347"/>
      <c r="D13" s="347"/>
      <c r="E13" s="348"/>
      <c r="F13" s="536">
        <v>4741</v>
      </c>
      <c r="G13" s="536">
        <v>3806</v>
      </c>
      <c r="H13" s="536">
        <v>5537</v>
      </c>
      <c r="I13" s="536">
        <v>4425</v>
      </c>
      <c r="J13" s="537">
        <v>4394</v>
      </c>
      <c r="K13" s="538">
        <v>347</v>
      </c>
      <c r="L13" s="349">
        <v>7.8971324533454714</v>
      </c>
    </row>
    <row r="14" spans="1:17" s="110" customFormat="1" ht="22.5" customHeight="1" x14ac:dyDescent="0.2">
      <c r="A14" s="350"/>
      <c r="B14" s="351" t="s">
        <v>346</v>
      </c>
      <c r="C14" s="347"/>
      <c r="D14" s="347"/>
      <c r="E14" s="348"/>
      <c r="F14" s="536">
        <v>4206</v>
      </c>
      <c r="G14" s="536">
        <v>3543</v>
      </c>
      <c r="H14" s="536">
        <v>4758</v>
      </c>
      <c r="I14" s="536">
        <v>3261</v>
      </c>
      <c r="J14" s="537">
        <v>4103</v>
      </c>
      <c r="K14" s="538">
        <v>103</v>
      </c>
      <c r="L14" s="349">
        <v>2.5103582744333415</v>
      </c>
    </row>
    <row r="15" spans="1:17" s="110" customFormat="1" ht="15" customHeight="1" x14ac:dyDescent="0.2">
      <c r="A15" s="350" t="s">
        <v>347</v>
      </c>
      <c r="B15" s="351" t="s">
        <v>108</v>
      </c>
      <c r="C15" s="347"/>
      <c r="D15" s="347"/>
      <c r="E15" s="348"/>
      <c r="F15" s="536">
        <v>1653</v>
      </c>
      <c r="G15" s="536">
        <v>1528</v>
      </c>
      <c r="H15" s="536">
        <v>3604</v>
      </c>
      <c r="I15" s="536">
        <v>1345</v>
      </c>
      <c r="J15" s="537">
        <v>1514</v>
      </c>
      <c r="K15" s="538">
        <v>139</v>
      </c>
      <c r="L15" s="349">
        <v>9.180977542932629</v>
      </c>
    </row>
    <row r="16" spans="1:17" s="110" customFormat="1" ht="15" customHeight="1" x14ac:dyDescent="0.2">
      <c r="A16" s="350"/>
      <c r="B16" s="351" t="s">
        <v>109</v>
      </c>
      <c r="C16" s="347"/>
      <c r="D16" s="347"/>
      <c r="E16" s="348"/>
      <c r="F16" s="536">
        <v>6289</v>
      </c>
      <c r="G16" s="536">
        <v>5144</v>
      </c>
      <c r="H16" s="536">
        <v>5868</v>
      </c>
      <c r="I16" s="536">
        <v>5492</v>
      </c>
      <c r="J16" s="537">
        <v>6057</v>
      </c>
      <c r="K16" s="538">
        <v>232</v>
      </c>
      <c r="L16" s="349">
        <v>3.8302790160145288</v>
      </c>
    </row>
    <row r="17" spans="1:12" s="110" customFormat="1" ht="15" customHeight="1" x14ac:dyDescent="0.2">
      <c r="A17" s="350"/>
      <c r="B17" s="351" t="s">
        <v>110</v>
      </c>
      <c r="C17" s="347"/>
      <c r="D17" s="347"/>
      <c r="E17" s="348"/>
      <c r="F17" s="536">
        <v>907</v>
      </c>
      <c r="G17" s="536">
        <v>575</v>
      </c>
      <c r="H17" s="536">
        <v>735</v>
      </c>
      <c r="I17" s="536">
        <v>752</v>
      </c>
      <c r="J17" s="537">
        <v>830</v>
      </c>
      <c r="K17" s="538">
        <v>77</v>
      </c>
      <c r="L17" s="349">
        <v>9.2771084337349397</v>
      </c>
    </row>
    <row r="18" spans="1:12" s="110" customFormat="1" ht="15" customHeight="1" x14ac:dyDescent="0.2">
      <c r="A18" s="350"/>
      <c r="B18" s="351" t="s">
        <v>111</v>
      </c>
      <c r="C18" s="347"/>
      <c r="D18" s="347"/>
      <c r="E18" s="348"/>
      <c r="F18" s="536">
        <v>98</v>
      </c>
      <c r="G18" s="536">
        <v>102</v>
      </c>
      <c r="H18" s="536">
        <v>88</v>
      </c>
      <c r="I18" s="536">
        <v>97</v>
      </c>
      <c r="J18" s="537">
        <v>96</v>
      </c>
      <c r="K18" s="538">
        <v>2</v>
      </c>
      <c r="L18" s="349">
        <v>2.0833333333333335</v>
      </c>
    </row>
    <row r="19" spans="1:12" s="110" customFormat="1" ht="15" customHeight="1" x14ac:dyDescent="0.2">
      <c r="A19" s="118" t="s">
        <v>113</v>
      </c>
      <c r="B19" s="119" t="s">
        <v>181</v>
      </c>
      <c r="C19" s="347"/>
      <c r="D19" s="347"/>
      <c r="E19" s="348"/>
      <c r="F19" s="536">
        <v>5368</v>
      </c>
      <c r="G19" s="536">
        <v>3980</v>
      </c>
      <c r="H19" s="536">
        <v>6775</v>
      </c>
      <c r="I19" s="536">
        <v>4567</v>
      </c>
      <c r="J19" s="537">
        <v>5152</v>
      </c>
      <c r="K19" s="538">
        <v>216</v>
      </c>
      <c r="L19" s="349">
        <v>4.1925465838509313</v>
      </c>
    </row>
    <row r="20" spans="1:12" s="110" customFormat="1" ht="15" customHeight="1" x14ac:dyDescent="0.2">
      <c r="A20" s="118"/>
      <c r="B20" s="119" t="s">
        <v>182</v>
      </c>
      <c r="C20" s="347"/>
      <c r="D20" s="347"/>
      <c r="E20" s="348"/>
      <c r="F20" s="536">
        <v>3579</v>
      </c>
      <c r="G20" s="536">
        <v>3369</v>
      </c>
      <c r="H20" s="536">
        <v>3520</v>
      </c>
      <c r="I20" s="536">
        <v>3119</v>
      </c>
      <c r="J20" s="537">
        <v>3345</v>
      </c>
      <c r="K20" s="538">
        <v>234</v>
      </c>
      <c r="L20" s="349">
        <v>6.9955156950672643</v>
      </c>
    </row>
    <row r="21" spans="1:12" s="110" customFormat="1" ht="15" customHeight="1" x14ac:dyDescent="0.2">
      <c r="A21" s="118" t="s">
        <v>113</v>
      </c>
      <c r="B21" s="119" t="s">
        <v>116</v>
      </c>
      <c r="C21" s="347"/>
      <c r="D21" s="347"/>
      <c r="E21" s="348"/>
      <c r="F21" s="536">
        <v>7554</v>
      </c>
      <c r="G21" s="536">
        <v>6105</v>
      </c>
      <c r="H21" s="536">
        <v>8823</v>
      </c>
      <c r="I21" s="536">
        <v>6425</v>
      </c>
      <c r="J21" s="537">
        <v>7325</v>
      </c>
      <c r="K21" s="538">
        <v>229</v>
      </c>
      <c r="L21" s="349">
        <v>3.1262798634812285</v>
      </c>
    </row>
    <row r="22" spans="1:12" s="110" customFormat="1" ht="15" customHeight="1" x14ac:dyDescent="0.2">
      <c r="A22" s="118"/>
      <c r="B22" s="119" t="s">
        <v>117</v>
      </c>
      <c r="C22" s="347"/>
      <c r="D22" s="347"/>
      <c r="E22" s="348"/>
      <c r="F22" s="536">
        <v>1387</v>
      </c>
      <c r="G22" s="536">
        <v>1236</v>
      </c>
      <c r="H22" s="536">
        <v>1466</v>
      </c>
      <c r="I22" s="536">
        <v>1254</v>
      </c>
      <c r="J22" s="537">
        <v>1165</v>
      </c>
      <c r="K22" s="538">
        <v>222</v>
      </c>
      <c r="L22" s="349">
        <v>19.055793991416309</v>
      </c>
    </row>
    <row r="23" spans="1:12" s="110" customFormat="1" ht="15" customHeight="1" x14ac:dyDescent="0.2">
      <c r="A23" s="352" t="s">
        <v>347</v>
      </c>
      <c r="B23" s="353" t="s">
        <v>193</v>
      </c>
      <c r="C23" s="354"/>
      <c r="D23" s="354"/>
      <c r="E23" s="355"/>
      <c r="F23" s="539">
        <v>140</v>
      </c>
      <c r="G23" s="539">
        <v>148</v>
      </c>
      <c r="H23" s="539">
        <v>1605</v>
      </c>
      <c r="I23" s="539">
        <v>47</v>
      </c>
      <c r="J23" s="540">
        <v>154</v>
      </c>
      <c r="K23" s="541">
        <v>-14</v>
      </c>
      <c r="L23" s="356">
        <v>-9.0909090909090917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36.6</v>
      </c>
      <c r="G25" s="542">
        <v>42.8</v>
      </c>
      <c r="H25" s="542">
        <v>41</v>
      </c>
      <c r="I25" s="542">
        <v>38.200000000000003</v>
      </c>
      <c r="J25" s="542">
        <v>37.4</v>
      </c>
      <c r="K25" s="543" t="s">
        <v>349</v>
      </c>
      <c r="L25" s="364">
        <v>-0.79999999999999716</v>
      </c>
    </row>
    <row r="26" spans="1:12" s="110" customFormat="1" ht="15" customHeight="1" x14ac:dyDescent="0.2">
      <c r="A26" s="365" t="s">
        <v>105</v>
      </c>
      <c r="B26" s="366" t="s">
        <v>345</v>
      </c>
      <c r="C26" s="362"/>
      <c r="D26" s="362"/>
      <c r="E26" s="363"/>
      <c r="F26" s="542">
        <v>34.6</v>
      </c>
      <c r="G26" s="542">
        <v>41.4</v>
      </c>
      <c r="H26" s="542">
        <v>36.9</v>
      </c>
      <c r="I26" s="542">
        <v>34.700000000000003</v>
      </c>
      <c r="J26" s="544">
        <v>33.700000000000003</v>
      </c>
      <c r="K26" s="543" t="s">
        <v>349</v>
      </c>
      <c r="L26" s="364">
        <v>0.89999999999999858</v>
      </c>
    </row>
    <row r="27" spans="1:12" s="110" customFormat="1" ht="15" customHeight="1" x14ac:dyDescent="0.2">
      <c r="A27" s="365"/>
      <c r="B27" s="366" t="s">
        <v>346</v>
      </c>
      <c r="C27" s="362"/>
      <c r="D27" s="362"/>
      <c r="E27" s="363"/>
      <c r="F27" s="542">
        <v>38.9</v>
      </c>
      <c r="G27" s="542">
        <v>44.2</v>
      </c>
      <c r="H27" s="542">
        <v>45.7</v>
      </c>
      <c r="I27" s="542">
        <v>43</v>
      </c>
      <c r="J27" s="542">
        <v>41.4</v>
      </c>
      <c r="K27" s="543" t="s">
        <v>349</v>
      </c>
      <c r="L27" s="364">
        <v>-2.5</v>
      </c>
    </row>
    <row r="28" spans="1:12" s="110" customFormat="1" ht="15" customHeight="1" x14ac:dyDescent="0.2">
      <c r="A28" s="365" t="s">
        <v>113</v>
      </c>
      <c r="B28" s="366" t="s">
        <v>108</v>
      </c>
      <c r="C28" s="362"/>
      <c r="D28" s="362"/>
      <c r="E28" s="363"/>
      <c r="F28" s="542">
        <v>44.1</v>
      </c>
      <c r="G28" s="542">
        <v>53.3</v>
      </c>
      <c r="H28" s="542">
        <v>47.7</v>
      </c>
      <c r="I28" s="542">
        <v>46.9</v>
      </c>
      <c r="J28" s="542">
        <v>43.4</v>
      </c>
      <c r="K28" s="543" t="s">
        <v>349</v>
      </c>
      <c r="L28" s="364">
        <v>0.70000000000000284</v>
      </c>
    </row>
    <row r="29" spans="1:12" s="110" customFormat="1" ht="11.25" x14ac:dyDescent="0.2">
      <c r="A29" s="365"/>
      <c r="B29" s="366" t="s">
        <v>109</v>
      </c>
      <c r="C29" s="362"/>
      <c r="D29" s="362"/>
      <c r="E29" s="363"/>
      <c r="F29" s="542">
        <v>35.299999999999997</v>
      </c>
      <c r="G29" s="542">
        <v>40.799999999999997</v>
      </c>
      <c r="H29" s="542">
        <v>39.299999999999997</v>
      </c>
      <c r="I29" s="542">
        <v>36.5</v>
      </c>
      <c r="J29" s="544">
        <v>37</v>
      </c>
      <c r="K29" s="543" t="s">
        <v>349</v>
      </c>
      <c r="L29" s="364">
        <v>-1.7000000000000028</v>
      </c>
    </row>
    <row r="30" spans="1:12" s="110" customFormat="1" ht="15" customHeight="1" x14ac:dyDescent="0.2">
      <c r="A30" s="365"/>
      <c r="B30" s="366" t="s">
        <v>110</v>
      </c>
      <c r="C30" s="362"/>
      <c r="D30" s="362"/>
      <c r="E30" s="363"/>
      <c r="F30" s="542">
        <v>31.8</v>
      </c>
      <c r="G30" s="542">
        <v>33</v>
      </c>
      <c r="H30" s="542">
        <v>35.9</v>
      </c>
      <c r="I30" s="542">
        <v>35</v>
      </c>
      <c r="J30" s="542">
        <v>29.8</v>
      </c>
      <c r="K30" s="543" t="s">
        <v>349</v>
      </c>
      <c r="L30" s="364">
        <v>2</v>
      </c>
    </row>
    <row r="31" spans="1:12" s="110" customFormat="1" ht="15" customHeight="1" x14ac:dyDescent="0.2">
      <c r="A31" s="365"/>
      <c r="B31" s="366" t="s">
        <v>111</v>
      </c>
      <c r="C31" s="362"/>
      <c r="D31" s="362"/>
      <c r="E31" s="363"/>
      <c r="F31" s="542">
        <v>50</v>
      </c>
      <c r="G31" s="542">
        <v>57.8</v>
      </c>
      <c r="H31" s="542">
        <v>60.2</v>
      </c>
      <c r="I31" s="542">
        <v>40.200000000000003</v>
      </c>
      <c r="J31" s="542">
        <v>44.2</v>
      </c>
      <c r="K31" s="543" t="s">
        <v>349</v>
      </c>
      <c r="L31" s="364">
        <v>5.7999999999999972</v>
      </c>
    </row>
    <row r="32" spans="1:12" s="110" customFormat="1" ht="15" customHeight="1" x14ac:dyDescent="0.2">
      <c r="A32" s="367" t="s">
        <v>113</v>
      </c>
      <c r="B32" s="368" t="s">
        <v>181</v>
      </c>
      <c r="C32" s="362"/>
      <c r="D32" s="362"/>
      <c r="E32" s="363"/>
      <c r="F32" s="542">
        <v>28.9</v>
      </c>
      <c r="G32" s="542">
        <v>32.5</v>
      </c>
      <c r="H32" s="542">
        <v>31.2</v>
      </c>
      <c r="I32" s="542">
        <v>29.6</v>
      </c>
      <c r="J32" s="544">
        <v>31</v>
      </c>
      <c r="K32" s="543" t="s">
        <v>349</v>
      </c>
      <c r="L32" s="364">
        <v>-2.1000000000000014</v>
      </c>
    </row>
    <row r="33" spans="1:12" s="110" customFormat="1" ht="15" customHeight="1" x14ac:dyDescent="0.2">
      <c r="A33" s="367"/>
      <c r="B33" s="368" t="s">
        <v>182</v>
      </c>
      <c r="C33" s="362"/>
      <c r="D33" s="362"/>
      <c r="E33" s="363"/>
      <c r="F33" s="542">
        <v>48</v>
      </c>
      <c r="G33" s="542">
        <v>54.3</v>
      </c>
      <c r="H33" s="542">
        <v>54.7</v>
      </c>
      <c r="I33" s="542">
        <v>50.8</v>
      </c>
      <c r="J33" s="542">
        <v>47.1</v>
      </c>
      <c r="K33" s="543" t="s">
        <v>349</v>
      </c>
      <c r="L33" s="364">
        <v>0.89999999999999858</v>
      </c>
    </row>
    <row r="34" spans="1:12" s="369" customFormat="1" ht="15" customHeight="1" x14ac:dyDescent="0.2">
      <c r="A34" s="367" t="s">
        <v>113</v>
      </c>
      <c r="B34" s="368" t="s">
        <v>116</v>
      </c>
      <c r="C34" s="362"/>
      <c r="D34" s="362"/>
      <c r="E34" s="363"/>
      <c r="F34" s="542">
        <v>35.299999999999997</v>
      </c>
      <c r="G34" s="542">
        <v>39</v>
      </c>
      <c r="H34" s="542">
        <v>39</v>
      </c>
      <c r="I34" s="542">
        <v>37.299999999999997</v>
      </c>
      <c r="J34" s="542">
        <v>36.299999999999997</v>
      </c>
      <c r="K34" s="543" t="s">
        <v>349</v>
      </c>
      <c r="L34" s="364">
        <v>-1</v>
      </c>
    </row>
    <row r="35" spans="1:12" s="369" customFormat="1" ht="11.25" x14ac:dyDescent="0.2">
      <c r="A35" s="370"/>
      <c r="B35" s="371" t="s">
        <v>117</v>
      </c>
      <c r="C35" s="372"/>
      <c r="D35" s="372"/>
      <c r="E35" s="373"/>
      <c r="F35" s="545">
        <v>43.6</v>
      </c>
      <c r="G35" s="545">
        <v>61</v>
      </c>
      <c r="H35" s="545">
        <v>51.5</v>
      </c>
      <c r="I35" s="545">
        <v>43</v>
      </c>
      <c r="J35" s="546">
        <v>44.4</v>
      </c>
      <c r="K35" s="547" t="s">
        <v>349</v>
      </c>
      <c r="L35" s="374">
        <v>-0.79999999999999716</v>
      </c>
    </row>
    <row r="36" spans="1:12" s="369" customFormat="1" ht="15.95" customHeight="1" x14ac:dyDescent="0.2">
      <c r="A36" s="375" t="s">
        <v>350</v>
      </c>
      <c r="B36" s="376"/>
      <c r="C36" s="377"/>
      <c r="D36" s="376"/>
      <c r="E36" s="378"/>
      <c r="F36" s="548">
        <v>8711</v>
      </c>
      <c r="G36" s="548">
        <v>7100</v>
      </c>
      <c r="H36" s="548">
        <v>8230</v>
      </c>
      <c r="I36" s="548">
        <v>7584</v>
      </c>
      <c r="J36" s="548">
        <v>8270</v>
      </c>
      <c r="K36" s="549">
        <v>441</v>
      </c>
      <c r="L36" s="380">
        <v>5.3325272067714629</v>
      </c>
    </row>
    <row r="37" spans="1:12" s="369" customFormat="1" ht="15.95" customHeight="1" x14ac:dyDescent="0.2">
      <c r="A37" s="381"/>
      <c r="B37" s="382" t="s">
        <v>113</v>
      </c>
      <c r="C37" s="382" t="s">
        <v>351</v>
      </c>
      <c r="D37" s="382"/>
      <c r="E37" s="383"/>
      <c r="F37" s="548">
        <v>3191</v>
      </c>
      <c r="G37" s="548">
        <v>3036</v>
      </c>
      <c r="H37" s="548">
        <v>3375</v>
      </c>
      <c r="I37" s="548">
        <v>2897</v>
      </c>
      <c r="J37" s="548">
        <v>3094</v>
      </c>
      <c r="K37" s="549">
        <v>97</v>
      </c>
      <c r="L37" s="380">
        <v>3.1351001939237233</v>
      </c>
    </row>
    <row r="38" spans="1:12" s="369" customFormat="1" ht="15.95" customHeight="1" x14ac:dyDescent="0.2">
      <c r="A38" s="381"/>
      <c r="B38" s="384" t="s">
        <v>105</v>
      </c>
      <c r="C38" s="384" t="s">
        <v>106</v>
      </c>
      <c r="D38" s="385"/>
      <c r="E38" s="383"/>
      <c r="F38" s="548">
        <v>4620</v>
      </c>
      <c r="G38" s="548">
        <v>3677</v>
      </c>
      <c r="H38" s="548">
        <v>4424</v>
      </c>
      <c r="I38" s="548">
        <v>4374</v>
      </c>
      <c r="J38" s="550">
        <v>4296</v>
      </c>
      <c r="K38" s="549">
        <v>324</v>
      </c>
      <c r="L38" s="380">
        <v>7.5418994413407825</v>
      </c>
    </row>
    <row r="39" spans="1:12" s="369" customFormat="1" ht="15.95" customHeight="1" x14ac:dyDescent="0.2">
      <c r="A39" s="381"/>
      <c r="B39" s="385"/>
      <c r="C39" s="382" t="s">
        <v>352</v>
      </c>
      <c r="D39" s="385"/>
      <c r="E39" s="383"/>
      <c r="F39" s="548">
        <v>1598</v>
      </c>
      <c r="G39" s="548">
        <v>1522</v>
      </c>
      <c r="H39" s="548">
        <v>1634</v>
      </c>
      <c r="I39" s="548">
        <v>1516</v>
      </c>
      <c r="J39" s="548">
        <v>1447</v>
      </c>
      <c r="K39" s="549">
        <v>151</v>
      </c>
      <c r="L39" s="380">
        <v>10.435383552176917</v>
      </c>
    </row>
    <row r="40" spans="1:12" s="369" customFormat="1" ht="15.95" customHeight="1" x14ac:dyDescent="0.2">
      <c r="A40" s="381"/>
      <c r="B40" s="384"/>
      <c r="C40" s="384" t="s">
        <v>107</v>
      </c>
      <c r="D40" s="385"/>
      <c r="E40" s="383"/>
      <c r="F40" s="548">
        <v>4091</v>
      </c>
      <c r="G40" s="548">
        <v>3423</v>
      </c>
      <c r="H40" s="548">
        <v>3806</v>
      </c>
      <c r="I40" s="548">
        <v>3210</v>
      </c>
      <c r="J40" s="548">
        <v>3974</v>
      </c>
      <c r="K40" s="549">
        <v>117</v>
      </c>
      <c r="L40" s="380">
        <v>2.9441368897835933</v>
      </c>
    </row>
    <row r="41" spans="1:12" s="369" customFormat="1" ht="24" customHeight="1" x14ac:dyDescent="0.2">
      <c r="A41" s="381"/>
      <c r="B41" s="385"/>
      <c r="C41" s="382" t="s">
        <v>352</v>
      </c>
      <c r="D41" s="385"/>
      <c r="E41" s="383"/>
      <c r="F41" s="548">
        <v>1593</v>
      </c>
      <c r="G41" s="548">
        <v>1514</v>
      </c>
      <c r="H41" s="548">
        <v>1741</v>
      </c>
      <c r="I41" s="548">
        <v>1381</v>
      </c>
      <c r="J41" s="550">
        <v>1647</v>
      </c>
      <c r="K41" s="549">
        <v>-54</v>
      </c>
      <c r="L41" s="380">
        <v>-3.278688524590164</v>
      </c>
    </row>
    <row r="42" spans="1:12" s="110" customFormat="1" ht="15" customHeight="1" x14ac:dyDescent="0.2">
      <c r="A42" s="381"/>
      <c r="B42" s="384" t="s">
        <v>113</v>
      </c>
      <c r="C42" s="384" t="s">
        <v>353</v>
      </c>
      <c r="D42" s="385"/>
      <c r="E42" s="383"/>
      <c r="F42" s="548">
        <v>1478</v>
      </c>
      <c r="G42" s="548">
        <v>1335</v>
      </c>
      <c r="H42" s="548">
        <v>1742</v>
      </c>
      <c r="I42" s="548">
        <v>1288</v>
      </c>
      <c r="J42" s="548">
        <v>1354</v>
      </c>
      <c r="K42" s="549">
        <v>124</v>
      </c>
      <c r="L42" s="380">
        <v>9.1580502215657305</v>
      </c>
    </row>
    <row r="43" spans="1:12" s="110" customFormat="1" ht="15" customHeight="1" x14ac:dyDescent="0.2">
      <c r="A43" s="381"/>
      <c r="B43" s="385"/>
      <c r="C43" s="382" t="s">
        <v>352</v>
      </c>
      <c r="D43" s="385"/>
      <c r="E43" s="383"/>
      <c r="F43" s="548">
        <v>652</v>
      </c>
      <c r="G43" s="548">
        <v>711</v>
      </c>
      <c r="H43" s="548">
        <v>831</v>
      </c>
      <c r="I43" s="548">
        <v>604</v>
      </c>
      <c r="J43" s="548">
        <v>587</v>
      </c>
      <c r="K43" s="549">
        <v>65</v>
      </c>
      <c r="L43" s="380">
        <v>11.073253833049403</v>
      </c>
    </row>
    <row r="44" spans="1:12" s="110" customFormat="1" ht="15" customHeight="1" x14ac:dyDescent="0.2">
      <c r="A44" s="381"/>
      <c r="B44" s="384"/>
      <c r="C44" s="366" t="s">
        <v>109</v>
      </c>
      <c r="D44" s="385"/>
      <c r="E44" s="383"/>
      <c r="F44" s="548">
        <v>6237</v>
      </c>
      <c r="G44" s="548">
        <v>5093</v>
      </c>
      <c r="H44" s="548">
        <v>5671</v>
      </c>
      <c r="I44" s="548">
        <v>5451</v>
      </c>
      <c r="J44" s="550">
        <v>5995</v>
      </c>
      <c r="K44" s="549">
        <v>242</v>
      </c>
      <c r="L44" s="380">
        <v>4.0366972477064218</v>
      </c>
    </row>
    <row r="45" spans="1:12" s="110" customFormat="1" ht="15" customHeight="1" x14ac:dyDescent="0.2">
      <c r="A45" s="381"/>
      <c r="B45" s="385"/>
      <c r="C45" s="382" t="s">
        <v>352</v>
      </c>
      <c r="D45" s="385"/>
      <c r="E45" s="383"/>
      <c r="F45" s="548">
        <v>2204</v>
      </c>
      <c r="G45" s="548">
        <v>2078</v>
      </c>
      <c r="H45" s="548">
        <v>2229</v>
      </c>
      <c r="I45" s="548">
        <v>1992</v>
      </c>
      <c r="J45" s="548">
        <v>2219</v>
      </c>
      <c r="K45" s="549">
        <v>-15</v>
      </c>
      <c r="L45" s="380">
        <v>-0.67598017124831</v>
      </c>
    </row>
    <row r="46" spans="1:12" s="110" customFormat="1" ht="15" customHeight="1" x14ac:dyDescent="0.2">
      <c r="A46" s="381"/>
      <c r="B46" s="384"/>
      <c r="C46" s="366" t="s">
        <v>110</v>
      </c>
      <c r="D46" s="385"/>
      <c r="E46" s="383"/>
      <c r="F46" s="548">
        <v>898</v>
      </c>
      <c r="G46" s="548">
        <v>570</v>
      </c>
      <c r="H46" s="548">
        <v>729</v>
      </c>
      <c r="I46" s="548">
        <v>748</v>
      </c>
      <c r="J46" s="548">
        <v>826</v>
      </c>
      <c r="K46" s="549">
        <v>72</v>
      </c>
      <c r="L46" s="380">
        <v>8.7167070217917679</v>
      </c>
    </row>
    <row r="47" spans="1:12" s="110" customFormat="1" ht="15" customHeight="1" x14ac:dyDescent="0.2">
      <c r="A47" s="381"/>
      <c r="B47" s="385"/>
      <c r="C47" s="382" t="s">
        <v>352</v>
      </c>
      <c r="D47" s="385"/>
      <c r="E47" s="383"/>
      <c r="F47" s="548">
        <v>286</v>
      </c>
      <c r="G47" s="548">
        <v>188</v>
      </c>
      <c r="H47" s="548">
        <v>262</v>
      </c>
      <c r="I47" s="548">
        <v>262</v>
      </c>
      <c r="J47" s="550">
        <v>246</v>
      </c>
      <c r="K47" s="549">
        <v>40</v>
      </c>
      <c r="L47" s="380">
        <v>16.260162601626018</v>
      </c>
    </row>
    <row r="48" spans="1:12" s="110" customFormat="1" ht="15" customHeight="1" x14ac:dyDescent="0.2">
      <c r="A48" s="381"/>
      <c r="B48" s="385"/>
      <c r="C48" s="366" t="s">
        <v>111</v>
      </c>
      <c r="D48" s="386"/>
      <c r="E48" s="387"/>
      <c r="F48" s="548">
        <v>98</v>
      </c>
      <c r="G48" s="548">
        <v>102</v>
      </c>
      <c r="H48" s="548">
        <v>88</v>
      </c>
      <c r="I48" s="548">
        <v>97</v>
      </c>
      <c r="J48" s="548">
        <v>95</v>
      </c>
      <c r="K48" s="549">
        <v>3</v>
      </c>
      <c r="L48" s="380">
        <v>3.1578947368421053</v>
      </c>
    </row>
    <row r="49" spans="1:12" s="110" customFormat="1" ht="15" customHeight="1" x14ac:dyDescent="0.2">
      <c r="A49" s="381"/>
      <c r="B49" s="385"/>
      <c r="C49" s="382" t="s">
        <v>352</v>
      </c>
      <c r="D49" s="385"/>
      <c r="E49" s="383"/>
      <c r="F49" s="548">
        <v>49</v>
      </c>
      <c r="G49" s="548">
        <v>59</v>
      </c>
      <c r="H49" s="548">
        <v>53</v>
      </c>
      <c r="I49" s="548">
        <v>39</v>
      </c>
      <c r="J49" s="548">
        <v>42</v>
      </c>
      <c r="K49" s="549">
        <v>7</v>
      </c>
      <c r="L49" s="380">
        <v>16.666666666666668</v>
      </c>
    </row>
    <row r="50" spans="1:12" s="110" customFormat="1" ht="15" customHeight="1" x14ac:dyDescent="0.2">
      <c r="A50" s="381"/>
      <c r="B50" s="384" t="s">
        <v>113</v>
      </c>
      <c r="C50" s="382" t="s">
        <v>181</v>
      </c>
      <c r="D50" s="385"/>
      <c r="E50" s="383"/>
      <c r="F50" s="548">
        <v>5169</v>
      </c>
      <c r="G50" s="548">
        <v>3765</v>
      </c>
      <c r="H50" s="548">
        <v>4791</v>
      </c>
      <c r="I50" s="548">
        <v>4497</v>
      </c>
      <c r="J50" s="550">
        <v>4964</v>
      </c>
      <c r="K50" s="549">
        <v>205</v>
      </c>
      <c r="L50" s="380">
        <v>4.129734085414988</v>
      </c>
    </row>
    <row r="51" spans="1:12" s="110" customFormat="1" ht="15" customHeight="1" x14ac:dyDescent="0.2">
      <c r="A51" s="381"/>
      <c r="B51" s="385"/>
      <c r="C51" s="382" t="s">
        <v>352</v>
      </c>
      <c r="D51" s="385"/>
      <c r="E51" s="383"/>
      <c r="F51" s="548">
        <v>1492</v>
      </c>
      <c r="G51" s="548">
        <v>1224</v>
      </c>
      <c r="H51" s="548">
        <v>1493</v>
      </c>
      <c r="I51" s="548">
        <v>1329</v>
      </c>
      <c r="J51" s="548">
        <v>1538</v>
      </c>
      <c r="K51" s="549">
        <v>-46</v>
      </c>
      <c r="L51" s="380">
        <v>-2.990897269180754</v>
      </c>
    </row>
    <row r="52" spans="1:12" s="110" customFormat="1" ht="15" customHeight="1" x14ac:dyDescent="0.2">
      <c r="A52" s="381"/>
      <c r="B52" s="384"/>
      <c r="C52" s="382" t="s">
        <v>182</v>
      </c>
      <c r="D52" s="385"/>
      <c r="E52" s="383"/>
      <c r="F52" s="548">
        <v>3542</v>
      </c>
      <c r="G52" s="548">
        <v>3335</v>
      </c>
      <c r="H52" s="548">
        <v>3439</v>
      </c>
      <c r="I52" s="548">
        <v>3087</v>
      </c>
      <c r="J52" s="548">
        <v>3306</v>
      </c>
      <c r="K52" s="549">
        <v>236</v>
      </c>
      <c r="L52" s="380">
        <v>7.1385359951603142</v>
      </c>
    </row>
    <row r="53" spans="1:12" s="269" customFormat="1" ht="11.25" customHeight="1" x14ac:dyDescent="0.2">
      <c r="A53" s="381"/>
      <c r="B53" s="385"/>
      <c r="C53" s="382" t="s">
        <v>352</v>
      </c>
      <c r="D53" s="385"/>
      <c r="E53" s="383"/>
      <c r="F53" s="548">
        <v>1699</v>
      </c>
      <c r="G53" s="548">
        <v>1812</v>
      </c>
      <c r="H53" s="548">
        <v>1882</v>
      </c>
      <c r="I53" s="548">
        <v>1568</v>
      </c>
      <c r="J53" s="550">
        <v>1556</v>
      </c>
      <c r="K53" s="549">
        <v>143</v>
      </c>
      <c r="L53" s="380">
        <v>9.1902313624678662</v>
      </c>
    </row>
    <row r="54" spans="1:12" s="151" customFormat="1" ht="12.75" customHeight="1" x14ac:dyDescent="0.2">
      <c r="A54" s="381"/>
      <c r="B54" s="384" t="s">
        <v>113</v>
      </c>
      <c r="C54" s="384" t="s">
        <v>116</v>
      </c>
      <c r="D54" s="385"/>
      <c r="E54" s="383"/>
      <c r="F54" s="548">
        <v>7350</v>
      </c>
      <c r="G54" s="548">
        <v>5879</v>
      </c>
      <c r="H54" s="548">
        <v>6917</v>
      </c>
      <c r="I54" s="548">
        <v>6337</v>
      </c>
      <c r="J54" s="548">
        <v>7129</v>
      </c>
      <c r="K54" s="549">
        <v>221</v>
      </c>
      <c r="L54" s="380">
        <v>3.1000140272127927</v>
      </c>
    </row>
    <row r="55" spans="1:12" ht="11.25" x14ac:dyDescent="0.2">
      <c r="A55" s="381"/>
      <c r="B55" s="385"/>
      <c r="C55" s="382" t="s">
        <v>352</v>
      </c>
      <c r="D55" s="385"/>
      <c r="E55" s="383"/>
      <c r="F55" s="548">
        <v>2598</v>
      </c>
      <c r="G55" s="548">
        <v>2294</v>
      </c>
      <c r="H55" s="548">
        <v>2699</v>
      </c>
      <c r="I55" s="548">
        <v>2364</v>
      </c>
      <c r="J55" s="548">
        <v>2589</v>
      </c>
      <c r="K55" s="549">
        <v>9</v>
      </c>
      <c r="L55" s="380">
        <v>0.34762456546929316</v>
      </c>
    </row>
    <row r="56" spans="1:12" ht="14.25" customHeight="1" x14ac:dyDescent="0.2">
      <c r="A56" s="381"/>
      <c r="B56" s="385"/>
      <c r="C56" s="384" t="s">
        <v>117</v>
      </c>
      <c r="D56" s="385"/>
      <c r="E56" s="383"/>
      <c r="F56" s="548">
        <v>1355</v>
      </c>
      <c r="G56" s="548">
        <v>1214</v>
      </c>
      <c r="H56" s="548">
        <v>1307</v>
      </c>
      <c r="I56" s="548">
        <v>1240</v>
      </c>
      <c r="J56" s="548">
        <v>1135</v>
      </c>
      <c r="K56" s="549">
        <v>220</v>
      </c>
      <c r="L56" s="380">
        <v>19.383259911894275</v>
      </c>
    </row>
    <row r="57" spans="1:12" ht="18.75" customHeight="1" x14ac:dyDescent="0.2">
      <c r="A57" s="388"/>
      <c r="B57" s="389"/>
      <c r="C57" s="390" t="s">
        <v>352</v>
      </c>
      <c r="D57" s="389"/>
      <c r="E57" s="391"/>
      <c r="F57" s="551">
        <v>591</v>
      </c>
      <c r="G57" s="552">
        <v>740</v>
      </c>
      <c r="H57" s="552">
        <v>673</v>
      </c>
      <c r="I57" s="552">
        <v>533</v>
      </c>
      <c r="J57" s="552">
        <v>504</v>
      </c>
      <c r="K57" s="553">
        <f t="shared" ref="K57" si="0">IF(OR(F57=".",J57=".")=TRUE,".",IF(OR(F57="*",J57="*")=TRUE,"*",IF(AND(F57="-",J57="-")=TRUE,"-",IF(AND(ISNUMBER(J57),ISNUMBER(F57))=TRUE,IF(F57-J57=0,0,F57-J57),IF(ISNUMBER(F57)=TRUE,F57,-J57)))))</f>
        <v>87</v>
      </c>
      <c r="L57" s="392">
        <f t="shared" ref="L57" si="1">IF(K57 =".",".",IF(K57 ="*","*",IF(K57="-","-",IF(K57=0,0,IF(OR(J57="-",J57=".",F57="-",F57=".")=TRUE,"X",IF(J57=0,"0,0",IF(ABS(K57*100/J57)&gt;250,".X",(K57*100/J57))))))))</f>
        <v>17.261904761904763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8947</v>
      </c>
      <c r="E11" s="114">
        <v>7349</v>
      </c>
      <c r="F11" s="114">
        <v>10295</v>
      </c>
      <c r="G11" s="114">
        <v>7686</v>
      </c>
      <c r="H11" s="140">
        <v>8497</v>
      </c>
      <c r="I11" s="115">
        <v>450</v>
      </c>
      <c r="J11" s="116">
        <v>5.2959868188772505</v>
      </c>
    </row>
    <row r="12" spans="1:15" s="110" customFormat="1" ht="24.95" customHeight="1" x14ac:dyDescent="0.2">
      <c r="A12" s="193" t="s">
        <v>132</v>
      </c>
      <c r="B12" s="194" t="s">
        <v>133</v>
      </c>
      <c r="C12" s="113">
        <v>0.19000782385157036</v>
      </c>
      <c r="D12" s="115">
        <v>17</v>
      </c>
      <c r="E12" s="114">
        <v>5</v>
      </c>
      <c r="F12" s="114">
        <v>4</v>
      </c>
      <c r="G12" s="114" t="s">
        <v>513</v>
      </c>
      <c r="H12" s="140">
        <v>13</v>
      </c>
      <c r="I12" s="115">
        <v>4</v>
      </c>
      <c r="J12" s="116">
        <v>30.76923076923077</v>
      </c>
    </row>
    <row r="13" spans="1:15" s="110" customFormat="1" ht="24.95" customHeight="1" x14ac:dyDescent="0.2">
      <c r="A13" s="193" t="s">
        <v>134</v>
      </c>
      <c r="B13" s="199" t="s">
        <v>214</v>
      </c>
      <c r="C13" s="113">
        <v>0.9612160500726501</v>
      </c>
      <c r="D13" s="115">
        <v>86</v>
      </c>
      <c r="E13" s="114">
        <v>68</v>
      </c>
      <c r="F13" s="114">
        <v>126</v>
      </c>
      <c r="G13" s="114" t="s">
        <v>513</v>
      </c>
      <c r="H13" s="140">
        <v>117</v>
      </c>
      <c r="I13" s="115">
        <v>-31</v>
      </c>
      <c r="J13" s="116">
        <v>-26.495726495726494</v>
      </c>
    </row>
    <row r="14" spans="1:15" s="287" customFormat="1" ht="24.95" customHeight="1" x14ac:dyDescent="0.2">
      <c r="A14" s="193" t="s">
        <v>215</v>
      </c>
      <c r="B14" s="199" t="s">
        <v>137</v>
      </c>
      <c r="C14" s="113">
        <v>5.4990499608807424</v>
      </c>
      <c r="D14" s="115">
        <v>492</v>
      </c>
      <c r="E14" s="114">
        <v>402</v>
      </c>
      <c r="F14" s="114">
        <v>637</v>
      </c>
      <c r="G14" s="114">
        <v>368</v>
      </c>
      <c r="H14" s="140">
        <v>462</v>
      </c>
      <c r="I14" s="115">
        <v>30</v>
      </c>
      <c r="J14" s="116">
        <v>6.4935064935064934</v>
      </c>
      <c r="K14" s="110"/>
      <c r="L14" s="110"/>
      <c r="M14" s="110"/>
      <c r="N14" s="110"/>
      <c r="O14" s="110"/>
    </row>
    <row r="15" spans="1:15" s="110" customFormat="1" ht="24.95" customHeight="1" x14ac:dyDescent="0.2">
      <c r="A15" s="193" t="s">
        <v>216</v>
      </c>
      <c r="B15" s="199" t="s">
        <v>217</v>
      </c>
      <c r="C15" s="113">
        <v>0.67061584888789538</v>
      </c>
      <c r="D15" s="115">
        <v>60</v>
      </c>
      <c r="E15" s="114">
        <v>32</v>
      </c>
      <c r="F15" s="114">
        <v>91</v>
      </c>
      <c r="G15" s="114">
        <v>44</v>
      </c>
      <c r="H15" s="140">
        <v>70</v>
      </c>
      <c r="I15" s="115">
        <v>-10</v>
      </c>
      <c r="J15" s="116">
        <v>-14.285714285714286</v>
      </c>
    </row>
    <row r="16" spans="1:15" s="287" customFormat="1" ht="24.95" customHeight="1" x14ac:dyDescent="0.2">
      <c r="A16" s="193" t="s">
        <v>218</v>
      </c>
      <c r="B16" s="199" t="s">
        <v>141</v>
      </c>
      <c r="C16" s="113">
        <v>3.8895719235497932</v>
      </c>
      <c r="D16" s="115">
        <v>348</v>
      </c>
      <c r="E16" s="114">
        <v>321</v>
      </c>
      <c r="F16" s="114">
        <v>480</v>
      </c>
      <c r="G16" s="114">
        <v>267</v>
      </c>
      <c r="H16" s="140">
        <v>334</v>
      </c>
      <c r="I16" s="115">
        <v>14</v>
      </c>
      <c r="J16" s="116">
        <v>4.1916167664670656</v>
      </c>
      <c r="K16" s="110"/>
      <c r="L16" s="110"/>
      <c r="M16" s="110"/>
      <c r="N16" s="110"/>
      <c r="O16" s="110"/>
    </row>
    <row r="17" spans="1:15" s="110" customFormat="1" ht="24.95" customHeight="1" x14ac:dyDescent="0.2">
      <c r="A17" s="193" t="s">
        <v>142</v>
      </c>
      <c r="B17" s="199" t="s">
        <v>220</v>
      </c>
      <c r="C17" s="113">
        <v>0.93886218844305358</v>
      </c>
      <c r="D17" s="115">
        <v>84</v>
      </c>
      <c r="E17" s="114">
        <v>49</v>
      </c>
      <c r="F17" s="114">
        <v>66</v>
      </c>
      <c r="G17" s="114">
        <v>57</v>
      </c>
      <c r="H17" s="140">
        <v>58</v>
      </c>
      <c r="I17" s="115">
        <v>26</v>
      </c>
      <c r="J17" s="116">
        <v>44.827586206896555</v>
      </c>
    </row>
    <row r="18" spans="1:15" s="287" customFormat="1" ht="24.95" customHeight="1" x14ac:dyDescent="0.2">
      <c r="A18" s="201" t="s">
        <v>144</v>
      </c>
      <c r="B18" s="202" t="s">
        <v>145</v>
      </c>
      <c r="C18" s="113">
        <v>7.4326589918408406</v>
      </c>
      <c r="D18" s="115">
        <v>665</v>
      </c>
      <c r="E18" s="114">
        <v>283</v>
      </c>
      <c r="F18" s="114">
        <v>684</v>
      </c>
      <c r="G18" s="114">
        <v>638</v>
      </c>
      <c r="H18" s="140">
        <v>456</v>
      </c>
      <c r="I18" s="115">
        <v>209</v>
      </c>
      <c r="J18" s="116">
        <v>45.833333333333336</v>
      </c>
      <c r="K18" s="110"/>
      <c r="L18" s="110"/>
      <c r="M18" s="110"/>
      <c r="N18" s="110"/>
      <c r="O18" s="110"/>
    </row>
    <row r="19" spans="1:15" s="110" customFormat="1" ht="24.95" customHeight="1" x14ac:dyDescent="0.2">
      <c r="A19" s="193" t="s">
        <v>146</v>
      </c>
      <c r="B19" s="199" t="s">
        <v>147</v>
      </c>
      <c r="C19" s="113">
        <v>10.908684475243097</v>
      </c>
      <c r="D19" s="115">
        <v>976</v>
      </c>
      <c r="E19" s="114">
        <v>852</v>
      </c>
      <c r="F19" s="114">
        <v>1095</v>
      </c>
      <c r="G19" s="114">
        <v>642</v>
      </c>
      <c r="H19" s="140">
        <v>853</v>
      </c>
      <c r="I19" s="115">
        <v>123</v>
      </c>
      <c r="J19" s="116">
        <v>14.419695193434935</v>
      </c>
    </row>
    <row r="20" spans="1:15" s="287" customFormat="1" ht="24.95" customHeight="1" x14ac:dyDescent="0.2">
      <c r="A20" s="193" t="s">
        <v>148</v>
      </c>
      <c r="B20" s="199" t="s">
        <v>149</v>
      </c>
      <c r="C20" s="113">
        <v>3.8560411311053984</v>
      </c>
      <c r="D20" s="115">
        <v>345</v>
      </c>
      <c r="E20" s="114">
        <v>247</v>
      </c>
      <c r="F20" s="114">
        <v>371</v>
      </c>
      <c r="G20" s="114">
        <v>366</v>
      </c>
      <c r="H20" s="140">
        <v>344</v>
      </c>
      <c r="I20" s="115">
        <v>1</v>
      </c>
      <c r="J20" s="116">
        <v>0.29069767441860467</v>
      </c>
      <c r="K20" s="110"/>
      <c r="L20" s="110"/>
      <c r="M20" s="110"/>
      <c r="N20" s="110"/>
      <c r="O20" s="110"/>
    </row>
    <row r="21" spans="1:15" s="110" customFormat="1" ht="24.95" customHeight="1" x14ac:dyDescent="0.2">
      <c r="A21" s="201" t="s">
        <v>150</v>
      </c>
      <c r="B21" s="202" t="s">
        <v>151</v>
      </c>
      <c r="C21" s="113">
        <v>6.9744048284341122</v>
      </c>
      <c r="D21" s="115">
        <v>624</v>
      </c>
      <c r="E21" s="114">
        <v>527</v>
      </c>
      <c r="F21" s="114">
        <v>636</v>
      </c>
      <c r="G21" s="114">
        <v>544</v>
      </c>
      <c r="H21" s="140">
        <v>548</v>
      </c>
      <c r="I21" s="115">
        <v>76</v>
      </c>
      <c r="J21" s="116">
        <v>13.868613138686131</v>
      </c>
    </row>
    <row r="22" spans="1:15" s="110" customFormat="1" ht="24.95" customHeight="1" x14ac:dyDescent="0.2">
      <c r="A22" s="201" t="s">
        <v>152</v>
      </c>
      <c r="B22" s="199" t="s">
        <v>153</v>
      </c>
      <c r="C22" s="113">
        <v>3.2413099362914943</v>
      </c>
      <c r="D22" s="115">
        <v>290</v>
      </c>
      <c r="E22" s="114">
        <v>241</v>
      </c>
      <c r="F22" s="114">
        <v>231</v>
      </c>
      <c r="G22" s="114" t="s">
        <v>513</v>
      </c>
      <c r="H22" s="140">
        <v>254</v>
      </c>
      <c r="I22" s="115">
        <v>36</v>
      </c>
      <c r="J22" s="116">
        <v>14.173228346456693</v>
      </c>
    </row>
    <row r="23" spans="1:15" s="110" customFormat="1" ht="24.95" customHeight="1" x14ac:dyDescent="0.2">
      <c r="A23" s="193" t="s">
        <v>154</v>
      </c>
      <c r="B23" s="199" t="s">
        <v>155</v>
      </c>
      <c r="C23" s="113">
        <v>0.99474684251704482</v>
      </c>
      <c r="D23" s="115">
        <v>89</v>
      </c>
      <c r="E23" s="114">
        <v>76</v>
      </c>
      <c r="F23" s="114">
        <v>139</v>
      </c>
      <c r="G23" s="114" t="s">
        <v>513</v>
      </c>
      <c r="H23" s="140">
        <v>84</v>
      </c>
      <c r="I23" s="115">
        <v>5</v>
      </c>
      <c r="J23" s="116">
        <v>5.9523809523809526</v>
      </c>
    </row>
    <row r="24" spans="1:15" s="110" customFormat="1" ht="24.95" customHeight="1" x14ac:dyDescent="0.2">
      <c r="A24" s="193" t="s">
        <v>156</v>
      </c>
      <c r="B24" s="199" t="s">
        <v>221</v>
      </c>
      <c r="C24" s="113">
        <v>6.4714429417681902</v>
      </c>
      <c r="D24" s="115">
        <v>579</v>
      </c>
      <c r="E24" s="114">
        <v>420</v>
      </c>
      <c r="F24" s="114">
        <v>639</v>
      </c>
      <c r="G24" s="114">
        <v>468</v>
      </c>
      <c r="H24" s="140">
        <v>516</v>
      </c>
      <c r="I24" s="115">
        <v>63</v>
      </c>
      <c r="J24" s="116">
        <v>12.209302325581396</v>
      </c>
    </row>
    <row r="25" spans="1:15" s="110" customFormat="1" ht="24.95" customHeight="1" x14ac:dyDescent="0.2">
      <c r="A25" s="193" t="s">
        <v>222</v>
      </c>
      <c r="B25" s="204" t="s">
        <v>159</v>
      </c>
      <c r="C25" s="113">
        <v>13.803509556275847</v>
      </c>
      <c r="D25" s="115">
        <v>1235</v>
      </c>
      <c r="E25" s="114">
        <v>1186</v>
      </c>
      <c r="F25" s="114">
        <v>1326</v>
      </c>
      <c r="G25" s="114">
        <v>1264</v>
      </c>
      <c r="H25" s="140">
        <v>1360</v>
      </c>
      <c r="I25" s="115">
        <v>-125</v>
      </c>
      <c r="J25" s="116">
        <v>-9.1911764705882355</v>
      </c>
    </row>
    <row r="26" spans="1:15" s="110" customFormat="1" ht="24.95" customHeight="1" x14ac:dyDescent="0.2">
      <c r="A26" s="201">
        <v>782.78300000000002</v>
      </c>
      <c r="B26" s="203" t="s">
        <v>160</v>
      </c>
      <c r="C26" s="113">
        <v>10.495138035095563</v>
      </c>
      <c r="D26" s="115">
        <v>939</v>
      </c>
      <c r="E26" s="114">
        <v>948</v>
      </c>
      <c r="F26" s="114">
        <v>1088</v>
      </c>
      <c r="G26" s="114">
        <v>1076</v>
      </c>
      <c r="H26" s="140">
        <v>976</v>
      </c>
      <c r="I26" s="115">
        <v>-37</v>
      </c>
      <c r="J26" s="116">
        <v>-3.790983606557377</v>
      </c>
    </row>
    <row r="27" spans="1:15" s="110" customFormat="1" ht="24.95" customHeight="1" x14ac:dyDescent="0.2">
      <c r="A27" s="193" t="s">
        <v>161</v>
      </c>
      <c r="B27" s="199" t="s">
        <v>162</v>
      </c>
      <c r="C27" s="113">
        <v>3.3754331060690737</v>
      </c>
      <c r="D27" s="115">
        <v>302</v>
      </c>
      <c r="E27" s="114">
        <v>250</v>
      </c>
      <c r="F27" s="114">
        <v>563</v>
      </c>
      <c r="G27" s="114">
        <v>347</v>
      </c>
      <c r="H27" s="140">
        <v>352</v>
      </c>
      <c r="I27" s="115">
        <v>-50</v>
      </c>
      <c r="J27" s="116">
        <v>-14.204545454545455</v>
      </c>
    </row>
    <row r="28" spans="1:15" s="110" customFormat="1" ht="24.95" customHeight="1" x14ac:dyDescent="0.2">
      <c r="A28" s="193" t="s">
        <v>163</v>
      </c>
      <c r="B28" s="199" t="s">
        <v>164</v>
      </c>
      <c r="C28" s="113">
        <v>5.4096345143623559</v>
      </c>
      <c r="D28" s="115">
        <v>484</v>
      </c>
      <c r="E28" s="114">
        <v>573</v>
      </c>
      <c r="F28" s="114">
        <v>523</v>
      </c>
      <c r="G28" s="114">
        <v>389</v>
      </c>
      <c r="H28" s="140">
        <v>618</v>
      </c>
      <c r="I28" s="115">
        <v>-134</v>
      </c>
      <c r="J28" s="116">
        <v>-21.68284789644013</v>
      </c>
    </row>
    <row r="29" spans="1:15" s="110" customFormat="1" ht="24.95" customHeight="1" x14ac:dyDescent="0.2">
      <c r="A29" s="193">
        <v>86</v>
      </c>
      <c r="B29" s="199" t="s">
        <v>165</v>
      </c>
      <c r="C29" s="113">
        <v>10.696322789761931</v>
      </c>
      <c r="D29" s="115">
        <v>957</v>
      </c>
      <c r="E29" s="114">
        <v>470</v>
      </c>
      <c r="F29" s="114">
        <v>818</v>
      </c>
      <c r="G29" s="114">
        <v>446</v>
      </c>
      <c r="H29" s="140">
        <v>567</v>
      </c>
      <c r="I29" s="115">
        <v>390</v>
      </c>
      <c r="J29" s="116">
        <v>68.783068783068785</v>
      </c>
    </row>
    <row r="30" spans="1:15" s="110" customFormat="1" ht="24.95" customHeight="1" x14ac:dyDescent="0.2">
      <c r="A30" s="193">
        <v>87.88</v>
      </c>
      <c r="B30" s="204" t="s">
        <v>166</v>
      </c>
      <c r="C30" s="113">
        <v>5.7337655079915057</v>
      </c>
      <c r="D30" s="115">
        <v>513</v>
      </c>
      <c r="E30" s="114">
        <v>470</v>
      </c>
      <c r="F30" s="114">
        <v>867</v>
      </c>
      <c r="G30" s="114">
        <v>450</v>
      </c>
      <c r="H30" s="140">
        <v>529</v>
      </c>
      <c r="I30" s="115">
        <v>-16</v>
      </c>
      <c r="J30" s="116">
        <v>-3.0245746691871456</v>
      </c>
    </row>
    <row r="31" spans="1:15" s="110" customFormat="1" ht="24.95" customHeight="1" x14ac:dyDescent="0.2">
      <c r="A31" s="193" t="s">
        <v>167</v>
      </c>
      <c r="B31" s="199" t="s">
        <v>168</v>
      </c>
      <c r="C31" s="113">
        <v>3.9566335084385829</v>
      </c>
      <c r="D31" s="115">
        <v>354</v>
      </c>
      <c r="E31" s="114">
        <v>331</v>
      </c>
      <c r="F31" s="114">
        <v>548</v>
      </c>
      <c r="G31" s="114">
        <v>278</v>
      </c>
      <c r="H31" s="140">
        <v>446</v>
      </c>
      <c r="I31" s="115">
        <v>-92</v>
      </c>
      <c r="J31" s="116">
        <v>-20.627802690582961</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0.19000782385157036</v>
      </c>
      <c r="D34" s="115">
        <v>17</v>
      </c>
      <c r="E34" s="114">
        <v>5</v>
      </c>
      <c r="F34" s="114">
        <v>4</v>
      </c>
      <c r="G34" s="114" t="s">
        <v>513</v>
      </c>
      <c r="H34" s="140">
        <v>13</v>
      </c>
      <c r="I34" s="115">
        <v>4</v>
      </c>
      <c r="J34" s="116">
        <v>30.76923076923077</v>
      </c>
    </row>
    <row r="35" spans="1:10" s="110" customFormat="1" ht="24.95" customHeight="1" x14ac:dyDescent="0.2">
      <c r="A35" s="292" t="s">
        <v>171</v>
      </c>
      <c r="B35" s="293" t="s">
        <v>172</v>
      </c>
      <c r="C35" s="113">
        <v>13.892925002794232</v>
      </c>
      <c r="D35" s="115">
        <v>1243</v>
      </c>
      <c r="E35" s="114">
        <v>753</v>
      </c>
      <c r="F35" s="114">
        <v>1447</v>
      </c>
      <c r="G35" s="114" t="s">
        <v>513</v>
      </c>
      <c r="H35" s="140">
        <v>1035</v>
      </c>
      <c r="I35" s="115">
        <v>208</v>
      </c>
      <c r="J35" s="116">
        <v>20.096618357487923</v>
      </c>
    </row>
    <row r="36" spans="1:10" s="110" customFormat="1" ht="24.95" customHeight="1" x14ac:dyDescent="0.2">
      <c r="A36" s="294" t="s">
        <v>173</v>
      </c>
      <c r="B36" s="295" t="s">
        <v>174</v>
      </c>
      <c r="C36" s="125">
        <v>85.917067173354198</v>
      </c>
      <c r="D36" s="143">
        <v>7687</v>
      </c>
      <c r="E36" s="144">
        <v>6591</v>
      </c>
      <c r="F36" s="144">
        <v>8844</v>
      </c>
      <c r="G36" s="144">
        <v>6579</v>
      </c>
      <c r="H36" s="145">
        <v>7447</v>
      </c>
      <c r="I36" s="143">
        <v>240</v>
      </c>
      <c r="J36" s="146">
        <v>3.2227742715187322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8947</v>
      </c>
      <c r="F11" s="264">
        <v>7349</v>
      </c>
      <c r="G11" s="264">
        <v>10295</v>
      </c>
      <c r="H11" s="264">
        <v>7686</v>
      </c>
      <c r="I11" s="265">
        <v>8497</v>
      </c>
      <c r="J11" s="263">
        <v>450</v>
      </c>
      <c r="K11" s="266">
        <v>5.2959868188772505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23.40449312618755</v>
      </c>
      <c r="E13" s="115">
        <v>2094</v>
      </c>
      <c r="F13" s="114">
        <v>1886</v>
      </c>
      <c r="G13" s="114">
        <v>2480</v>
      </c>
      <c r="H13" s="114">
        <v>1952</v>
      </c>
      <c r="I13" s="140">
        <v>1917</v>
      </c>
      <c r="J13" s="115">
        <v>177</v>
      </c>
      <c r="K13" s="116">
        <v>9.2331768388106408</v>
      </c>
    </row>
    <row r="14" spans="1:15" ht="15.95" customHeight="1" x14ac:dyDescent="0.2">
      <c r="A14" s="306" t="s">
        <v>230</v>
      </c>
      <c r="B14" s="307"/>
      <c r="C14" s="308"/>
      <c r="D14" s="113">
        <v>52.911590477254947</v>
      </c>
      <c r="E14" s="115">
        <v>4734</v>
      </c>
      <c r="F14" s="114">
        <v>3733</v>
      </c>
      <c r="G14" s="114">
        <v>5687</v>
      </c>
      <c r="H14" s="114">
        <v>4080</v>
      </c>
      <c r="I14" s="140">
        <v>4785</v>
      </c>
      <c r="J14" s="115">
        <v>-51</v>
      </c>
      <c r="K14" s="116">
        <v>-1.0658307210031348</v>
      </c>
    </row>
    <row r="15" spans="1:15" ht="15.95" customHeight="1" x14ac:dyDescent="0.2">
      <c r="A15" s="306" t="s">
        <v>231</v>
      </c>
      <c r="B15" s="307"/>
      <c r="C15" s="308"/>
      <c r="D15" s="113">
        <v>10.662791997317537</v>
      </c>
      <c r="E15" s="115">
        <v>954</v>
      </c>
      <c r="F15" s="114">
        <v>707</v>
      </c>
      <c r="G15" s="114">
        <v>1027</v>
      </c>
      <c r="H15" s="114">
        <v>829</v>
      </c>
      <c r="I15" s="140">
        <v>797</v>
      </c>
      <c r="J15" s="115">
        <v>157</v>
      </c>
      <c r="K15" s="116">
        <v>19.698870765370138</v>
      </c>
    </row>
    <row r="16" spans="1:15" ht="15.95" customHeight="1" x14ac:dyDescent="0.2">
      <c r="A16" s="306" t="s">
        <v>232</v>
      </c>
      <c r="B16" s="307"/>
      <c r="C16" s="308"/>
      <c r="D16" s="113">
        <v>12.741701128870012</v>
      </c>
      <c r="E16" s="115">
        <v>1140</v>
      </c>
      <c r="F16" s="114">
        <v>1002</v>
      </c>
      <c r="G16" s="114">
        <v>1032</v>
      </c>
      <c r="H16" s="114">
        <v>807</v>
      </c>
      <c r="I16" s="140">
        <v>988</v>
      </c>
      <c r="J16" s="115">
        <v>152</v>
      </c>
      <c r="K16" s="116">
        <v>15.384615384615385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0.24589247792556165</v>
      </c>
      <c r="E18" s="115">
        <v>22</v>
      </c>
      <c r="F18" s="114">
        <v>23</v>
      </c>
      <c r="G18" s="114">
        <v>41</v>
      </c>
      <c r="H18" s="114">
        <v>16</v>
      </c>
      <c r="I18" s="140">
        <v>28</v>
      </c>
      <c r="J18" s="115">
        <v>-6</v>
      </c>
      <c r="K18" s="116">
        <v>-21.428571428571427</v>
      </c>
    </row>
    <row r="19" spans="1:11" ht="14.1" customHeight="1" x14ac:dyDescent="0.2">
      <c r="A19" s="306" t="s">
        <v>235</v>
      </c>
      <c r="B19" s="307" t="s">
        <v>236</v>
      </c>
      <c r="C19" s="308"/>
      <c r="D19" s="113">
        <v>0.16765396222197385</v>
      </c>
      <c r="E19" s="115">
        <v>15</v>
      </c>
      <c r="F19" s="114">
        <v>13</v>
      </c>
      <c r="G19" s="114">
        <v>8</v>
      </c>
      <c r="H19" s="114">
        <v>12</v>
      </c>
      <c r="I19" s="140">
        <v>14</v>
      </c>
      <c r="J19" s="115">
        <v>1</v>
      </c>
      <c r="K19" s="116">
        <v>7.1428571428571432</v>
      </c>
    </row>
    <row r="20" spans="1:11" ht="14.1" customHeight="1" x14ac:dyDescent="0.2">
      <c r="A20" s="306">
        <v>12</v>
      </c>
      <c r="B20" s="307" t="s">
        <v>237</v>
      </c>
      <c r="C20" s="308"/>
      <c r="D20" s="113">
        <v>0.8382698111098692</v>
      </c>
      <c r="E20" s="115">
        <v>75</v>
      </c>
      <c r="F20" s="114">
        <v>30</v>
      </c>
      <c r="G20" s="114">
        <v>81</v>
      </c>
      <c r="H20" s="114">
        <v>95</v>
      </c>
      <c r="I20" s="140">
        <v>68</v>
      </c>
      <c r="J20" s="115">
        <v>7</v>
      </c>
      <c r="K20" s="116">
        <v>10.294117647058824</v>
      </c>
    </row>
    <row r="21" spans="1:11" ht="14.1" customHeight="1" x14ac:dyDescent="0.2">
      <c r="A21" s="306">
        <v>21</v>
      </c>
      <c r="B21" s="307" t="s">
        <v>238</v>
      </c>
      <c r="C21" s="308"/>
      <c r="D21" s="113">
        <v>0.61473119481390415</v>
      </c>
      <c r="E21" s="115">
        <v>55</v>
      </c>
      <c r="F21" s="114">
        <v>26</v>
      </c>
      <c r="G21" s="114">
        <v>30</v>
      </c>
      <c r="H21" s="114">
        <v>26</v>
      </c>
      <c r="I21" s="140">
        <v>26</v>
      </c>
      <c r="J21" s="115">
        <v>29</v>
      </c>
      <c r="K21" s="116">
        <v>111.53846153846153</v>
      </c>
    </row>
    <row r="22" spans="1:11" ht="14.1" customHeight="1" x14ac:dyDescent="0.2">
      <c r="A22" s="306">
        <v>22</v>
      </c>
      <c r="B22" s="307" t="s">
        <v>239</v>
      </c>
      <c r="C22" s="308"/>
      <c r="D22" s="113">
        <v>0.78238515703587797</v>
      </c>
      <c r="E22" s="115">
        <v>70</v>
      </c>
      <c r="F22" s="114">
        <v>47</v>
      </c>
      <c r="G22" s="114">
        <v>123</v>
      </c>
      <c r="H22" s="114">
        <v>55</v>
      </c>
      <c r="I22" s="140">
        <v>94</v>
      </c>
      <c r="J22" s="115">
        <v>-24</v>
      </c>
      <c r="K22" s="116">
        <v>-25.531914893617021</v>
      </c>
    </row>
    <row r="23" spans="1:11" ht="14.1" customHeight="1" x14ac:dyDescent="0.2">
      <c r="A23" s="306">
        <v>23</v>
      </c>
      <c r="B23" s="307" t="s">
        <v>240</v>
      </c>
      <c r="C23" s="308"/>
      <c r="D23" s="113">
        <v>0.32413099362914943</v>
      </c>
      <c r="E23" s="115">
        <v>29</v>
      </c>
      <c r="F23" s="114">
        <v>24</v>
      </c>
      <c r="G23" s="114">
        <v>34</v>
      </c>
      <c r="H23" s="114">
        <v>50</v>
      </c>
      <c r="I23" s="140">
        <v>97</v>
      </c>
      <c r="J23" s="115">
        <v>-68</v>
      </c>
      <c r="K23" s="116">
        <v>-70.103092783505161</v>
      </c>
    </row>
    <row r="24" spans="1:11" ht="14.1" customHeight="1" x14ac:dyDescent="0.2">
      <c r="A24" s="306">
        <v>24</v>
      </c>
      <c r="B24" s="307" t="s">
        <v>241</v>
      </c>
      <c r="C24" s="308"/>
      <c r="D24" s="113">
        <v>1.7994858611825193</v>
      </c>
      <c r="E24" s="115">
        <v>161</v>
      </c>
      <c r="F24" s="114">
        <v>177</v>
      </c>
      <c r="G24" s="114">
        <v>287</v>
      </c>
      <c r="H24" s="114">
        <v>263</v>
      </c>
      <c r="I24" s="140">
        <v>264</v>
      </c>
      <c r="J24" s="115">
        <v>-103</v>
      </c>
      <c r="K24" s="116">
        <v>-39.015151515151516</v>
      </c>
    </row>
    <row r="25" spans="1:11" ht="14.1" customHeight="1" x14ac:dyDescent="0.2">
      <c r="A25" s="306">
        <v>25</v>
      </c>
      <c r="B25" s="307" t="s">
        <v>242</v>
      </c>
      <c r="C25" s="308"/>
      <c r="D25" s="113">
        <v>3.9901643008829777</v>
      </c>
      <c r="E25" s="115">
        <v>357</v>
      </c>
      <c r="F25" s="114">
        <v>190</v>
      </c>
      <c r="G25" s="114">
        <v>326</v>
      </c>
      <c r="H25" s="114">
        <v>222</v>
      </c>
      <c r="I25" s="140">
        <v>269</v>
      </c>
      <c r="J25" s="115">
        <v>88</v>
      </c>
      <c r="K25" s="116">
        <v>32.713754646840151</v>
      </c>
    </row>
    <row r="26" spans="1:11" ht="14.1" customHeight="1" x14ac:dyDescent="0.2">
      <c r="A26" s="306">
        <v>26</v>
      </c>
      <c r="B26" s="307" t="s">
        <v>243</v>
      </c>
      <c r="C26" s="308"/>
      <c r="D26" s="113">
        <v>2.6154018106627919</v>
      </c>
      <c r="E26" s="115">
        <v>234</v>
      </c>
      <c r="F26" s="114">
        <v>170</v>
      </c>
      <c r="G26" s="114">
        <v>296</v>
      </c>
      <c r="H26" s="114">
        <v>147</v>
      </c>
      <c r="I26" s="140">
        <v>214</v>
      </c>
      <c r="J26" s="115">
        <v>20</v>
      </c>
      <c r="K26" s="116">
        <v>9.3457943925233646</v>
      </c>
    </row>
    <row r="27" spans="1:11" ht="14.1" customHeight="1" x14ac:dyDescent="0.2">
      <c r="A27" s="306">
        <v>27</v>
      </c>
      <c r="B27" s="307" t="s">
        <v>244</v>
      </c>
      <c r="C27" s="308"/>
      <c r="D27" s="113">
        <v>1.654185760590142</v>
      </c>
      <c r="E27" s="115">
        <v>148</v>
      </c>
      <c r="F27" s="114">
        <v>129</v>
      </c>
      <c r="G27" s="114">
        <v>256</v>
      </c>
      <c r="H27" s="114">
        <v>105</v>
      </c>
      <c r="I27" s="140">
        <v>112</v>
      </c>
      <c r="J27" s="115">
        <v>36</v>
      </c>
      <c r="K27" s="116">
        <v>32.142857142857146</v>
      </c>
    </row>
    <row r="28" spans="1:11" ht="14.1" customHeight="1" x14ac:dyDescent="0.2">
      <c r="A28" s="306">
        <v>28</v>
      </c>
      <c r="B28" s="307" t="s">
        <v>245</v>
      </c>
      <c r="C28" s="308"/>
      <c r="D28" s="113">
        <v>0.19000782385157036</v>
      </c>
      <c r="E28" s="115">
        <v>17</v>
      </c>
      <c r="F28" s="114" t="s">
        <v>513</v>
      </c>
      <c r="G28" s="114">
        <v>24</v>
      </c>
      <c r="H28" s="114">
        <v>9</v>
      </c>
      <c r="I28" s="140">
        <v>11</v>
      </c>
      <c r="J28" s="115">
        <v>6</v>
      </c>
      <c r="K28" s="116">
        <v>54.545454545454547</v>
      </c>
    </row>
    <row r="29" spans="1:11" ht="14.1" customHeight="1" x14ac:dyDescent="0.2">
      <c r="A29" s="306">
        <v>29</v>
      </c>
      <c r="B29" s="307" t="s">
        <v>246</v>
      </c>
      <c r="C29" s="308"/>
      <c r="D29" s="113">
        <v>3.0401251816251258</v>
      </c>
      <c r="E29" s="115">
        <v>272</v>
      </c>
      <c r="F29" s="114">
        <v>265</v>
      </c>
      <c r="G29" s="114">
        <v>317</v>
      </c>
      <c r="H29" s="114">
        <v>254</v>
      </c>
      <c r="I29" s="140">
        <v>272</v>
      </c>
      <c r="J29" s="115">
        <v>0</v>
      </c>
      <c r="K29" s="116">
        <v>0</v>
      </c>
    </row>
    <row r="30" spans="1:11" ht="14.1" customHeight="1" x14ac:dyDescent="0.2">
      <c r="A30" s="306" t="s">
        <v>247</v>
      </c>
      <c r="B30" s="307" t="s">
        <v>248</v>
      </c>
      <c r="C30" s="308"/>
      <c r="D30" s="113">
        <v>0.52531574829551808</v>
      </c>
      <c r="E30" s="115">
        <v>47</v>
      </c>
      <c r="F30" s="114" t="s">
        <v>513</v>
      </c>
      <c r="G30" s="114" t="s">
        <v>513</v>
      </c>
      <c r="H30" s="114" t="s">
        <v>513</v>
      </c>
      <c r="I30" s="140">
        <v>57</v>
      </c>
      <c r="J30" s="115">
        <v>-10</v>
      </c>
      <c r="K30" s="116">
        <v>-17.543859649122808</v>
      </c>
    </row>
    <row r="31" spans="1:11" ht="14.1" customHeight="1" x14ac:dyDescent="0.2">
      <c r="A31" s="306" t="s">
        <v>249</v>
      </c>
      <c r="B31" s="307" t="s">
        <v>250</v>
      </c>
      <c r="C31" s="308"/>
      <c r="D31" s="113">
        <v>2.5148094333296078</v>
      </c>
      <c r="E31" s="115">
        <v>225</v>
      </c>
      <c r="F31" s="114">
        <v>199</v>
      </c>
      <c r="G31" s="114">
        <v>248</v>
      </c>
      <c r="H31" s="114">
        <v>196</v>
      </c>
      <c r="I31" s="140">
        <v>215</v>
      </c>
      <c r="J31" s="115">
        <v>10</v>
      </c>
      <c r="K31" s="116">
        <v>4.6511627906976747</v>
      </c>
    </row>
    <row r="32" spans="1:11" ht="14.1" customHeight="1" x14ac:dyDescent="0.2">
      <c r="A32" s="306">
        <v>31</v>
      </c>
      <c r="B32" s="307" t="s">
        <v>251</v>
      </c>
      <c r="C32" s="308"/>
      <c r="D32" s="113">
        <v>1.0506314965910362</v>
      </c>
      <c r="E32" s="115">
        <v>94</v>
      </c>
      <c r="F32" s="114">
        <v>42</v>
      </c>
      <c r="G32" s="114">
        <v>87</v>
      </c>
      <c r="H32" s="114">
        <v>61</v>
      </c>
      <c r="I32" s="140">
        <v>59</v>
      </c>
      <c r="J32" s="115">
        <v>35</v>
      </c>
      <c r="K32" s="116">
        <v>59.322033898305087</v>
      </c>
    </row>
    <row r="33" spans="1:11" ht="14.1" customHeight="1" x14ac:dyDescent="0.2">
      <c r="A33" s="306">
        <v>32</v>
      </c>
      <c r="B33" s="307" t="s">
        <v>252</v>
      </c>
      <c r="C33" s="308"/>
      <c r="D33" s="113">
        <v>2.7048172571811779</v>
      </c>
      <c r="E33" s="115">
        <v>242</v>
      </c>
      <c r="F33" s="114">
        <v>106</v>
      </c>
      <c r="G33" s="114">
        <v>323</v>
      </c>
      <c r="H33" s="114">
        <v>302</v>
      </c>
      <c r="I33" s="140">
        <v>177</v>
      </c>
      <c r="J33" s="115">
        <v>65</v>
      </c>
      <c r="K33" s="116">
        <v>36.72316384180791</v>
      </c>
    </row>
    <row r="34" spans="1:11" ht="14.1" customHeight="1" x14ac:dyDescent="0.2">
      <c r="A34" s="306">
        <v>33</v>
      </c>
      <c r="B34" s="307" t="s">
        <v>253</v>
      </c>
      <c r="C34" s="308"/>
      <c r="D34" s="113">
        <v>1.3635855594053872</v>
      </c>
      <c r="E34" s="115">
        <v>122</v>
      </c>
      <c r="F34" s="114">
        <v>82</v>
      </c>
      <c r="G34" s="114">
        <v>110</v>
      </c>
      <c r="H34" s="114">
        <v>190</v>
      </c>
      <c r="I34" s="140">
        <v>115</v>
      </c>
      <c r="J34" s="115">
        <v>7</v>
      </c>
      <c r="K34" s="116">
        <v>6.0869565217391308</v>
      </c>
    </row>
    <row r="35" spans="1:11" ht="14.1" customHeight="1" x14ac:dyDescent="0.2">
      <c r="A35" s="306">
        <v>34</v>
      </c>
      <c r="B35" s="307" t="s">
        <v>254</v>
      </c>
      <c r="C35" s="308"/>
      <c r="D35" s="113">
        <v>2.1124399239968703</v>
      </c>
      <c r="E35" s="115">
        <v>189</v>
      </c>
      <c r="F35" s="114">
        <v>110</v>
      </c>
      <c r="G35" s="114">
        <v>218</v>
      </c>
      <c r="H35" s="114">
        <v>194</v>
      </c>
      <c r="I35" s="140">
        <v>205</v>
      </c>
      <c r="J35" s="115">
        <v>-16</v>
      </c>
      <c r="K35" s="116">
        <v>-7.8048780487804876</v>
      </c>
    </row>
    <row r="36" spans="1:11" ht="14.1" customHeight="1" x14ac:dyDescent="0.2">
      <c r="A36" s="306">
        <v>41</v>
      </c>
      <c r="B36" s="307" t="s">
        <v>255</v>
      </c>
      <c r="C36" s="308"/>
      <c r="D36" s="113">
        <v>0.44707723259193027</v>
      </c>
      <c r="E36" s="115">
        <v>40</v>
      </c>
      <c r="F36" s="114">
        <v>38</v>
      </c>
      <c r="G36" s="114">
        <v>71</v>
      </c>
      <c r="H36" s="114">
        <v>31</v>
      </c>
      <c r="I36" s="140">
        <v>52</v>
      </c>
      <c r="J36" s="115">
        <v>-12</v>
      </c>
      <c r="K36" s="116">
        <v>-23.076923076923077</v>
      </c>
    </row>
    <row r="37" spans="1:11" ht="14.1" customHeight="1" x14ac:dyDescent="0.2">
      <c r="A37" s="306">
        <v>42</v>
      </c>
      <c r="B37" s="307" t="s">
        <v>256</v>
      </c>
      <c r="C37" s="308"/>
      <c r="D37" s="113">
        <v>6.7061584888789535E-2</v>
      </c>
      <c r="E37" s="115">
        <v>6</v>
      </c>
      <c r="F37" s="114">
        <v>10</v>
      </c>
      <c r="G37" s="114" t="s">
        <v>513</v>
      </c>
      <c r="H37" s="114" t="s">
        <v>513</v>
      </c>
      <c r="I37" s="140" t="s">
        <v>513</v>
      </c>
      <c r="J37" s="115" t="s">
        <v>513</v>
      </c>
      <c r="K37" s="116" t="s">
        <v>513</v>
      </c>
    </row>
    <row r="38" spans="1:11" ht="14.1" customHeight="1" x14ac:dyDescent="0.2">
      <c r="A38" s="306">
        <v>43</v>
      </c>
      <c r="B38" s="307" t="s">
        <v>257</v>
      </c>
      <c r="C38" s="308"/>
      <c r="D38" s="113">
        <v>2.0789091315524755</v>
      </c>
      <c r="E38" s="115">
        <v>186</v>
      </c>
      <c r="F38" s="114">
        <v>134</v>
      </c>
      <c r="G38" s="114">
        <v>174</v>
      </c>
      <c r="H38" s="114">
        <v>160</v>
      </c>
      <c r="I38" s="140">
        <v>113</v>
      </c>
      <c r="J38" s="115">
        <v>73</v>
      </c>
      <c r="K38" s="116">
        <v>64.601769911504419</v>
      </c>
    </row>
    <row r="39" spans="1:11" ht="14.1" customHeight="1" x14ac:dyDescent="0.2">
      <c r="A39" s="306">
        <v>51</v>
      </c>
      <c r="B39" s="307" t="s">
        <v>258</v>
      </c>
      <c r="C39" s="308"/>
      <c r="D39" s="113">
        <v>6.9744048284341122</v>
      </c>
      <c r="E39" s="115">
        <v>624</v>
      </c>
      <c r="F39" s="114">
        <v>645</v>
      </c>
      <c r="G39" s="114">
        <v>650</v>
      </c>
      <c r="H39" s="114">
        <v>575</v>
      </c>
      <c r="I39" s="140">
        <v>532</v>
      </c>
      <c r="J39" s="115">
        <v>92</v>
      </c>
      <c r="K39" s="116">
        <v>17.293233082706767</v>
      </c>
    </row>
    <row r="40" spans="1:11" ht="14.1" customHeight="1" x14ac:dyDescent="0.2">
      <c r="A40" s="306" t="s">
        <v>259</v>
      </c>
      <c r="B40" s="307" t="s">
        <v>260</v>
      </c>
      <c r="C40" s="308"/>
      <c r="D40" s="113">
        <v>6.516150665027383</v>
      </c>
      <c r="E40" s="115">
        <v>583</v>
      </c>
      <c r="F40" s="114">
        <v>626</v>
      </c>
      <c r="G40" s="114">
        <v>591</v>
      </c>
      <c r="H40" s="114">
        <v>536</v>
      </c>
      <c r="I40" s="140">
        <v>488</v>
      </c>
      <c r="J40" s="115">
        <v>95</v>
      </c>
      <c r="K40" s="116">
        <v>19.467213114754099</v>
      </c>
    </row>
    <row r="41" spans="1:11" ht="14.1" customHeight="1" x14ac:dyDescent="0.2">
      <c r="A41" s="306"/>
      <c r="B41" s="307" t="s">
        <v>261</v>
      </c>
      <c r="C41" s="308"/>
      <c r="D41" s="113">
        <v>5.9125964010282779</v>
      </c>
      <c r="E41" s="115">
        <v>529</v>
      </c>
      <c r="F41" s="114">
        <v>552</v>
      </c>
      <c r="G41" s="114">
        <v>538</v>
      </c>
      <c r="H41" s="114">
        <v>480</v>
      </c>
      <c r="I41" s="140">
        <v>423</v>
      </c>
      <c r="J41" s="115">
        <v>106</v>
      </c>
      <c r="K41" s="116">
        <v>25.059101654846337</v>
      </c>
    </row>
    <row r="42" spans="1:11" ht="14.1" customHeight="1" x14ac:dyDescent="0.2">
      <c r="A42" s="306">
        <v>52</v>
      </c>
      <c r="B42" s="307" t="s">
        <v>262</v>
      </c>
      <c r="C42" s="308"/>
      <c r="D42" s="113">
        <v>2.9283558734771433</v>
      </c>
      <c r="E42" s="115">
        <v>262</v>
      </c>
      <c r="F42" s="114">
        <v>210</v>
      </c>
      <c r="G42" s="114">
        <v>298</v>
      </c>
      <c r="H42" s="114">
        <v>354</v>
      </c>
      <c r="I42" s="140">
        <v>318</v>
      </c>
      <c r="J42" s="115">
        <v>-56</v>
      </c>
      <c r="K42" s="116">
        <v>-17.610062893081761</v>
      </c>
    </row>
    <row r="43" spans="1:11" ht="14.1" customHeight="1" x14ac:dyDescent="0.2">
      <c r="A43" s="306" t="s">
        <v>263</v>
      </c>
      <c r="B43" s="307" t="s">
        <v>264</v>
      </c>
      <c r="C43" s="308"/>
      <c r="D43" s="113">
        <v>2.5706940874035991</v>
      </c>
      <c r="E43" s="115">
        <v>230</v>
      </c>
      <c r="F43" s="114">
        <v>173</v>
      </c>
      <c r="G43" s="114">
        <v>229</v>
      </c>
      <c r="H43" s="114">
        <v>299</v>
      </c>
      <c r="I43" s="140">
        <v>267</v>
      </c>
      <c r="J43" s="115">
        <v>-37</v>
      </c>
      <c r="K43" s="116">
        <v>-13.857677902621722</v>
      </c>
    </row>
    <row r="44" spans="1:11" ht="14.1" customHeight="1" x14ac:dyDescent="0.2">
      <c r="A44" s="306">
        <v>53</v>
      </c>
      <c r="B44" s="307" t="s">
        <v>265</v>
      </c>
      <c r="C44" s="308"/>
      <c r="D44" s="113">
        <v>2.3583324019224321</v>
      </c>
      <c r="E44" s="115">
        <v>211</v>
      </c>
      <c r="F44" s="114">
        <v>113</v>
      </c>
      <c r="G44" s="114">
        <v>198</v>
      </c>
      <c r="H44" s="114">
        <v>186</v>
      </c>
      <c r="I44" s="140">
        <v>188</v>
      </c>
      <c r="J44" s="115">
        <v>23</v>
      </c>
      <c r="K44" s="116">
        <v>12.23404255319149</v>
      </c>
    </row>
    <row r="45" spans="1:11" ht="14.1" customHeight="1" x14ac:dyDescent="0.2">
      <c r="A45" s="306" t="s">
        <v>266</v>
      </c>
      <c r="B45" s="307" t="s">
        <v>267</v>
      </c>
      <c r="C45" s="308"/>
      <c r="D45" s="113">
        <v>2.3359785402928357</v>
      </c>
      <c r="E45" s="115">
        <v>209</v>
      </c>
      <c r="F45" s="114">
        <v>109</v>
      </c>
      <c r="G45" s="114">
        <v>197</v>
      </c>
      <c r="H45" s="114">
        <v>184</v>
      </c>
      <c r="I45" s="140">
        <v>186</v>
      </c>
      <c r="J45" s="115">
        <v>23</v>
      </c>
      <c r="K45" s="116">
        <v>12.365591397849462</v>
      </c>
    </row>
    <row r="46" spans="1:11" ht="14.1" customHeight="1" x14ac:dyDescent="0.2">
      <c r="A46" s="306">
        <v>54</v>
      </c>
      <c r="B46" s="307" t="s">
        <v>268</v>
      </c>
      <c r="C46" s="308"/>
      <c r="D46" s="113">
        <v>5.2308036213255837</v>
      </c>
      <c r="E46" s="115">
        <v>468</v>
      </c>
      <c r="F46" s="114">
        <v>408</v>
      </c>
      <c r="G46" s="114">
        <v>571</v>
      </c>
      <c r="H46" s="114">
        <v>458</v>
      </c>
      <c r="I46" s="140">
        <v>442</v>
      </c>
      <c r="J46" s="115">
        <v>26</v>
      </c>
      <c r="K46" s="116">
        <v>5.882352941176471</v>
      </c>
    </row>
    <row r="47" spans="1:11" ht="14.1" customHeight="1" x14ac:dyDescent="0.2">
      <c r="A47" s="306">
        <v>61</v>
      </c>
      <c r="B47" s="307" t="s">
        <v>269</v>
      </c>
      <c r="C47" s="308"/>
      <c r="D47" s="113">
        <v>1.3077009053313959</v>
      </c>
      <c r="E47" s="115">
        <v>117</v>
      </c>
      <c r="F47" s="114">
        <v>114</v>
      </c>
      <c r="G47" s="114">
        <v>196</v>
      </c>
      <c r="H47" s="114">
        <v>170</v>
      </c>
      <c r="I47" s="140">
        <v>165</v>
      </c>
      <c r="J47" s="115">
        <v>-48</v>
      </c>
      <c r="K47" s="116">
        <v>-29.09090909090909</v>
      </c>
    </row>
    <row r="48" spans="1:11" ht="14.1" customHeight="1" x14ac:dyDescent="0.2">
      <c r="A48" s="306">
        <v>62</v>
      </c>
      <c r="B48" s="307" t="s">
        <v>270</v>
      </c>
      <c r="C48" s="308"/>
      <c r="D48" s="113">
        <v>7.5667821616184199</v>
      </c>
      <c r="E48" s="115">
        <v>677</v>
      </c>
      <c r="F48" s="114">
        <v>680</v>
      </c>
      <c r="G48" s="114">
        <v>685</v>
      </c>
      <c r="H48" s="114">
        <v>475</v>
      </c>
      <c r="I48" s="140">
        <v>513</v>
      </c>
      <c r="J48" s="115">
        <v>164</v>
      </c>
      <c r="K48" s="116">
        <v>31.968810916179336</v>
      </c>
    </row>
    <row r="49" spans="1:11" ht="14.1" customHeight="1" x14ac:dyDescent="0.2">
      <c r="A49" s="306">
        <v>63</v>
      </c>
      <c r="B49" s="307" t="s">
        <v>271</v>
      </c>
      <c r="C49" s="308"/>
      <c r="D49" s="113">
        <v>5.3090421370291718</v>
      </c>
      <c r="E49" s="115">
        <v>475</v>
      </c>
      <c r="F49" s="114">
        <v>474</v>
      </c>
      <c r="G49" s="114">
        <v>590</v>
      </c>
      <c r="H49" s="114">
        <v>462</v>
      </c>
      <c r="I49" s="140">
        <v>473</v>
      </c>
      <c r="J49" s="115">
        <v>2</v>
      </c>
      <c r="K49" s="116">
        <v>0.42283298097251587</v>
      </c>
    </row>
    <row r="50" spans="1:11" ht="14.1" customHeight="1" x14ac:dyDescent="0.2">
      <c r="A50" s="306" t="s">
        <v>272</v>
      </c>
      <c r="B50" s="307" t="s">
        <v>273</v>
      </c>
      <c r="C50" s="308"/>
      <c r="D50" s="113">
        <v>1.1959315971834135</v>
      </c>
      <c r="E50" s="115">
        <v>107</v>
      </c>
      <c r="F50" s="114">
        <v>114</v>
      </c>
      <c r="G50" s="114">
        <v>127</v>
      </c>
      <c r="H50" s="114">
        <v>109</v>
      </c>
      <c r="I50" s="140">
        <v>132</v>
      </c>
      <c r="J50" s="115">
        <v>-25</v>
      </c>
      <c r="K50" s="116">
        <v>-18.939393939393938</v>
      </c>
    </row>
    <row r="51" spans="1:11" ht="14.1" customHeight="1" x14ac:dyDescent="0.2">
      <c r="A51" s="306" t="s">
        <v>274</v>
      </c>
      <c r="B51" s="307" t="s">
        <v>275</v>
      </c>
      <c r="C51" s="308"/>
      <c r="D51" s="113">
        <v>3.8895719235497932</v>
      </c>
      <c r="E51" s="115">
        <v>348</v>
      </c>
      <c r="F51" s="114">
        <v>327</v>
      </c>
      <c r="G51" s="114">
        <v>358</v>
      </c>
      <c r="H51" s="114">
        <v>336</v>
      </c>
      <c r="I51" s="140">
        <v>304</v>
      </c>
      <c r="J51" s="115">
        <v>44</v>
      </c>
      <c r="K51" s="116">
        <v>14.473684210526315</v>
      </c>
    </row>
    <row r="52" spans="1:11" ht="14.1" customHeight="1" x14ac:dyDescent="0.2">
      <c r="A52" s="306">
        <v>71</v>
      </c>
      <c r="B52" s="307" t="s">
        <v>276</v>
      </c>
      <c r="C52" s="308"/>
      <c r="D52" s="113">
        <v>9.9586453559852472</v>
      </c>
      <c r="E52" s="115">
        <v>891</v>
      </c>
      <c r="F52" s="114">
        <v>649</v>
      </c>
      <c r="G52" s="114">
        <v>879</v>
      </c>
      <c r="H52" s="114">
        <v>628</v>
      </c>
      <c r="I52" s="140">
        <v>871</v>
      </c>
      <c r="J52" s="115">
        <v>20</v>
      </c>
      <c r="K52" s="116">
        <v>2.2962112514351318</v>
      </c>
    </row>
    <row r="53" spans="1:11" ht="14.1" customHeight="1" x14ac:dyDescent="0.2">
      <c r="A53" s="306" t="s">
        <v>277</v>
      </c>
      <c r="B53" s="307" t="s">
        <v>278</v>
      </c>
      <c r="C53" s="308"/>
      <c r="D53" s="113">
        <v>3.7330948921426175</v>
      </c>
      <c r="E53" s="115">
        <v>334</v>
      </c>
      <c r="F53" s="114">
        <v>244</v>
      </c>
      <c r="G53" s="114">
        <v>294</v>
      </c>
      <c r="H53" s="114">
        <v>228</v>
      </c>
      <c r="I53" s="140">
        <v>340</v>
      </c>
      <c r="J53" s="115">
        <v>-6</v>
      </c>
      <c r="K53" s="116">
        <v>-1.7647058823529411</v>
      </c>
    </row>
    <row r="54" spans="1:11" ht="14.1" customHeight="1" x14ac:dyDescent="0.2">
      <c r="A54" s="306" t="s">
        <v>279</v>
      </c>
      <c r="B54" s="307" t="s">
        <v>280</v>
      </c>
      <c r="C54" s="308"/>
      <c r="D54" s="113">
        <v>5.264334413769979</v>
      </c>
      <c r="E54" s="115">
        <v>471</v>
      </c>
      <c r="F54" s="114">
        <v>328</v>
      </c>
      <c r="G54" s="114">
        <v>497</v>
      </c>
      <c r="H54" s="114">
        <v>328</v>
      </c>
      <c r="I54" s="140">
        <v>424</v>
      </c>
      <c r="J54" s="115">
        <v>47</v>
      </c>
      <c r="K54" s="116">
        <v>11.084905660377359</v>
      </c>
    </row>
    <row r="55" spans="1:11" ht="14.1" customHeight="1" x14ac:dyDescent="0.2">
      <c r="A55" s="306">
        <v>72</v>
      </c>
      <c r="B55" s="307" t="s">
        <v>281</v>
      </c>
      <c r="C55" s="308"/>
      <c r="D55" s="113">
        <v>1.8441935844417123</v>
      </c>
      <c r="E55" s="115">
        <v>165</v>
      </c>
      <c r="F55" s="114">
        <v>111</v>
      </c>
      <c r="G55" s="114">
        <v>226</v>
      </c>
      <c r="H55" s="114">
        <v>133</v>
      </c>
      <c r="I55" s="140">
        <v>138</v>
      </c>
      <c r="J55" s="115">
        <v>27</v>
      </c>
      <c r="K55" s="116">
        <v>19.565217391304348</v>
      </c>
    </row>
    <row r="56" spans="1:11" ht="14.1" customHeight="1" x14ac:dyDescent="0.2">
      <c r="A56" s="306" t="s">
        <v>282</v>
      </c>
      <c r="B56" s="307" t="s">
        <v>283</v>
      </c>
      <c r="C56" s="308"/>
      <c r="D56" s="113">
        <v>0.49178495585112331</v>
      </c>
      <c r="E56" s="115">
        <v>44</v>
      </c>
      <c r="F56" s="114">
        <v>27</v>
      </c>
      <c r="G56" s="114">
        <v>99</v>
      </c>
      <c r="H56" s="114">
        <v>37</v>
      </c>
      <c r="I56" s="140">
        <v>39</v>
      </c>
      <c r="J56" s="115">
        <v>5</v>
      </c>
      <c r="K56" s="116">
        <v>12.820512820512821</v>
      </c>
    </row>
    <row r="57" spans="1:11" ht="14.1" customHeight="1" x14ac:dyDescent="0.2">
      <c r="A57" s="306" t="s">
        <v>284</v>
      </c>
      <c r="B57" s="307" t="s">
        <v>285</v>
      </c>
      <c r="C57" s="308"/>
      <c r="D57" s="113">
        <v>0.8382698111098692</v>
      </c>
      <c r="E57" s="115">
        <v>75</v>
      </c>
      <c r="F57" s="114">
        <v>65</v>
      </c>
      <c r="G57" s="114">
        <v>60</v>
      </c>
      <c r="H57" s="114">
        <v>67</v>
      </c>
      <c r="I57" s="140">
        <v>66</v>
      </c>
      <c r="J57" s="115">
        <v>9</v>
      </c>
      <c r="K57" s="116">
        <v>13.636363636363637</v>
      </c>
    </row>
    <row r="58" spans="1:11" ht="14.1" customHeight="1" x14ac:dyDescent="0.2">
      <c r="A58" s="306">
        <v>73</v>
      </c>
      <c r="B58" s="307" t="s">
        <v>286</v>
      </c>
      <c r="C58" s="308"/>
      <c r="D58" s="113">
        <v>2.3359785402928357</v>
      </c>
      <c r="E58" s="115">
        <v>209</v>
      </c>
      <c r="F58" s="114">
        <v>163</v>
      </c>
      <c r="G58" s="114">
        <v>295</v>
      </c>
      <c r="H58" s="114">
        <v>170</v>
      </c>
      <c r="I58" s="140">
        <v>184</v>
      </c>
      <c r="J58" s="115">
        <v>25</v>
      </c>
      <c r="K58" s="116">
        <v>13.586956521739131</v>
      </c>
    </row>
    <row r="59" spans="1:11" ht="14.1" customHeight="1" x14ac:dyDescent="0.2">
      <c r="A59" s="306" t="s">
        <v>287</v>
      </c>
      <c r="B59" s="307" t="s">
        <v>288</v>
      </c>
      <c r="C59" s="308"/>
      <c r="D59" s="113">
        <v>1.7994858611825193</v>
      </c>
      <c r="E59" s="115">
        <v>161</v>
      </c>
      <c r="F59" s="114">
        <v>133</v>
      </c>
      <c r="G59" s="114">
        <v>244</v>
      </c>
      <c r="H59" s="114">
        <v>131</v>
      </c>
      <c r="I59" s="140">
        <v>138</v>
      </c>
      <c r="J59" s="115">
        <v>23</v>
      </c>
      <c r="K59" s="116">
        <v>16.666666666666668</v>
      </c>
    </row>
    <row r="60" spans="1:11" ht="14.1" customHeight="1" x14ac:dyDescent="0.2">
      <c r="A60" s="306">
        <v>81</v>
      </c>
      <c r="B60" s="307" t="s">
        <v>289</v>
      </c>
      <c r="C60" s="308"/>
      <c r="D60" s="113">
        <v>11.311053984575835</v>
      </c>
      <c r="E60" s="115">
        <v>1012</v>
      </c>
      <c r="F60" s="114">
        <v>523</v>
      </c>
      <c r="G60" s="114">
        <v>892</v>
      </c>
      <c r="H60" s="114">
        <v>524</v>
      </c>
      <c r="I60" s="140">
        <v>669</v>
      </c>
      <c r="J60" s="115">
        <v>343</v>
      </c>
      <c r="K60" s="116">
        <v>51.270553064275035</v>
      </c>
    </row>
    <row r="61" spans="1:11" ht="14.1" customHeight="1" x14ac:dyDescent="0.2">
      <c r="A61" s="306" t="s">
        <v>290</v>
      </c>
      <c r="B61" s="307" t="s">
        <v>291</v>
      </c>
      <c r="C61" s="308"/>
      <c r="D61" s="113">
        <v>1.9671398234044932</v>
      </c>
      <c r="E61" s="115">
        <v>176</v>
      </c>
      <c r="F61" s="114">
        <v>111</v>
      </c>
      <c r="G61" s="114">
        <v>156</v>
      </c>
      <c r="H61" s="114">
        <v>132</v>
      </c>
      <c r="I61" s="140">
        <v>148</v>
      </c>
      <c r="J61" s="115">
        <v>28</v>
      </c>
      <c r="K61" s="116">
        <v>18.918918918918919</v>
      </c>
    </row>
    <row r="62" spans="1:11" ht="14.1" customHeight="1" x14ac:dyDescent="0.2">
      <c r="A62" s="306" t="s">
        <v>292</v>
      </c>
      <c r="B62" s="307" t="s">
        <v>293</v>
      </c>
      <c r="C62" s="308"/>
      <c r="D62" s="113">
        <v>4.8172571811780482</v>
      </c>
      <c r="E62" s="115">
        <v>431</v>
      </c>
      <c r="F62" s="114">
        <v>206</v>
      </c>
      <c r="G62" s="114">
        <v>442</v>
      </c>
      <c r="H62" s="114">
        <v>177</v>
      </c>
      <c r="I62" s="140">
        <v>285</v>
      </c>
      <c r="J62" s="115">
        <v>146</v>
      </c>
      <c r="K62" s="116">
        <v>51.228070175438596</v>
      </c>
    </row>
    <row r="63" spans="1:11" ht="14.1" customHeight="1" x14ac:dyDescent="0.2">
      <c r="A63" s="306"/>
      <c r="B63" s="307" t="s">
        <v>294</v>
      </c>
      <c r="C63" s="308"/>
      <c r="D63" s="113">
        <v>4.5043031183636977</v>
      </c>
      <c r="E63" s="115">
        <v>403</v>
      </c>
      <c r="F63" s="114">
        <v>185</v>
      </c>
      <c r="G63" s="114">
        <v>386</v>
      </c>
      <c r="H63" s="114">
        <v>150</v>
      </c>
      <c r="I63" s="140">
        <v>243</v>
      </c>
      <c r="J63" s="115">
        <v>160</v>
      </c>
      <c r="K63" s="116">
        <v>65.843621399176953</v>
      </c>
    </row>
    <row r="64" spans="1:11" ht="14.1" customHeight="1" x14ac:dyDescent="0.2">
      <c r="A64" s="306" t="s">
        <v>295</v>
      </c>
      <c r="B64" s="307" t="s">
        <v>296</v>
      </c>
      <c r="C64" s="308"/>
      <c r="D64" s="113">
        <v>2.0230244774784842</v>
      </c>
      <c r="E64" s="115">
        <v>181</v>
      </c>
      <c r="F64" s="114">
        <v>112</v>
      </c>
      <c r="G64" s="114">
        <v>116</v>
      </c>
      <c r="H64" s="114">
        <v>89</v>
      </c>
      <c r="I64" s="140">
        <v>127</v>
      </c>
      <c r="J64" s="115">
        <v>54</v>
      </c>
      <c r="K64" s="116">
        <v>42.519685039370081</v>
      </c>
    </row>
    <row r="65" spans="1:11" ht="14.1" customHeight="1" x14ac:dyDescent="0.2">
      <c r="A65" s="306" t="s">
        <v>297</v>
      </c>
      <c r="B65" s="307" t="s">
        <v>298</v>
      </c>
      <c r="C65" s="308"/>
      <c r="D65" s="113">
        <v>1.3859394210349838</v>
      </c>
      <c r="E65" s="115">
        <v>124</v>
      </c>
      <c r="F65" s="114">
        <v>36</v>
      </c>
      <c r="G65" s="114">
        <v>59</v>
      </c>
      <c r="H65" s="114">
        <v>58</v>
      </c>
      <c r="I65" s="140">
        <v>38</v>
      </c>
      <c r="J65" s="115">
        <v>86</v>
      </c>
      <c r="K65" s="116">
        <v>226.31578947368422</v>
      </c>
    </row>
    <row r="66" spans="1:11" ht="14.1" customHeight="1" x14ac:dyDescent="0.2">
      <c r="A66" s="306">
        <v>82</v>
      </c>
      <c r="B66" s="307" t="s">
        <v>299</v>
      </c>
      <c r="C66" s="308"/>
      <c r="D66" s="113">
        <v>3.7889795462166087</v>
      </c>
      <c r="E66" s="115">
        <v>339</v>
      </c>
      <c r="F66" s="114">
        <v>291</v>
      </c>
      <c r="G66" s="114">
        <v>578</v>
      </c>
      <c r="H66" s="114">
        <v>273</v>
      </c>
      <c r="I66" s="140">
        <v>296</v>
      </c>
      <c r="J66" s="115">
        <v>43</v>
      </c>
      <c r="K66" s="116">
        <v>14.527027027027026</v>
      </c>
    </row>
    <row r="67" spans="1:11" ht="14.1" customHeight="1" x14ac:dyDescent="0.2">
      <c r="A67" s="306" t="s">
        <v>300</v>
      </c>
      <c r="B67" s="307" t="s">
        <v>301</v>
      </c>
      <c r="C67" s="308"/>
      <c r="D67" s="113">
        <v>2.5930479490331955</v>
      </c>
      <c r="E67" s="115">
        <v>232</v>
      </c>
      <c r="F67" s="114">
        <v>200</v>
      </c>
      <c r="G67" s="114">
        <v>381</v>
      </c>
      <c r="H67" s="114">
        <v>188</v>
      </c>
      <c r="I67" s="140">
        <v>189</v>
      </c>
      <c r="J67" s="115">
        <v>43</v>
      </c>
      <c r="K67" s="116">
        <v>22.75132275132275</v>
      </c>
    </row>
    <row r="68" spans="1:11" ht="14.1" customHeight="1" x14ac:dyDescent="0.2">
      <c r="A68" s="306" t="s">
        <v>302</v>
      </c>
      <c r="B68" s="307" t="s">
        <v>303</v>
      </c>
      <c r="C68" s="308"/>
      <c r="D68" s="113">
        <v>0.74885436459148313</v>
      </c>
      <c r="E68" s="115">
        <v>67</v>
      </c>
      <c r="F68" s="114">
        <v>66</v>
      </c>
      <c r="G68" s="114">
        <v>135</v>
      </c>
      <c r="H68" s="114">
        <v>52</v>
      </c>
      <c r="I68" s="140">
        <v>74</v>
      </c>
      <c r="J68" s="115">
        <v>-7</v>
      </c>
      <c r="K68" s="116">
        <v>-9.4594594594594597</v>
      </c>
    </row>
    <row r="69" spans="1:11" ht="14.1" customHeight="1" x14ac:dyDescent="0.2">
      <c r="A69" s="306">
        <v>83</v>
      </c>
      <c r="B69" s="307" t="s">
        <v>304</v>
      </c>
      <c r="C69" s="308"/>
      <c r="D69" s="113">
        <v>3.2971945903654856</v>
      </c>
      <c r="E69" s="115">
        <v>295</v>
      </c>
      <c r="F69" s="114">
        <v>272</v>
      </c>
      <c r="G69" s="114">
        <v>436</v>
      </c>
      <c r="H69" s="114">
        <v>226</v>
      </c>
      <c r="I69" s="140">
        <v>514</v>
      </c>
      <c r="J69" s="115">
        <v>-219</v>
      </c>
      <c r="K69" s="116">
        <v>-42.607003891050582</v>
      </c>
    </row>
    <row r="70" spans="1:11" ht="14.1" customHeight="1" x14ac:dyDescent="0.2">
      <c r="A70" s="306" t="s">
        <v>305</v>
      </c>
      <c r="B70" s="307" t="s">
        <v>306</v>
      </c>
      <c r="C70" s="308"/>
      <c r="D70" s="113">
        <v>2.9954174583659325</v>
      </c>
      <c r="E70" s="115">
        <v>268</v>
      </c>
      <c r="F70" s="114">
        <v>242</v>
      </c>
      <c r="G70" s="114">
        <v>395</v>
      </c>
      <c r="H70" s="114">
        <v>192</v>
      </c>
      <c r="I70" s="140">
        <v>488</v>
      </c>
      <c r="J70" s="115">
        <v>-220</v>
      </c>
      <c r="K70" s="116">
        <v>-45.081967213114751</v>
      </c>
    </row>
    <row r="71" spans="1:11" ht="14.1" customHeight="1" x14ac:dyDescent="0.2">
      <c r="A71" s="306"/>
      <c r="B71" s="307" t="s">
        <v>307</v>
      </c>
      <c r="C71" s="308"/>
      <c r="D71" s="113">
        <v>1.4530010059237732</v>
      </c>
      <c r="E71" s="115">
        <v>130</v>
      </c>
      <c r="F71" s="114">
        <v>138</v>
      </c>
      <c r="G71" s="114">
        <v>252</v>
      </c>
      <c r="H71" s="114">
        <v>108</v>
      </c>
      <c r="I71" s="140">
        <v>365</v>
      </c>
      <c r="J71" s="115">
        <v>-235</v>
      </c>
      <c r="K71" s="116">
        <v>-64.38356164383562</v>
      </c>
    </row>
    <row r="72" spans="1:11" ht="14.1" customHeight="1" x14ac:dyDescent="0.2">
      <c r="A72" s="306">
        <v>84</v>
      </c>
      <c r="B72" s="307" t="s">
        <v>308</v>
      </c>
      <c r="C72" s="308"/>
      <c r="D72" s="113">
        <v>3.7330948921426175</v>
      </c>
      <c r="E72" s="115">
        <v>334</v>
      </c>
      <c r="F72" s="114">
        <v>389</v>
      </c>
      <c r="G72" s="114">
        <v>338</v>
      </c>
      <c r="H72" s="114">
        <v>263</v>
      </c>
      <c r="I72" s="140">
        <v>305</v>
      </c>
      <c r="J72" s="115">
        <v>29</v>
      </c>
      <c r="K72" s="116">
        <v>9.5081967213114762</v>
      </c>
    </row>
    <row r="73" spans="1:11" ht="14.1" customHeight="1" x14ac:dyDescent="0.2">
      <c r="A73" s="306" t="s">
        <v>309</v>
      </c>
      <c r="B73" s="307" t="s">
        <v>310</v>
      </c>
      <c r="C73" s="308"/>
      <c r="D73" s="113">
        <v>0.42472337096233376</v>
      </c>
      <c r="E73" s="115">
        <v>38</v>
      </c>
      <c r="F73" s="114">
        <v>29</v>
      </c>
      <c r="G73" s="114">
        <v>76</v>
      </c>
      <c r="H73" s="114">
        <v>12</v>
      </c>
      <c r="I73" s="140">
        <v>33</v>
      </c>
      <c r="J73" s="115">
        <v>5</v>
      </c>
      <c r="K73" s="116">
        <v>15.151515151515152</v>
      </c>
    </row>
    <row r="74" spans="1:11" ht="14.1" customHeight="1" x14ac:dyDescent="0.2">
      <c r="A74" s="306" t="s">
        <v>311</v>
      </c>
      <c r="B74" s="307" t="s">
        <v>312</v>
      </c>
      <c r="C74" s="308"/>
      <c r="D74" s="113">
        <v>0.65943891807309718</v>
      </c>
      <c r="E74" s="115">
        <v>59</v>
      </c>
      <c r="F74" s="114">
        <v>33</v>
      </c>
      <c r="G74" s="114">
        <v>58</v>
      </c>
      <c r="H74" s="114">
        <v>21</v>
      </c>
      <c r="I74" s="140">
        <v>26</v>
      </c>
      <c r="J74" s="115">
        <v>33</v>
      </c>
      <c r="K74" s="116">
        <v>126.92307692307692</v>
      </c>
    </row>
    <row r="75" spans="1:11" ht="14.1" customHeight="1" x14ac:dyDescent="0.2">
      <c r="A75" s="306" t="s">
        <v>313</v>
      </c>
      <c r="B75" s="307" t="s">
        <v>314</v>
      </c>
      <c r="C75" s="308"/>
      <c r="D75" s="113">
        <v>2.0118475466636863</v>
      </c>
      <c r="E75" s="115">
        <v>180</v>
      </c>
      <c r="F75" s="114">
        <v>250</v>
      </c>
      <c r="G75" s="114">
        <v>157</v>
      </c>
      <c r="H75" s="114">
        <v>187</v>
      </c>
      <c r="I75" s="140">
        <v>184</v>
      </c>
      <c r="J75" s="115">
        <v>-4</v>
      </c>
      <c r="K75" s="116">
        <v>-2.1739130434782608</v>
      </c>
    </row>
    <row r="76" spans="1:11" ht="14.1" customHeight="1" x14ac:dyDescent="0.2">
      <c r="A76" s="306">
        <v>91</v>
      </c>
      <c r="B76" s="307" t="s">
        <v>315</v>
      </c>
      <c r="C76" s="308"/>
      <c r="D76" s="113">
        <v>0.49178495585112331</v>
      </c>
      <c r="E76" s="115">
        <v>44</v>
      </c>
      <c r="F76" s="114">
        <v>66</v>
      </c>
      <c r="G76" s="114">
        <v>41</v>
      </c>
      <c r="H76" s="114">
        <v>36</v>
      </c>
      <c r="I76" s="140">
        <v>30</v>
      </c>
      <c r="J76" s="115">
        <v>14</v>
      </c>
      <c r="K76" s="116">
        <v>46.666666666666664</v>
      </c>
    </row>
    <row r="77" spans="1:11" ht="14.1" customHeight="1" x14ac:dyDescent="0.2">
      <c r="A77" s="306">
        <v>92</v>
      </c>
      <c r="B77" s="307" t="s">
        <v>316</v>
      </c>
      <c r="C77" s="308"/>
      <c r="D77" s="113">
        <v>4.3925338102157152</v>
      </c>
      <c r="E77" s="115">
        <v>393</v>
      </c>
      <c r="F77" s="114">
        <v>506</v>
      </c>
      <c r="G77" s="114">
        <v>377</v>
      </c>
      <c r="H77" s="114">
        <v>430</v>
      </c>
      <c r="I77" s="140">
        <v>514</v>
      </c>
      <c r="J77" s="115">
        <v>-121</v>
      </c>
      <c r="K77" s="116">
        <v>-23.540856031128406</v>
      </c>
    </row>
    <row r="78" spans="1:11" ht="14.1" customHeight="1" x14ac:dyDescent="0.2">
      <c r="A78" s="306">
        <v>93</v>
      </c>
      <c r="B78" s="307" t="s">
        <v>317</v>
      </c>
      <c r="C78" s="308"/>
      <c r="D78" s="113">
        <v>6.7061584888789535E-2</v>
      </c>
      <c r="E78" s="115">
        <v>6</v>
      </c>
      <c r="F78" s="114">
        <v>7</v>
      </c>
      <c r="G78" s="114">
        <v>12</v>
      </c>
      <c r="H78" s="114">
        <v>8</v>
      </c>
      <c r="I78" s="140">
        <v>8</v>
      </c>
      <c r="J78" s="115">
        <v>-2</v>
      </c>
      <c r="K78" s="116">
        <v>-25</v>
      </c>
    </row>
    <row r="79" spans="1:11" ht="14.1" customHeight="1" x14ac:dyDescent="0.2">
      <c r="A79" s="306">
        <v>94</v>
      </c>
      <c r="B79" s="307" t="s">
        <v>318</v>
      </c>
      <c r="C79" s="308"/>
      <c r="D79" s="113">
        <v>0.8382698111098692</v>
      </c>
      <c r="E79" s="115">
        <v>75</v>
      </c>
      <c r="F79" s="114">
        <v>96</v>
      </c>
      <c r="G79" s="114">
        <v>158</v>
      </c>
      <c r="H79" s="114">
        <v>108</v>
      </c>
      <c r="I79" s="140">
        <v>145</v>
      </c>
      <c r="J79" s="115">
        <v>-70</v>
      </c>
      <c r="K79" s="116">
        <v>-48.275862068965516</v>
      </c>
    </row>
    <row r="80" spans="1:11" ht="14.1" customHeight="1" x14ac:dyDescent="0.2">
      <c r="A80" s="306" t="s">
        <v>319</v>
      </c>
      <c r="B80" s="307" t="s">
        <v>320</v>
      </c>
      <c r="C80" s="308"/>
      <c r="D80" s="113">
        <v>6.7061584888789535E-2</v>
      </c>
      <c r="E80" s="115">
        <v>6</v>
      </c>
      <c r="F80" s="114" t="s">
        <v>513</v>
      </c>
      <c r="G80" s="114" t="s">
        <v>513</v>
      </c>
      <c r="H80" s="114" t="s">
        <v>513</v>
      </c>
      <c r="I80" s="140" t="s">
        <v>513</v>
      </c>
      <c r="J80" s="115" t="s">
        <v>513</v>
      </c>
      <c r="K80" s="116" t="s">
        <v>513</v>
      </c>
    </row>
    <row r="81" spans="1:11" ht="14.1" customHeight="1" x14ac:dyDescent="0.2">
      <c r="A81" s="310" t="s">
        <v>321</v>
      </c>
      <c r="B81" s="311" t="s">
        <v>333</v>
      </c>
      <c r="C81" s="312"/>
      <c r="D81" s="125">
        <v>0.2794232703699564</v>
      </c>
      <c r="E81" s="143">
        <v>25</v>
      </c>
      <c r="F81" s="144">
        <v>21</v>
      </c>
      <c r="G81" s="144">
        <v>69</v>
      </c>
      <c r="H81" s="144">
        <v>18</v>
      </c>
      <c r="I81" s="145">
        <v>10</v>
      </c>
      <c r="J81" s="143">
        <v>15</v>
      </c>
      <c r="K81" s="146">
        <v>150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9590</v>
      </c>
      <c r="E11" s="114">
        <v>7794</v>
      </c>
      <c r="F11" s="114">
        <v>9094</v>
      </c>
      <c r="G11" s="114">
        <v>7590</v>
      </c>
      <c r="H11" s="140">
        <v>9433</v>
      </c>
      <c r="I11" s="115">
        <v>157</v>
      </c>
      <c r="J11" s="116">
        <v>1.664369765716103</v>
      </c>
    </row>
    <row r="12" spans="1:15" s="110" customFormat="1" ht="24.95" customHeight="1" x14ac:dyDescent="0.2">
      <c r="A12" s="193" t="s">
        <v>132</v>
      </c>
      <c r="B12" s="194" t="s">
        <v>133</v>
      </c>
      <c r="C12" s="113">
        <v>4.171011470281543E-2</v>
      </c>
      <c r="D12" s="115">
        <v>4</v>
      </c>
      <c r="E12" s="114">
        <v>13</v>
      </c>
      <c r="F12" s="114">
        <v>7</v>
      </c>
      <c r="G12" s="114">
        <v>0</v>
      </c>
      <c r="H12" s="140">
        <v>5</v>
      </c>
      <c r="I12" s="115">
        <v>-1</v>
      </c>
      <c r="J12" s="116">
        <v>-20</v>
      </c>
    </row>
    <row r="13" spans="1:15" s="110" customFormat="1" ht="24.95" customHeight="1" x14ac:dyDescent="0.2">
      <c r="A13" s="193" t="s">
        <v>134</v>
      </c>
      <c r="B13" s="199" t="s">
        <v>214</v>
      </c>
      <c r="C13" s="113">
        <v>1.470281543274244</v>
      </c>
      <c r="D13" s="115">
        <v>141</v>
      </c>
      <c r="E13" s="114">
        <v>74</v>
      </c>
      <c r="F13" s="114">
        <v>153</v>
      </c>
      <c r="G13" s="114">
        <v>93</v>
      </c>
      <c r="H13" s="140">
        <v>220</v>
      </c>
      <c r="I13" s="115">
        <v>-79</v>
      </c>
      <c r="J13" s="116">
        <v>-35.909090909090907</v>
      </c>
    </row>
    <row r="14" spans="1:15" s="287" customFormat="1" ht="24.95" customHeight="1" x14ac:dyDescent="0.2">
      <c r="A14" s="193" t="s">
        <v>215</v>
      </c>
      <c r="B14" s="199" t="s">
        <v>137</v>
      </c>
      <c r="C14" s="113">
        <v>5.5683003128258601</v>
      </c>
      <c r="D14" s="115">
        <v>534</v>
      </c>
      <c r="E14" s="114">
        <v>436</v>
      </c>
      <c r="F14" s="114">
        <v>482</v>
      </c>
      <c r="G14" s="114">
        <v>419</v>
      </c>
      <c r="H14" s="140">
        <v>617</v>
      </c>
      <c r="I14" s="115">
        <v>-83</v>
      </c>
      <c r="J14" s="116">
        <v>-13.452188006482983</v>
      </c>
      <c r="K14" s="110"/>
      <c r="L14" s="110"/>
      <c r="M14" s="110"/>
      <c r="N14" s="110"/>
      <c r="O14" s="110"/>
    </row>
    <row r="15" spans="1:15" s="110" customFormat="1" ht="24.95" customHeight="1" x14ac:dyDescent="0.2">
      <c r="A15" s="193" t="s">
        <v>216</v>
      </c>
      <c r="B15" s="199" t="s">
        <v>217</v>
      </c>
      <c r="C15" s="113">
        <v>0.59436913451511997</v>
      </c>
      <c r="D15" s="115">
        <v>57</v>
      </c>
      <c r="E15" s="114">
        <v>67</v>
      </c>
      <c r="F15" s="114">
        <v>119</v>
      </c>
      <c r="G15" s="114">
        <v>63</v>
      </c>
      <c r="H15" s="140">
        <v>66</v>
      </c>
      <c r="I15" s="115">
        <v>-9</v>
      </c>
      <c r="J15" s="116">
        <v>-13.636363636363637</v>
      </c>
    </row>
    <row r="16" spans="1:15" s="287" customFormat="1" ht="24.95" customHeight="1" x14ac:dyDescent="0.2">
      <c r="A16" s="193" t="s">
        <v>218</v>
      </c>
      <c r="B16" s="199" t="s">
        <v>141</v>
      </c>
      <c r="C16" s="113">
        <v>4.3691345151199164</v>
      </c>
      <c r="D16" s="115">
        <v>419</v>
      </c>
      <c r="E16" s="114">
        <v>316</v>
      </c>
      <c r="F16" s="114">
        <v>295</v>
      </c>
      <c r="G16" s="114">
        <v>279</v>
      </c>
      <c r="H16" s="140">
        <v>441</v>
      </c>
      <c r="I16" s="115">
        <v>-22</v>
      </c>
      <c r="J16" s="116">
        <v>-4.9886621315192743</v>
      </c>
      <c r="K16" s="110"/>
      <c r="L16" s="110"/>
      <c r="M16" s="110"/>
      <c r="N16" s="110"/>
      <c r="O16" s="110"/>
    </row>
    <row r="17" spans="1:15" s="110" customFormat="1" ht="24.95" customHeight="1" x14ac:dyDescent="0.2">
      <c r="A17" s="193" t="s">
        <v>142</v>
      </c>
      <c r="B17" s="199" t="s">
        <v>220</v>
      </c>
      <c r="C17" s="113">
        <v>0.60479666319082381</v>
      </c>
      <c r="D17" s="115">
        <v>58</v>
      </c>
      <c r="E17" s="114">
        <v>53</v>
      </c>
      <c r="F17" s="114">
        <v>68</v>
      </c>
      <c r="G17" s="114">
        <v>77</v>
      </c>
      <c r="H17" s="140">
        <v>110</v>
      </c>
      <c r="I17" s="115">
        <v>-52</v>
      </c>
      <c r="J17" s="116">
        <v>-47.272727272727273</v>
      </c>
    </row>
    <row r="18" spans="1:15" s="287" customFormat="1" ht="24.95" customHeight="1" x14ac:dyDescent="0.2">
      <c r="A18" s="201" t="s">
        <v>144</v>
      </c>
      <c r="B18" s="202" t="s">
        <v>145</v>
      </c>
      <c r="C18" s="113">
        <v>6.2982273201251306</v>
      </c>
      <c r="D18" s="115">
        <v>604</v>
      </c>
      <c r="E18" s="114">
        <v>399</v>
      </c>
      <c r="F18" s="114">
        <v>468</v>
      </c>
      <c r="G18" s="114">
        <v>533</v>
      </c>
      <c r="H18" s="140">
        <v>532</v>
      </c>
      <c r="I18" s="115">
        <v>72</v>
      </c>
      <c r="J18" s="116">
        <v>13.533834586466165</v>
      </c>
      <c r="K18" s="110"/>
      <c r="L18" s="110"/>
      <c r="M18" s="110"/>
      <c r="N18" s="110"/>
      <c r="O18" s="110"/>
    </row>
    <row r="19" spans="1:15" s="110" customFormat="1" ht="24.95" customHeight="1" x14ac:dyDescent="0.2">
      <c r="A19" s="193" t="s">
        <v>146</v>
      </c>
      <c r="B19" s="199" t="s">
        <v>147</v>
      </c>
      <c r="C19" s="113">
        <v>11.011470281543275</v>
      </c>
      <c r="D19" s="115">
        <v>1056</v>
      </c>
      <c r="E19" s="114">
        <v>809</v>
      </c>
      <c r="F19" s="114">
        <v>872</v>
      </c>
      <c r="G19" s="114">
        <v>737</v>
      </c>
      <c r="H19" s="140">
        <v>1040</v>
      </c>
      <c r="I19" s="115">
        <v>16</v>
      </c>
      <c r="J19" s="116">
        <v>1.5384615384615385</v>
      </c>
    </row>
    <row r="20" spans="1:15" s="287" customFormat="1" ht="24.95" customHeight="1" x14ac:dyDescent="0.2">
      <c r="A20" s="193" t="s">
        <v>148</v>
      </c>
      <c r="B20" s="199" t="s">
        <v>149</v>
      </c>
      <c r="C20" s="113">
        <v>3.7851929092805006</v>
      </c>
      <c r="D20" s="115">
        <v>363</v>
      </c>
      <c r="E20" s="114">
        <v>277</v>
      </c>
      <c r="F20" s="114">
        <v>320</v>
      </c>
      <c r="G20" s="114">
        <v>332</v>
      </c>
      <c r="H20" s="140">
        <v>332</v>
      </c>
      <c r="I20" s="115">
        <v>31</v>
      </c>
      <c r="J20" s="116">
        <v>9.3373493975903621</v>
      </c>
      <c r="K20" s="110"/>
      <c r="L20" s="110"/>
      <c r="M20" s="110"/>
      <c r="N20" s="110"/>
      <c r="O20" s="110"/>
    </row>
    <row r="21" spans="1:15" s="110" customFormat="1" ht="24.95" customHeight="1" x14ac:dyDescent="0.2">
      <c r="A21" s="201" t="s">
        <v>150</v>
      </c>
      <c r="B21" s="202" t="s">
        <v>151</v>
      </c>
      <c r="C21" s="113">
        <v>7.007299270072993</v>
      </c>
      <c r="D21" s="115">
        <v>672</v>
      </c>
      <c r="E21" s="114">
        <v>571</v>
      </c>
      <c r="F21" s="114">
        <v>595</v>
      </c>
      <c r="G21" s="114">
        <v>463</v>
      </c>
      <c r="H21" s="140">
        <v>518</v>
      </c>
      <c r="I21" s="115">
        <v>154</v>
      </c>
      <c r="J21" s="116">
        <v>29.72972972972973</v>
      </c>
    </row>
    <row r="22" spans="1:15" s="110" customFormat="1" ht="24.95" customHeight="1" x14ac:dyDescent="0.2">
      <c r="A22" s="201" t="s">
        <v>152</v>
      </c>
      <c r="B22" s="199" t="s">
        <v>153</v>
      </c>
      <c r="C22" s="113">
        <v>2.8258602711157454</v>
      </c>
      <c r="D22" s="115">
        <v>271</v>
      </c>
      <c r="E22" s="114">
        <v>203</v>
      </c>
      <c r="F22" s="114">
        <v>197</v>
      </c>
      <c r="G22" s="114">
        <v>209</v>
      </c>
      <c r="H22" s="140">
        <v>238</v>
      </c>
      <c r="I22" s="115">
        <v>33</v>
      </c>
      <c r="J22" s="116">
        <v>13.865546218487395</v>
      </c>
    </row>
    <row r="23" spans="1:15" s="110" customFormat="1" ht="24.95" customHeight="1" x14ac:dyDescent="0.2">
      <c r="A23" s="193" t="s">
        <v>154</v>
      </c>
      <c r="B23" s="199" t="s">
        <v>155</v>
      </c>
      <c r="C23" s="113">
        <v>0.70907194994786238</v>
      </c>
      <c r="D23" s="115">
        <v>68</v>
      </c>
      <c r="E23" s="114">
        <v>64</v>
      </c>
      <c r="F23" s="114">
        <v>89</v>
      </c>
      <c r="G23" s="114">
        <v>60</v>
      </c>
      <c r="H23" s="140">
        <v>99</v>
      </c>
      <c r="I23" s="115">
        <v>-31</v>
      </c>
      <c r="J23" s="116">
        <v>-31.313131313131311</v>
      </c>
    </row>
    <row r="24" spans="1:15" s="110" customFormat="1" ht="24.95" customHeight="1" x14ac:dyDescent="0.2">
      <c r="A24" s="193" t="s">
        <v>156</v>
      </c>
      <c r="B24" s="199" t="s">
        <v>221</v>
      </c>
      <c r="C24" s="113">
        <v>6.2460896767466112</v>
      </c>
      <c r="D24" s="115">
        <v>599</v>
      </c>
      <c r="E24" s="114">
        <v>422</v>
      </c>
      <c r="F24" s="114">
        <v>699</v>
      </c>
      <c r="G24" s="114">
        <v>487</v>
      </c>
      <c r="H24" s="140">
        <v>596</v>
      </c>
      <c r="I24" s="115">
        <v>3</v>
      </c>
      <c r="J24" s="116">
        <v>0.50335570469798663</v>
      </c>
    </row>
    <row r="25" spans="1:15" s="110" customFormat="1" ht="24.95" customHeight="1" x14ac:dyDescent="0.2">
      <c r="A25" s="193" t="s">
        <v>222</v>
      </c>
      <c r="B25" s="204" t="s">
        <v>159</v>
      </c>
      <c r="C25" s="113">
        <v>13.639207507820647</v>
      </c>
      <c r="D25" s="115">
        <v>1308</v>
      </c>
      <c r="E25" s="114">
        <v>1321</v>
      </c>
      <c r="F25" s="114">
        <v>1295</v>
      </c>
      <c r="G25" s="114">
        <v>1271</v>
      </c>
      <c r="H25" s="140">
        <v>1480</v>
      </c>
      <c r="I25" s="115">
        <v>-172</v>
      </c>
      <c r="J25" s="116">
        <v>-11.621621621621621</v>
      </c>
    </row>
    <row r="26" spans="1:15" s="110" customFormat="1" ht="24.95" customHeight="1" x14ac:dyDescent="0.2">
      <c r="A26" s="201">
        <v>782.78300000000002</v>
      </c>
      <c r="B26" s="203" t="s">
        <v>160</v>
      </c>
      <c r="C26" s="113">
        <v>12.502606882168926</v>
      </c>
      <c r="D26" s="115">
        <v>1199</v>
      </c>
      <c r="E26" s="114">
        <v>1183</v>
      </c>
      <c r="F26" s="114">
        <v>1148</v>
      </c>
      <c r="G26" s="114">
        <v>1065</v>
      </c>
      <c r="H26" s="140">
        <v>1056</v>
      </c>
      <c r="I26" s="115">
        <v>143</v>
      </c>
      <c r="J26" s="116">
        <v>13.541666666666666</v>
      </c>
    </row>
    <row r="27" spans="1:15" s="110" customFormat="1" ht="24.95" customHeight="1" x14ac:dyDescent="0.2">
      <c r="A27" s="193" t="s">
        <v>161</v>
      </c>
      <c r="B27" s="199" t="s">
        <v>162</v>
      </c>
      <c r="C27" s="113">
        <v>4.0458811261730974</v>
      </c>
      <c r="D27" s="115">
        <v>388</v>
      </c>
      <c r="E27" s="114">
        <v>283</v>
      </c>
      <c r="F27" s="114">
        <v>426</v>
      </c>
      <c r="G27" s="114">
        <v>370</v>
      </c>
      <c r="H27" s="140">
        <v>376</v>
      </c>
      <c r="I27" s="115">
        <v>12</v>
      </c>
      <c r="J27" s="116">
        <v>3.1914893617021276</v>
      </c>
    </row>
    <row r="28" spans="1:15" s="110" customFormat="1" ht="24.95" customHeight="1" x14ac:dyDescent="0.2">
      <c r="A28" s="193" t="s">
        <v>163</v>
      </c>
      <c r="B28" s="199" t="s">
        <v>164</v>
      </c>
      <c r="C28" s="113">
        <v>6.0062565172054221</v>
      </c>
      <c r="D28" s="115">
        <v>576</v>
      </c>
      <c r="E28" s="114">
        <v>507</v>
      </c>
      <c r="F28" s="114">
        <v>566</v>
      </c>
      <c r="G28" s="114">
        <v>405</v>
      </c>
      <c r="H28" s="140">
        <v>761</v>
      </c>
      <c r="I28" s="115">
        <v>-185</v>
      </c>
      <c r="J28" s="116">
        <v>-24.310118265440209</v>
      </c>
    </row>
    <row r="29" spans="1:15" s="110" customFormat="1" ht="24.95" customHeight="1" x14ac:dyDescent="0.2">
      <c r="A29" s="193">
        <v>86</v>
      </c>
      <c r="B29" s="199" t="s">
        <v>165</v>
      </c>
      <c r="C29" s="113">
        <v>8.8216892596454635</v>
      </c>
      <c r="D29" s="115">
        <v>846</v>
      </c>
      <c r="E29" s="114">
        <v>439</v>
      </c>
      <c r="F29" s="114">
        <v>533</v>
      </c>
      <c r="G29" s="114">
        <v>427</v>
      </c>
      <c r="H29" s="140">
        <v>527</v>
      </c>
      <c r="I29" s="115">
        <v>319</v>
      </c>
      <c r="J29" s="116">
        <v>60.531309297912713</v>
      </c>
    </row>
    <row r="30" spans="1:15" s="110" customFormat="1" ht="24.95" customHeight="1" x14ac:dyDescent="0.2">
      <c r="A30" s="193">
        <v>87.88</v>
      </c>
      <c r="B30" s="204" t="s">
        <v>166</v>
      </c>
      <c r="C30" s="113">
        <v>5.5265901981230448</v>
      </c>
      <c r="D30" s="115">
        <v>530</v>
      </c>
      <c r="E30" s="114">
        <v>463</v>
      </c>
      <c r="F30" s="114">
        <v>723</v>
      </c>
      <c r="G30" s="114">
        <v>418</v>
      </c>
      <c r="H30" s="140">
        <v>596</v>
      </c>
      <c r="I30" s="115">
        <v>-66</v>
      </c>
      <c r="J30" s="116">
        <v>-11.073825503355705</v>
      </c>
    </row>
    <row r="31" spans="1:15" s="110" customFormat="1" ht="24.95" customHeight="1" x14ac:dyDescent="0.2">
      <c r="A31" s="193" t="s">
        <v>167</v>
      </c>
      <c r="B31" s="199" t="s">
        <v>168</v>
      </c>
      <c r="C31" s="113">
        <v>4.4942648592283625</v>
      </c>
      <c r="D31" s="115">
        <v>431</v>
      </c>
      <c r="E31" s="114">
        <v>330</v>
      </c>
      <c r="F31" s="114">
        <v>521</v>
      </c>
      <c r="G31" s="114">
        <v>301</v>
      </c>
      <c r="H31" s="140">
        <v>440</v>
      </c>
      <c r="I31" s="115">
        <v>-9</v>
      </c>
      <c r="J31" s="116">
        <v>-2.0454545454545454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4.171011470281543E-2</v>
      </c>
      <c r="D34" s="115">
        <v>4</v>
      </c>
      <c r="E34" s="114">
        <v>13</v>
      </c>
      <c r="F34" s="114">
        <v>7</v>
      </c>
      <c r="G34" s="114">
        <v>0</v>
      </c>
      <c r="H34" s="140">
        <v>5</v>
      </c>
      <c r="I34" s="115">
        <v>-1</v>
      </c>
      <c r="J34" s="116">
        <v>-20</v>
      </c>
    </row>
    <row r="35" spans="1:10" s="110" customFormat="1" ht="24.95" customHeight="1" x14ac:dyDescent="0.2">
      <c r="A35" s="292" t="s">
        <v>171</v>
      </c>
      <c r="B35" s="293" t="s">
        <v>172</v>
      </c>
      <c r="C35" s="113">
        <v>13.336809176225234</v>
      </c>
      <c r="D35" s="115">
        <v>1279</v>
      </c>
      <c r="E35" s="114">
        <v>909</v>
      </c>
      <c r="F35" s="114">
        <v>1103</v>
      </c>
      <c r="G35" s="114">
        <v>1045</v>
      </c>
      <c r="H35" s="140">
        <v>1369</v>
      </c>
      <c r="I35" s="115">
        <v>-90</v>
      </c>
      <c r="J35" s="116">
        <v>-6.5741417092768444</v>
      </c>
    </row>
    <row r="36" spans="1:10" s="110" customFormat="1" ht="24.95" customHeight="1" x14ac:dyDescent="0.2">
      <c r="A36" s="294" t="s">
        <v>173</v>
      </c>
      <c r="B36" s="295" t="s">
        <v>174</v>
      </c>
      <c r="C36" s="125">
        <v>86.621480709071946</v>
      </c>
      <c r="D36" s="143">
        <v>8307</v>
      </c>
      <c r="E36" s="144">
        <v>6872</v>
      </c>
      <c r="F36" s="144">
        <v>7984</v>
      </c>
      <c r="G36" s="144">
        <v>6545</v>
      </c>
      <c r="H36" s="145">
        <v>8059</v>
      </c>
      <c r="I36" s="143">
        <v>248</v>
      </c>
      <c r="J36" s="146">
        <v>3.0773048765355502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9590</v>
      </c>
      <c r="F11" s="264">
        <v>7794</v>
      </c>
      <c r="G11" s="264">
        <v>9094</v>
      </c>
      <c r="H11" s="264">
        <v>7590</v>
      </c>
      <c r="I11" s="265">
        <v>9433</v>
      </c>
      <c r="J11" s="263">
        <v>157</v>
      </c>
      <c r="K11" s="266">
        <v>1.664369765716103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24.556830031282587</v>
      </c>
      <c r="E13" s="115">
        <v>2355</v>
      </c>
      <c r="F13" s="114">
        <v>2023</v>
      </c>
      <c r="G13" s="114">
        <v>2333</v>
      </c>
      <c r="H13" s="114">
        <v>1826</v>
      </c>
      <c r="I13" s="140">
        <v>2179</v>
      </c>
      <c r="J13" s="115">
        <v>176</v>
      </c>
      <c r="K13" s="116">
        <v>8.077099586966499</v>
      </c>
    </row>
    <row r="14" spans="1:17" ht="15.95" customHeight="1" x14ac:dyDescent="0.2">
      <c r="A14" s="306" t="s">
        <v>230</v>
      </c>
      <c r="B14" s="307"/>
      <c r="C14" s="308"/>
      <c r="D14" s="113">
        <v>53.534932221063606</v>
      </c>
      <c r="E14" s="115">
        <v>5134</v>
      </c>
      <c r="F14" s="114">
        <v>4150</v>
      </c>
      <c r="G14" s="114">
        <v>4868</v>
      </c>
      <c r="H14" s="114">
        <v>4227</v>
      </c>
      <c r="I14" s="140">
        <v>5305</v>
      </c>
      <c r="J14" s="115">
        <v>-171</v>
      </c>
      <c r="K14" s="116">
        <v>-3.223374175306315</v>
      </c>
    </row>
    <row r="15" spans="1:17" ht="15.95" customHeight="1" x14ac:dyDescent="0.2">
      <c r="A15" s="306" t="s">
        <v>231</v>
      </c>
      <c r="B15" s="307"/>
      <c r="C15" s="308"/>
      <c r="D15" s="113">
        <v>9.6246089676746607</v>
      </c>
      <c r="E15" s="115">
        <v>923</v>
      </c>
      <c r="F15" s="114">
        <v>665</v>
      </c>
      <c r="G15" s="114">
        <v>856</v>
      </c>
      <c r="H15" s="114">
        <v>714</v>
      </c>
      <c r="I15" s="140">
        <v>887</v>
      </c>
      <c r="J15" s="115">
        <v>36</v>
      </c>
      <c r="K15" s="116">
        <v>4.058624577226607</v>
      </c>
    </row>
    <row r="16" spans="1:17" ht="15.95" customHeight="1" x14ac:dyDescent="0.2">
      <c r="A16" s="306" t="s">
        <v>232</v>
      </c>
      <c r="B16" s="307"/>
      <c r="C16" s="308"/>
      <c r="D16" s="113">
        <v>12.148070907194995</v>
      </c>
      <c r="E16" s="115">
        <v>1165</v>
      </c>
      <c r="F16" s="114">
        <v>930</v>
      </c>
      <c r="G16" s="114">
        <v>974</v>
      </c>
      <c r="H16" s="114">
        <v>804</v>
      </c>
      <c r="I16" s="140">
        <v>1037</v>
      </c>
      <c r="J16" s="115">
        <v>128</v>
      </c>
      <c r="K16" s="116">
        <v>12.343297974927676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0.13555787278415016</v>
      </c>
      <c r="E18" s="115">
        <v>13</v>
      </c>
      <c r="F18" s="114">
        <v>26</v>
      </c>
      <c r="G18" s="114">
        <v>43</v>
      </c>
      <c r="H18" s="114">
        <v>12</v>
      </c>
      <c r="I18" s="140">
        <v>21</v>
      </c>
      <c r="J18" s="115">
        <v>-8</v>
      </c>
      <c r="K18" s="116">
        <v>-38.095238095238095</v>
      </c>
    </row>
    <row r="19" spans="1:11" ht="14.1" customHeight="1" x14ac:dyDescent="0.2">
      <c r="A19" s="306" t="s">
        <v>235</v>
      </c>
      <c r="B19" s="307" t="s">
        <v>236</v>
      </c>
      <c r="C19" s="308"/>
      <c r="D19" s="113">
        <v>7.2992700729927001E-2</v>
      </c>
      <c r="E19" s="115">
        <v>7</v>
      </c>
      <c r="F19" s="114">
        <v>17</v>
      </c>
      <c r="G19" s="114">
        <v>15</v>
      </c>
      <c r="H19" s="114">
        <v>4</v>
      </c>
      <c r="I19" s="140">
        <v>10</v>
      </c>
      <c r="J19" s="115">
        <v>-3</v>
      </c>
      <c r="K19" s="116">
        <v>-30</v>
      </c>
    </row>
    <row r="20" spans="1:11" ht="14.1" customHeight="1" x14ac:dyDescent="0.2">
      <c r="A20" s="306">
        <v>12</v>
      </c>
      <c r="B20" s="307" t="s">
        <v>237</v>
      </c>
      <c r="C20" s="308"/>
      <c r="D20" s="113">
        <v>0.67778936392075073</v>
      </c>
      <c r="E20" s="115">
        <v>65</v>
      </c>
      <c r="F20" s="114">
        <v>101</v>
      </c>
      <c r="G20" s="114">
        <v>95</v>
      </c>
      <c r="H20" s="114">
        <v>45</v>
      </c>
      <c r="I20" s="140">
        <v>138</v>
      </c>
      <c r="J20" s="115">
        <v>-73</v>
      </c>
      <c r="K20" s="116">
        <v>-52.89855072463768</v>
      </c>
    </row>
    <row r="21" spans="1:11" ht="14.1" customHeight="1" x14ac:dyDescent="0.2">
      <c r="A21" s="306">
        <v>21</v>
      </c>
      <c r="B21" s="307" t="s">
        <v>238</v>
      </c>
      <c r="C21" s="308"/>
      <c r="D21" s="113">
        <v>0.16684045881126172</v>
      </c>
      <c r="E21" s="115">
        <v>16</v>
      </c>
      <c r="F21" s="114">
        <v>21</v>
      </c>
      <c r="G21" s="114">
        <v>20</v>
      </c>
      <c r="H21" s="114">
        <v>18</v>
      </c>
      <c r="I21" s="140">
        <v>30</v>
      </c>
      <c r="J21" s="115">
        <v>-14</v>
      </c>
      <c r="K21" s="116">
        <v>-46.666666666666664</v>
      </c>
    </row>
    <row r="22" spans="1:11" ht="14.1" customHeight="1" x14ac:dyDescent="0.2">
      <c r="A22" s="306">
        <v>22</v>
      </c>
      <c r="B22" s="307" t="s">
        <v>239</v>
      </c>
      <c r="C22" s="308"/>
      <c r="D22" s="113">
        <v>1.3451511991657976</v>
      </c>
      <c r="E22" s="115">
        <v>129</v>
      </c>
      <c r="F22" s="114">
        <v>103</v>
      </c>
      <c r="G22" s="114">
        <v>117</v>
      </c>
      <c r="H22" s="114">
        <v>119</v>
      </c>
      <c r="I22" s="140">
        <v>135</v>
      </c>
      <c r="J22" s="115">
        <v>-6</v>
      </c>
      <c r="K22" s="116">
        <v>-4.4444444444444446</v>
      </c>
    </row>
    <row r="23" spans="1:11" ht="14.1" customHeight="1" x14ac:dyDescent="0.2">
      <c r="A23" s="306">
        <v>23</v>
      </c>
      <c r="B23" s="307" t="s">
        <v>240</v>
      </c>
      <c r="C23" s="308"/>
      <c r="D23" s="113">
        <v>0.34410844629822734</v>
      </c>
      <c r="E23" s="115">
        <v>33</v>
      </c>
      <c r="F23" s="114">
        <v>39</v>
      </c>
      <c r="G23" s="114">
        <v>53</v>
      </c>
      <c r="H23" s="114">
        <v>36</v>
      </c>
      <c r="I23" s="140">
        <v>47</v>
      </c>
      <c r="J23" s="115">
        <v>-14</v>
      </c>
      <c r="K23" s="116">
        <v>-29.787234042553191</v>
      </c>
    </row>
    <row r="24" spans="1:11" ht="14.1" customHeight="1" x14ac:dyDescent="0.2">
      <c r="A24" s="306">
        <v>24</v>
      </c>
      <c r="B24" s="307" t="s">
        <v>241</v>
      </c>
      <c r="C24" s="308"/>
      <c r="D24" s="113">
        <v>3.0344108446298228</v>
      </c>
      <c r="E24" s="115">
        <v>291</v>
      </c>
      <c r="F24" s="114">
        <v>278</v>
      </c>
      <c r="G24" s="114">
        <v>230</v>
      </c>
      <c r="H24" s="114">
        <v>250</v>
      </c>
      <c r="I24" s="140">
        <v>291</v>
      </c>
      <c r="J24" s="115">
        <v>0</v>
      </c>
      <c r="K24" s="116">
        <v>0</v>
      </c>
    </row>
    <row r="25" spans="1:11" ht="14.1" customHeight="1" x14ac:dyDescent="0.2">
      <c r="A25" s="306">
        <v>25</v>
      </c>
      <c r="B25" s="307" t="s">
        <v>242</v>
      </c>
      <c r="C25" s="308"/>
      <c r="D25" s="113">
        <v>4.1293013555787281</v>
      </c>
      <c r="E25" s="115">
        <v>396</v>
      </c>
      <c r="F25" s="114">
        <v>203</v>
      </c>
      <c r="G25" s="114">
        <v>264</v>
      </c>
      <c r="H25" s="114">
        <v>242</v>
      </c>
      <c r="I25" s="140">
        <v>344</v>
      </c>
      <c r="J25" s="115">
        <v>52</v>
      </c>
      <c r="K25" s="116">
        <v>15.116279069767442</v>
      </c>
    </row>
    <row r="26" spans="1:11" ht="14.1" customHeight="1" x14ac:dyDescent="0.2">
      <c r="A26" s="306">
        <v>26</v>
      </c>
      <c r="B26" s="307" t="s">
        <v>243</v>
      </c>
      <c r="C26" s="308"/>
      <c r="D26" s="113">
        <v>2.7841501564129301</v>
      </c>
      <c r="E26" s="115">
        <v>267</v>
      </c>
      <c r="F26" s="114">
        <v>165</v>
      </c>
      <c r="G26" s="114">
        <v>206</v>
      </c>
      <c r="H26" s="114">
        <v>146</v>
      </c>
      <c r="I26" s="140">
        <v>247</v>
      </c>
      <c r="J26" s="115">
        <v>20</v>
      </c>
      <c r="K26" s="116">
        <v>8.097165991902834</v>
      </c>
    </row>
    <row r="27" spans="1:11" ht="14.1" customHeight="1" x14ac:dyDescent="0.2">
      <c r="A27" s="306">
        <v>27</v>
      </c>
      <c r="B27" s="307" t="s">
        <v>244</v>
      </c>
      <c r="C27" s="308"/>
      <c r="D27" s="113">
        <v>1.5745568300312827</v>
      </c>
      <c r="E27" s="115">
        <v>151</v>
      </c>
      <c r="F27" s="114">
        <v>122</v>
      </c>
      <c r="G27" s="114">
        <v>247</v>
      </c>
      <c r="H27" s="114">
        <v>111</v>
      </c>
      <c r="I27" s="140">
        <v>132</v>
      </c>
      <c r="J27" s="115">
        <v>19</v>
      </c>
      <c r="K27" s="116">
        <v>14.393939393939394</v>
      </c>
    </row>
    <row r="28" spans="1:11" ht="14.1" customHeight="1" x14ac:dyDescent="0.2">
      <c r="A28" s="306">
        <v>28</v>
      </c>
      <c r="B28" s="307" t="s">
        <v>245</v>
      </c>
      <c r="C28" s="308"/>
      <c r="D28" s="113">
        <v>0.145985401459854</v>
      </c>
      <c r="E28" s="115">
        <v>14</v>
      </c>
      <c r="F28" s="114">
        <v>9</v>
      </c>
      <c r="G28" s="114">
        <v>9</v>
      </c>
      <c r="H28" s="114">
        <v>12</v>
      </c>
      <c r="I28" s="140">
        <v>18</v>
      </c>
      <c r="J28" s="115">
        <v>-4</v>
      </c>
      <c r="K28" s="116">
        <v>-22.222222222222221</v>
      </c>
    </row>
    <row r="29" spans="1:11" ht="14.1" customHeight="1" x14ac:dyDescent="0.2">
      <c r="A29" s="306">
        <v>29</v>
      </c>
      <c r="B29" s="307" t="s">
        <v>246</v>
      </c>
      <c r="C29" s="308"/>
      <c r="D29" s="113">
        <v>3.1386861313868613</v>
      </c>
      <c r="E29" s="115">
        <v>301</v>
      </c>
      <c r="F29" s="114">
        <v>271</v>
      </c>
      <c r="G29" s="114">
        <v>304</v>
      </c>
      <c r="H29" s="114">
        <v>259</v>
      </c>
      <c r="I29" s="140">
        <v>278</v>
      </c>
      <c r="J29" s="115">
        <v>23</v>
      </c>
      <c r="K29" s="116">
        <v>8.2733812949640289</v>
      </c>
    </row>
    <row r="30" spans="1:11" ht="14.1" customHeight="1" x14ac:dyDescent="0.2">
      <c r="A30" s="306" t="s">
        <v>247</v>
      </c>
      <c r="B30" s="307" t="s">
        <v>248</v>
      </c>
      <c r="C30" s="308"/>
      <c r="D30" s="113">
        <v>0.61522419186652766</v>
      </c>
      <c r="E30" s="115">
        <v>59</v>
      </c>
      <c r="F30" s="114" t="s">
        <v>513</v>
      </c>
      <c r="G30" s="114" t="s">
        <v>513</v>
      </c>
      <c r="H30" s="114" t="s">
        <v>513</v>
      </c>
      <c r="I30" s="140" t="s">
        <v>513</v>
      </c>
      <c r="J30" s="115" t="s">
        <v>513</v>
      </c>
      <c r="K30" s="116" t="s">
        <v>513</v>
      </c>
    </row>
    <row r="31" spans="1:11" ht="14.1" customHeight="1" x14ac:dyDescent="0.2">
      <c r="A31" s="306" t="s">
        <v>249</v>
      </c>
      <c r="B31" s="307" t="s">
        <v>250</v>
      </c>
      <c r="C31" s="308"/>
      <c r="D31" s="113">
        <v>2.5234619395203337</v>
      </c>
      <c r="E31" s="115">
        <v>242</v>
      </c>
      <c r="F31" s="114">
        <v>208</v>
      </c>
      <c r="G31" s="114">
        <v>207</v>
      </c>
      <c r="H31" s="114">
        <v>202</v>
      </c>
      <c r="I31" s="140">
        <v>219</v>
      </c>
      <c r="J31" s="115">
        <v>23</v>
      </c>
      <c r="K31" s="116">
        <v>10.502283105022832</v>
      </c>
    </row>
    <row r="32" spans="1:11" ht="14.1" customHeight="1" x14ac:dyDescent="0.2">
      <c r="A32" s="306">
        <v>31</v>
      </c>
      <c r="B32" s="307" t="s">
        <v>251</v>
      </c>
      <c r="C32" s="308"/>
      <c r="D32" s="113">
        <v>0.78206465067778941</v>
      </c>
      <c r="E32" s="115">
        <v>75</v>
      </c>
      <c r="F32" s="114">
        <v>52</v>
      </c>
      <c r="G32" s="114">
        <v>67</v>
      </c>
      <c r="H32" s="114">
        <v>42</v>
      </c>
      <c r="I32" s="140">
        <v>58</v>
      </c>
      <c r="J32" s="115">
        <v>17</v>
      </c>
      <c r="K32" s="116">
        <v>29.310344827586206</v>
      </c>
    </row>
    <row r="33" spans="1:11" ht="14.1" customHeight="1" x14ac:dyDescent="0.2">
      <c r="A33" s="306">
        <v>32</v>
      </c>
      <c r="B33" s="307" t="s">
        <v>252</v>
      </c>
      <c r="C33" s="308"/>
      <c r="D33" s="113">
        <v>2.335766423357664</v>
      </c>
      <c r="E33" s="115">
        <v>224</v>
      </c>
      <c r="F33" s="114">
        <v>199</v>
      </c>
      <c r="G33" s="114">
        <v>245</v>
      </c>
      <c r="H33" s="114">
        <v>247</v>
      </c>
      <c r="I33" s="140">
        <v>233</v>
      </c>
      <c r="J33" s="115">
        <v>-9</v>
      </c>
      <c r="K33" s="116">
        <v>-3.8626609442060085</v>
      </c>
    </row>
    <row r="34" spans="1:11" ht="14.1" customHeight="1" x14ac:dyDescent="0.2">
      <c r="A34" s="306">
        <v>33</v>
      </c>
      <c r="B34" s="307" t="s">
        <v>253</v>
      </c>
      <c r="C34" s="308"/>
      <c r="D34" s="113">
        <v>1.5328467153284671</v>
      </c>
      <c r="E34" s="115">
        <v>147</v>
      </c>
      <c r="F34" s="114">
        <v>90</v>
      </c>
      <c r="G34" s="114">
        <v>103</v>
      </c>
      <c r="H34" s="114">
        <v>162</v>
      </c>
      <c r="I34" s="140">
        <v>131</v>
      </c>
      <c r="J34" s="115">
        <v>16</v>
      </c>
      <c r="K34" s="116">
        <v>12.213740458015268</v>
      </c>
    </row>
    <row r="35" spans="1:11" ht="14.1" customHeight="1" x14ac:dyDescent="0.2">
      <c r="A35" s="306">
        <v>34</v>
      </c>
      <c r="B35" s="307" t="s">
        <v>254</v>
      </c>
      <c r="C35" s="308"/>
      <c r="D35" s="113">
        <v>2.273201251303441</v>
      </c>
      <c r="E35" s="115">
        <v>218</v>
      </c>
      <c r="F35" s="114">
        <v>135</v>
      </c>
      <c r="G35" s="114">
        <v>170</v>
      </c>
      <c r="H35" s="114">
        <v>166</v>
      </c>
      <c r="I35" s="140">
        <v>185</v>
      </c>
      <c r="J35" s="115">
        <v>33</v>
      </c>
      <c r="K35" s="116">
        <v>17.837837837837839</v>
      </c>
    </row>
    <row r="36" spans="1:11" ht="14.1" customHeight="1" x14ac:dyDescent="0.2">
      <c r="A36" s="306">
        <v>41</v>
      </c>
      <c r="B36" s="307" t="s">
        <v>255</v>
      </c>
      <c r="C36" s="308"/>
      <c r="D36" s="113">
        <v>0.57351407716371217</v>
      </c>
      <c r="E36" s="115">
        <v>55</v>
      </c>
      <c r="F36" s="114">
        <v>50</v>
      </c>
      <c r="G36" s="114">
        <v>56</v>
      </c>
      <c r="H36" s="114">
        <v>59</v>
      </c>
      <c r="I36" s="140">
        <v>69</v>
      </c>
      <c r="J36" s="115">
        <v>-14</v>
      </c>
      <c r="K36" s="116">
        <v>-20.289855072463769</v>
      </c>
    </row>
    <row r="37" spans="1:11" ht="14.1" customHeight="1" x14ac:dyDescent="0.2">
      <c r="A37" s="306">
        <v>42</v>
      </c>
      <c r="B37" s="307" t="s">
        <v>256</v>
      </c>
      <c r="C37" s="308"/>
      <c r="D37" s="113">
        <v>6.2565172054223156E-2</v>
      </c>
      <c r="E37" s="115">
        <v>6</v>
      </c>
      <c r="F37" s="114">
        <v>5</v>
      </c>
      <c r="G37" s="114">
        <v>7</v>
      </c>
      <c r="H37" s="114">
        <v>9</v>
      </c>
      <c r="I37" s="140">
        <v>6</v>
      </c>
      <c r="J37" s="115">
        <v>0</v>
      </c>
      <c r="K37" s="116">
        <v>0</v>
      </c>
    </row>
    <row r="38" spans="1:11" ht="14.1" customHeight="1" x14ac:dyDescent="0.2">
      <c r="A38" s="306">
        <v>43</v>
      </c>
      <c r="B38" s="307" t="s">
        <v>257</v>
      </c>
      <c r="C38" s="308"/>
      <c r="D38" s="113">
        <v>1.7935349322210636</v>
      </c>
      <c r="E38" s="115">
        <v>172</v>
      </c>
      <c r="F38" s="114">
        <v>96</v>
      </c>
      <c r="G38" s="114">
        <v>117</v>
      </c>
      <c r="H38" s="114">
        <v>140</v>
      </c>
      <c r="I38" s="140">
        <v>104</v>
      </c>
      <c r="J38" s="115">
        <v>68</v>
      </c>
      <c r="K38" s="116">
        <v>65.384615384615387</v>
      </c>
    </row>
    <row r="39" spans="1:11" ht="14.1" customHeight="1" x14ac:dyDescent="0.2">
      <c r="A39" s="306">
        <v>51</v>
      </c>
      <c r="B39" s="307" t="s">
        <v>258</v>
      </c>
      <c r="C39" s="308"/>
      <c r="D39" s="113">
        <v>6.9343065693430654</v>
      </c>
      <c r="E39" s="115">
        <v>665</v>
      </c>
      <c r="F39" s="114">
        <v>656</v>
      </c>
      <c r="G39" s="114">
        <v>607</v>
      </c>
      <c r="H39" s="114">
        <v>569</v>
      </c>
      <c r="I39" s="140">
        <v>595</v>
      </c>
      <c r="J39" s="115">
        <v>70</v>
      </c>
      <c r="K39" s="116">
        <v>11.764705882352942</v>
      </c>
    </row>
    <row r="40" spans="1:11" ht="14.1" customHeight="1" x14ac:dyDescent="0.2">
      <c r="A40" s="306" t="s">
        <v>259</v>
      </c>
      <c r="B40" s="307" t="s">
        <v>260</v>
      </c>
      <c r="C40" s="308"/>
      <c r="D40" s="113">
        <v>6.6110531803962465</v>
      </c>
      <c r="E40" s="115">
        <v>634</v>
      </c>
      <c r="F40" s="114">
        <v>622</v>
      </c>
      <c r="G40" s="114">
        <v>562</v>
      </c>
      <c r="H40" s="114">
        <v>534</v>
      </c>
      <c r="I40" s="140">
        <v>550</v>
      </c>
      <c r="J40" s="115">
        <v>84</v>
      </c>
      <c r="K40" s="116">
        <v>15.272727272727273</v>
      </c>
    </row>
    <row r="41" spans="1:11" ht="14.1" customHeight="1" x14ac:dyDescent="0.2">
      <c r="A41" s="306"/>
      <c r="B41" s="307" t="s">
        <v>261</v>
      </c>
      <c r="C41" s="308"/>
      <c r="D41" s="113">
        <v>5.9228362877997913</v>
      </c>
      <c r="E41" s="115">
        <v>568</v>
      </c>
      <c r="F41" s="114">
        <v>559</v>
      </c>
      <c r="G41" s="114">
        <v>517</v>
      </c>
      <c r="H41" s="114">
        <v>485</v>
      </c>
      <c r="I41" s="140">
        <v>497</v>
      </c>
      <c r="J41" s="115">
        <v>71</v>
      </c>
      <c r="K41" s="116">
        <v>14.285714285714286</v>
      </c>
    </row>
    <row r="42" spans="1:11" ht="14.1" customHeight="1" x14ac:dyDescent="0.2">
      <c r="A42" s="306">
        <v>52</v>
      </c>
      <c r="B42" s="307" t="s">
        <v>262</v>
      </c>
      <c r="C42" s="308"/>
      <c r="D42" s="113">
        <v>3.0448383733055264</v>
      </c>
      <c r="E42" s="115">
        <v>292</v>
      </c>
      <c r="F42" s="114">
        <v>250</v>
      </c>
      <c r="G42" s="114">
        <v>287</v>
      </c>
      <c r="H42" s="114">
        <v>312</v>
      </c>
      <c r="I42" s="140">
        <v>294</v>
      </c>
      <c r="J42" s="115">
        <v>-2</v>
      </c>
      <c r="K42" s="116">
        <v>-0.68027210884353739</v>
      </c>
    </row>
    <row r="43" spans="1:11" ht="14.1" customHeight="1" x14ac:dyDescent="0.2">
      <c r="A43" s="306" t="s">
        <v>263</v>
      </c>
      <c r="B43" s="307" t="s">
        <v>264</v>
      </c>
      <c r="C43" s="308"/>
      <c r="D43" s="113">
        <v>2.4921793534932219</v>
      </c>
      <c r="E43" s="115">
        <v>239</v>
      </c>
      <c r="F43" s="114">
        <v>199</v>
      </c>
      <c r="G43" s="114">
        <v>243</v>
      </c>
      <c r="H43" s="114">
        <v>281</v>
      </c>
      <c r="I43" s="140">
        <v>252</v>
      </c>
      <c r="J43" s="115">
        <v>-13</v>
      </c>
      <c r="K43" s="116">
        <v>-5.1587301587301591</v>
      </c>
    </row>
    <row r="44" spans="1:11" ht="14.1" customHeight="1" x14ac:dyDescent="0.2">
      <c r="A44" s="306">
        <v>53</v>
      </c>
      <c r="B44" s="307" t="s">
        <v>265</v>
      </c>
      <c r="C44" s="308"/>
      <c r="D44" s="113">
        <v>2.1272158498435871</v>
      </c>
      <c r="E44" s="115">
        <v>204</v>
      </c>
      <c r="F44" s="114">
        <v>130</v>
      </c>
      <c r="G44" s="114">
        <v>199</v>
      </c>
      <c r="H44" s="114">
        <v>188</v>
      </c>
      <c r="I44" s="140">
        <v>205</v>
      </c>
      <c r="J44" s="115">
        <v>-1</v>
      </c>
      <c r="K44" s="116">
        <v>-0.48780487804878048</v>
      </c>
    </row>
    <row r="45" spans="1:11" ht="14.1" customHeight="1" x14ac:dyDescent="0.2">
      <c r="A45" s="306" t="s">
        <v>266</v>
      </c>
      <c r="B45" s="307" t="s">
        <v>267</v>
      </c>
      <c r="C45" s="308"/>
      <c r="D45" s="113">
        <v>2.0959332638164754</v>
      </c>
      <c r="E45" s="115">
        <v>201</v>
      </c>
      <c r="F45" s="114">
        <v>128</v>
      </c>
      <c r="G45" s="114">
        <v>197</v>
      </c>
      <c r="H45" s="114">
        <v>187</v>
      </c>
      <c r="I45" s="140">
        <v>202</v>
      </c>
      <c r="J45" s="115">
        <v>-1</v>
      </c>
      <c r="K45" s="116">
        <v>-0.49504950495049505</v>
      </c>
    </row>
    <row r="46" spans="1:11" ht="14.1" customHeight="1" x14ac:dyDescent="0.2">
      <c r="A46" s="306">
        <v>54</v>
      </c>
      <c r="B46" s="307" t="s">
        <v>268</v>
      </c>
      <c r="C46" s="308"/>
      <c r="D46" s="113">
        <v>5.0782064650677787</v>
      </c>
      <c r="E46" s="115">
        <v>487</v>
      </c>
      <c r="F46" s="114">
        <v>444</v>
      </c>
      <c r="G46" s="114">
        <v>438</v>
      </c>
      <c r="H46" s="114">
        <v>369</v>
      </c>
      <c r="I46" s="140">
        <v>609</v>
      </c>
      <c r="J46" s="115">
        <v>-122</v>
      </c>
      <c r="K46" s="116">
        <v>-20.032840722495894</v>
      </c>
    </row>
    <row r="47" spans="1:11" ht="14.1" customHeight="1" x14ac:dyDescent="0.2">
      <c r="A47" s="306">
        <v>61</v>
      </c>
      <c r="B47" s="307" t="s">
        <v>269</v>
      </c>
      <c r="C47" s="308"/>
      <c r="D47" s="113">
        <v>1.4911366006256517</v>
      </c>
      <c r="E47" s="115">
        <v>143</v>
      </c>
      <c r="F47" s="114">
        <v>103</v>
      </c>
      <c r="G47" s="114">
        <v>128</v>
      </c>
      <c r="H47" s="114">
        <v>125</v>
      </c>
      <c r="I47" s="140">
        <v>159</v>
      </c>
      <c r="J47" s="115">
        <v>-16</v>
      </c>
      <c r="K47" s="116">
        <v>-10.062893081761006</v>
      </c>
    </row>
    <row r="48" spans="1:11" ht="14.1" customHeight="1" x14ac:dyDescent="0.2">
      <c r="A48" s="306">
        <v>62</v>
      </c>
      <c r="B48" s="307" t="s">
        <v>270</v>
      </c>
      <c r="C48" s="308"/>
      <c r="D48" s="113">
        <v>7.6016684045881124</v>
      </c>
      <c r="E48" s="115">
        <v>729</v>
      </c>
      <c r="F48" s="114">
        <v>617</v>
      </c>
      <c r="G48" s="114">
        <v>612</v>
      </c>
      <c r="H48" s="114">
        <v>491</v>
      </c>
      <c r="I48" s="140">
        <v>639</v>
      </c>
      <c r="J48" s="115">
        <v>90</v>
      </c>
      <c r="K48" s="116">
        <v>14.084507042253522</v>
      </c>
    </row>
    <row r="49" spans="1:11" ht="14.1" customHeight="1" x14ac:dyDescent="0.2">
      <c r="A49" s="306">
        <v>63</v>
      </c>
      <c r="B49" s="307" t="s">
        <v>271</v>
      </c>
      <c r="C49" s="308"/>
      <c r="D49" s="113">
        <v>6.2356621480709071</v>
      </c>
      <c r="E49" s="115">
        <v>598</v>
      </c>
      <c r="F49" s="114">
        <v>494</v>
      </c>
      <c r="G49" s="114">
        <v>609</v>
      </c>
      <c r="H49" s="114">
        <v>455</v>
      </c>
      <c r="I49" s="140">
        <v>531</v>
      </c>
      <c r="J49" s="115">
        <v>67</v>
      </c>
      <c r="K49" s="116">
        <v>12.617702448210922</v>
      </c>
    </row>
    <row r="50" spans="1:11" ht="14.1" customHeight="1" x14ac:dyDescent="0.2">
      <c r="A50" s="306" t="s">
        <v>272</v>
      </c>
      <c r="B50" s="307" t="s">
        <v>273</v>
      </c>
      <c r="C50" s="308"/>
      <c r="D50" s="113">
        <v>1.4389989572471324</v>
      </c>
      <c r="E50" s="115">
        <v>138</v>
      </c>
      <c r="F50" s="114">
        <v>134</v>
      </c>
      <c r="G50" s="114">
        <v>147</v>
      </c>
      <c r="H50" s="114">
        <v>113</v>
      </c>
      <c r="I50" s="140">
        <v>158</v>
      </c>
      <c r="J50" s="115">
        <v>-20</v>
      </c>
      <c r="K50" s="116">
        <v>-12.658227848101266</v>
      </c>
    </row>
    <row r="51" spans="1:11" ht="14.1" customHeight="1" x14ac:dyDescent="0.2">
      <c r="A51" s="306" t="s">
        <v>274</v>
      </c>
      <c r="B51" s="307" t="s">
        <v>275</v>
      </c>
      <c r="C51" s="308"/>
      <c r="D51" s="113">
        <v>4.327424400417101</v>
      </c>
      <c r="E51" s="115">
        <v>415</v>
      </c>
      <c r="F51" s="114">
        <v>329</v>
      </c>
      <c r="G51" s="114">
        <v>369</v>
      </c>
      <c r="H51" s="114">
        <v>319</v>
      </c>
      <c r="I51" s="140">
        <v>325</v>
      </c>
      <c r="J51" s="115">
        <v>90</v>
      </c>
      <c r="K51" s="116">
        <v>27.692307692307693</v>
      </c>
    </row>
    <row r="52" spans="1:11" ht="14.1" customHeight="1" x14ac:dyDescent="0.2">
      <c r="A52" s="306">
        <v>71</v>
      </c>
      <c r="B52" s="307" t="s">
        <v>276</v>
      </c>
      <c r="C52" s="308"/>
      <c r="D52" s="113">
        <v>9.3117831074035458</v>
      </c>
      <c r="E52" s="115">
        <v>893</v>
      </c>
      <c r="F52" s="114">
        <v>695</v>
      </c>
      <c r="G52" s="114">
        <v>881</v>
      </c>
      <c r="H52" s="114">
        <v>744</v>
      </c>
      <c r="I52" s="140">
        <v>986</v>
      </c>
      <c r="J52" s="115">
        <v>-93</v>
      </c>
      <c r="K52" s="116">
        <v>-9.4320486815415823</v>
      </c>
    </row>
    <row r="53" spans="1:11" ht="14.1" customHeight="1" x14ac:dyDescent="0.2">
      <c r="A53" s="306" t="s">
        <v>277</v>
      </c>
      <c r="B53" s="307" t="s">
        <v>278</v>
      </c>
      <c r="C53" s="308"/>
      <c r="D53" s="113">
        <v>3.2325338894681961</v>
      </c>
      <c r="E53" s="115">
        <v>310</v>
      </c>
      <c r="F53" s="114">
        <v>253</v>
      </c>
      <c r="G53" s="114">
        <v>321</v>
      </c>
      <c r="H53" s="114">
        <v>247</v>
      </c>
      <c r="I53" s="140">
        <v>383</v>
      </c>
      <c r="J53" s="115">
        <v>-73</v>
      </c>
      <c r="K53" s="116">
        <v>-19.06005221932115</v>
      </c>
    </row>
    <row r="54" spans="1:11" ht="14.1" customHeight="1" x14ac:dyDescent="0.2">
      <c r="A54" s="306" t="s">
        <v>279</v>
      </c>
      <c r="B54" s="307" t="s">
        <v>280</v>
      </c>
      <c r="C54" s="308"/>
      <c r="D54" s="113">
        <v>5.0469238790406674</v>
      </c>
      <c r="E54" s="115">
        <v>484</v>
      </c>
      <c r="F54" s="114">
        <v>348</v>
      </c>
      <c r="G54" s="114">
        <v>462</v>
      </c>
      <c r="H54" s="114">
        <v>420</v>
      </c>
      <c r="I54" s="140">
        <v>492</v>
      </c>
      <c r="J54" s="115">
        <v>-8</v>
      </c>
      <c r="K54" s="116">
        <v>-1.6260162601626016</v>
      </c>
    </row>
    <row r="55" spans="1:11" ht="14.1" customHeight="1" x14ac:dyDescent="0.2">
      <c r="A55" s="306">
        <v>72</v>
      </c>
      <c r="B55" s="307" t="s">
        <v>281</v>
      </c>
      <c r="C55" s="308"/>
      <c r="D55" s="113">
        <v>1.7622523461939521</v>
      </c>
      <c r="E55" s="115">
        <v>169</v>
      </c>
      <c r="F55" s="114">
        <v>124</v>
      </c>
      <c r="G55" s="114">
        <v>165</v>
      </c>
      <c r="H55" s="114">
        <v>138</v>
      </c>
      <c r="I55" s="140">
        <v>191</v>
      </c>
      <c r="J55" s="115">
        <v>-22</v>
      </c>
      <c r="K55" s="116">
        <v>-11.518324607329843</v>
      </c>
    </row>
    <row r="56" spans="1:11" ht="14.1" customHeight="1" x14ac:dyDescent="0.2">
      <c r="A56" s="306" t="s">
        <v>282</v>
      </c>
      <c r="B56" s="307" t="s">
        <v>283</v>
      </c>
      <c r="C56" s="308"/>
      <c r="D56" s="113">
        <v>0.40667361835245047</v>
      </c>
      <c r="E56" s="115">
        <v>39</v>
      </c>
      <c r="F56" s="114">
        <v>39</v>
      </c>
      <c r="G56" s="114">
        <v>63</v>
      </c>
      <c r="H56" s="114">
        <v>43</v>
      </c>
      <c r="I56" s="140">
        <v>62</v>
      </c>
      <c r="J56" s="115">
        <v>-23</v>
      </c>
      <c r="K56" s="116">
        <v>-37.096774193548384</v>
      </c>
    </row>
    <row r="57" spans="1:11" ht="14.1" customHeight="1" x14ac:dyDescent="0.2">
      <c r="A57" s="306" t="s">
        <v>284</v>
      </c>
      <c r="B57" s="307" t="s">
        <v>285</v>
      </c>
      <c r="C57" s="308"/>
      <c r="D57" s="113">
        <v>0.79249217935349325</v>
      </c>
      <c r="E57" s="115">
        <v>76</v>
      </c>
      <c r="F57" s="114">
        <v>58</v>
      </c>
      <c r="G57" s="114">
        <v>51</v>
      </c>
      <c r="H57" s="114">
        <v>62</v>
      </c>
      <c r="I57" s="140">
        <v>86</v>
      </c>
      <c r="J57" s="115">
        <v>-10</v>
      </c>
      <c r="K57" s="116">
        <v>-11.627906976744185</v>
      </c>
    </row>
    <row r="58" spans="1:11" ht="14.1" customHeight="1" x14ac:dyDescent="0.2">
      <c r="A58" s="306">
        <v>73</v>
      </c>
      <c r="B58" s="307" t="s">
        <v>286</v>
      </c>
      <c r="C58" s="308"/>
      <c r="D58" s="113">
        <v>2.6173096976016685</v>
      </c>
      <c r="E58" s="115">
        <v>251</v>
      </c>
      <c r="F58" s="114">
        <v>160</v>
      </c>
      <c r="G58" s="114">
        <v>243</v>
      </c>
      <c r="H58" s="114">
        <v>198</v>
      </c>
      <c r="I58" s="140">
        <v>242</v>
      </c>
      <c r="J58" s="115">
        <v>9</v>
      </c>
      <c r="K58" s="116">
        <v>3.71900826446281</v>
      </c>
    </row>
    <row r="59" spans="1:11" ht="14.1" customHeight="1" x14ac:dyDescent="0.2">
      <c r="A59" s="306" t="s">
        <v>287</v>
      </c>
      <c r="B59" s="307" t="s">
        <v>288</v>
      </c>
      <c r="C59" s="308"/>
      <c r="D59" s="113">
        <v>2.0333680917622523</v>
      </c>
      <c r="E59" s="115">
        <v>195</v>
      </c>
      <c r="F59" s="114">
        <v>122</v>
      </c>
      <c r="G59" s="114">
        <v>197</v>
      </c>
      <c r="H59" s="114">
        <v>154</v>
      </c>
      <c r="I59" s="140">
        <v>180</v>
      </c>
      <c r="J59" s="115">
        <v>15</v>
      </c>
      <c r="K59" s="116">
        <v>8.3333333333333339</v>
      </c>
    </row>
    <row r="60" spans="1:11" ht="14.1" customHeight="1" x14ac:dyDescent="0.2">
      <c r="A60" s="306">
        <v>81</v>
      </c>
      <c r="B60" s="307" t="s">
        <v>289</v>
      </c>
      <c r="C60" s="308"/>
      <c r="D60" s="113">
        <v>9.4890510948905114</v>
      </c>
      <c r="E60" s="115">
        <v>910</v>
      </c>
      <c r="F60" s="114">
        <v>495</v>
      </c>
      <c r="G60" s="114">
        <v>634</v>
      </c>
      <c r="H60" s="114">
        <v>509</v>
      </c>
      <c r="I60" s="140">
        <v>633</v>
      </c>
      <c r="J60" s="115">
        <v>277</v>
      </c>
      <c r="K60" s="116">
        <v>43.759873617693522</v>
      </c>
    </row>
    <row r="61" spans="1:11" ht="14.1" customHeight="1" x14ac:dyDescent="0.2">
      <c r="A61" s="306" t="s">
        <v>290</v>
      </c>
      <c r="B61" s="307" t="s">
        <v>291</v>
      </c>
      <c r="C61" s="308"/>
      <c r="D61" s="113">
        <v>1.5328467153284671</v>
      </c>
      <c r="E61" s="115">
        <v>147</v>
      </c>
      <c r="F61" s="114">
        <v>92</v>
      </c>
      <c r="G61" s="114">
        <v>133</v>
      </c>
      <c r="H61" s="114">
        <v>132</v>
      </c>
      <c r="I61" s="140">
        <v>156</v>
      </c>
      <c r="J61" s="115">
        <v>-9</v>
      </c>
      <c r="K61" s="116">
        <v>-5.7692307692307692</v>
      </c>
    </row>
    <row r="62" spans="1:11" ht="14.1" customHeight="1" x14ac:dyDescent="0.2">
      <c r="A62" s="306" t="s">
        <v>292</v>
      </c>
      <c r="B62" s="307" t="s">
        <v>293</v>
      </c>
      <c r="C62" s="308"/>
      <c r="D62" s="113">
        <v>4.0771637122002087</v>
      </c>
      <c r="E62" s="115">
        <v>391</v>
      </c>
      <c r="F62" s="114">
        <v>208</v>
      </c>
      <c r="G62" s="114">
        <v>284</v>
      </c>
      <c r="H62" s="114">
        <v>211</v>
      </c>
      <c r="I62" s="140">
        <v>245</v>
      </c>
      <c r="J62" s="115">
        <v>146</v>
      </c>
      <c r="K62" s="116">
        <v>59.591836734693878</v>
      </c>
    </row>
    <row r="63" spans="1:11" ht="14.1" customHeight="1" x14ac:dyDescent="0.2">
      <c r="A63" s="306"/>
      <c r="B63" s="307" t="s">
        <v>294</v>
      </c>
      <c r="C63" s="308"/>
      <c r="D63" s="113">
        <v>3.8060479666319083</v>
      </c>
      <c r="E63" s="115">
        <v>365</v>
      </c>
      <c r="F63" s="114">
        <v>187</v>
      </c>
      <c r="G63" s="114">
        <v>256</v>
      </c>
      <c r="H63" s="114">
        <v>180</v>
      </c>
      <c r="I63" s="140">
        <v>218</v>
      </c>
      <c r="J63" s="115">
        <v>147</v>
      </c>
      <c r="K63" s="116">
        <v>67.431192660550465</v>
      </c>
    </row>
    <row r="64" spans="1:11" ht="14.1" customHeight="1" x14ac:dyDescent="0.2">
      <c r="A64" s="306" t="s">
        <v>295</v>
      </c>
      <c r="B64" s="307" t="s">
        <v>296</v>
      </c>
      <c r="C64" s="308"/>
      <c r="D64" s="113">
        <v>1.4494264859228363</v>
      </c>
      <c r="E64" s="115">
        <v>139</v>
      </c>
      <c r="F64" s="114">
        <v>100</v>
      </c>
      <c r="G64" s="114">
        <v>98</v>
      </c>
      <c r="H64" s="114">
        <v>67</v>
      </c>
      <c r="I64" s="140">
        <v>110</v>
      </c>
      <c r="J64" s="115">
        <v>29</v>
      </c>
      <c r="K64" s="116">
        <v>26.363636363636363</v>
      </c>
    </row>
    <row r="65" spans="1:11" ht="14.1" customHeight="1" x14ac:dyDescent="0.2">
      <c r="A65" s="306" t="s">
        <v>297</v>
      </c>
      <c r="B65" s="307" t="s">
        <v>298</v>
      </c>
      <c r="C65" s="308"/>
      <c r="D65" s="113">
        <v>1.2721584984358707</v>
      </c>
      <c r="E65" s="115">
        <v>122</v>
      </c>
      <c r="F65" s="114">
        <v>29</v>
      </c>
      <c r="G65" s="114">
        <v>48</v>
      </c>
      <c r="H65" s="114">
        <v>41</v>
      </c>
      <c r="I65" s="140">
        <v>45</v>
      </c>
      <c r="J65" s="115">
        <v>77</v>
      </c>
      <c r="K65" s="116">
        <v>171.11111111111111</v>
      </c>
    </row>
    <row r="66" spans="1:11" ht="14.1" customHeight="1" x14ac:dyDescent="0.2">
      <c r="A66" s="306">
        <v>82</v>
      </c>
      <c r="B66" s="307" t="s">
        <v>299</v>
      </c>
      <c r="C66" s="308"/>
      <c r="D66" s="113">
        <v>3.8998957247132431</v>
      </c>
      <c r="E66" s="115">
        <v>374</v>
      </c>
      <c r="F66" s="114">
        <v>338</v>
      </c>
      <c r="G66" s="114">
        <v>456</v>
      </c>
      <c r="H66" s="114">
        <v>278</v>
      </c>
      <c r="I66" s="140">
        <v>344</v>
      </c>
      <c r="J66" s="115">
        <v>30</v>
      </c>
      <c r="K66" s="116">
        <v>8.720930232558139</v>
      </c>
    </row>
    <row r="67" spans="1:11" ht="14.1" customHeight="1" x14ac:dyDescent="0.2">
      <c r="A67" s="306" t="s">
        <v>300</v>
      </c>
      <c r="B67" s="307" t="s">
        <v>301</v>
      </c>
      <c r="C67" s="308"/>
      <c r="D67" s="113">
        <v>2.4087591240875912</v>
      </c>
      <c r="E67" s="115">
        <v>231</v>
      </c>
      <c r="F67" s="114">
        <v>212</v>
      </c>
      <c r="G67" s="114">
        <v>299</v>
      </c>
      <c r="H67" s="114">
        <v>178</v>
      </c>
      <c r="I67" s="140">
        <v>217</v>
      </c>
      <c r="J67" s="115">
        <v>14</v>
      </c>
      <c r="K67" s="116">
        <v>6.4516129032258061</v>
      </c>
    </row>
    <row r="68" spans="1:11" ht="14.1" customHeight="1" x14ac:dyDescent="0.2">
      <c r="A68" s="306" t="s">
        <v>302</v>
      </c>
      <c r="B68" s="307" t="s">
        <v>303</v>
      </c>
      <c r="C68" s="308"/>
      <c r="D68" s="113">
        <v>1.1366006256517205</v>
      </c>
      <c r="E68" s="115">
        <v>109</v>
      </c>
      <c r="F68" s="114">
        <v>102</v>
      </c>
      <c r="G68" s="114">
        <v>113</v>
      </c>
      <c r="H68" s="114">
        <v>75</v>
      </c>
      <c r="I68" s="140">
        <v>87</v>
      </c>
      <c r="J68" s="115">
        <v>22</v>
      </c>
      <c r="K68" s="116">
        <v>25.287356321839081</v>
      </c>
    </row>
    <row r="69" spans="1:11" ht="14.1" customHeight="1" x14ac:dyDescent="0.2">
      <c r="A69" s="306">
        <v>83</v>
      </c>
      <c r="B69" s="307" t="s">
        <v>304</v>
      </c>
      <c r="C69" s="308"/>
      <c r="D69" s="113">
        <v>3.1595411887382689</v>
      </c>
      <c r="E69" s="115">
        <v>303</v>
      </c>
      <c r="F69" s="114">
        <v>257</v>
      </c>
      <c r="G69" s="114">
        <v>385</v>
      </c>
      <c r="H69" s="114">
        <v>219</v>
      </c>
      <c r="I69" s="140">
        <v>546</v>
      </c>
      <c r="J69" s="115">
        <v>-243</v>
      </c>
      <c r="K69" s="116">
        <v>-44.505494505494504</v>
      </c>
    </row>
    <row r="70" spans="1:11" ht="14.1" customHeight="1" x14ac:dyDescent="0.2">
      <c r="A70" s="306" t="s">
        <v>305</v>
      </c>
      <c r="B70" s="307" t="s">
        <v>306</v>
      </c>
      <c r="C70" s="308"/>
      <c r="D70" s="113">
        <v>2.8779979144942649</v>
      </c>
      <c r="E70" s="115">
        <v>276</v>
      </c>
      <c r="F70" s="114">
        <v>236</v>
      </c>
      <c r="G70" s="114">
        <v>349</v>
      </c>
      <c r="H70" s="114">
        <v>198</v>
      </c>
      <c r="I70" s="140">
        <v>528</v>
      </c>
      <c r="J70" s="115">
        <v>-252</v>
      </c>
      <c r="K70" s="116">
        <v>-47.727272727272727</v>
      </c>
    </row>
    <row r="71" spans="1:11" ht="14.1" customHeight="1" x14ac:dyDescent="0.2">
      <c r="A71" s="306"/>
      <c r="B71" s="307" t="s">
        <v>307</v>
      </c>
      <c r="C71" s="308"/>
      <c r="D71" s="113">
        <v>1.6996871741397288</v>
      </c>
      <c r="E71" s="115">
        <v>163</v>
      </c>
      <c r="F71" s="114">
        <v>133</v>
      </c>
      <c r="G71" s="114">
        <v>227</v>
      </c>
      <c r="H71" s="114">
        <v>121</v>
      </c>
      <c r="I71" s="140">
        <v>399</v>
      </c>
      <c r="J71" s="115">
        <v>-236</v>
      </c>
      <c r="K71" s="116">
        <v>-59.147869674185465</v>
      </c>
    </row>
    <row r="72" spans="1:11" ht="14.1" customHeight="1" x14ac:dyDescent="0.2">
      <c r="A72" s="306">
        <v>84</v>
      </c>
      <c r="B72" s="307" t="s">
        <v>308</v>
      </c>
      <c r="C72" s="308"/>
      <c r="D72" s="113">
        <v>4.0771637122002087</v>
      </c>
      <c r="E72" s="115">
        <v>391</v>
      </c>
      <c r="F72" s="114">
        <v>327</v>
      </c>
      <c r="G72" s="114">
        <v>347</v>
      </c>
      <c r="H72" s="114">
        <v>280</v>
      </c>
      <c r="I72" s="140">
        <v>333</v>
      </c>
      <c r="J72" s="115">
        <v>58</v>
      </c>
      <c r="K72" s="116">
        <v>17.417417417417418</v>
      </c>
    </row>
    <row r="73" spans="1:11" ht="14.1" customHeight="1" x14ac:dyDescent="0.2">
      <c r="A73" s="306" t="s">
        <v>309</v>
      </c>
      <c r="B73" s="307" t="s">
        <v>310</v>
      </c>
      <c r="C73" s="308"/>
      <c r="D73" s="113">
        <v>0.4796663190823775</v>
      </c>
      <c r="E73" s="115">
        <v>46</v>
      </c>
      <c r="F73" s="114">
        <v>42</v>
      </c>
      <c r="G73" s="114">
        <v>90</v>
      </c>
      <c r="H73" s="114">
        <v>24</v>
      </c>
      <c r="I73" s="140">
        <v>52</v>
      </c>
      <c r="J73" s="115">
        <v>-6</v>
      </c>
      <c r="K73" s="116">
        <v>-11.538461538461538</v>
      </c>
    </row>
    <row r="74" spans="1:11" ht="14.1" customHeight="1" x14ac:dyDescent="0.2">
      <c r="A74" s="306" t="s">
        <v>311</v>
      </c>
      <c r="B74" s="307" t="s">
        <v>312</v>
      </c>
      <c r="C74" s="308"/>
      <c r="D74" s="113">
        <v>0.56308654848800832</v>
      </c>
      <c r="E74" s="115">
        <v>54</v>
      </c>
      <c r="F74" s="114">
        <v>43</v>
      </c>
      <c r="G74" s="114">
        <v>37</v>
      </c>
      <c r="H74" s="114">
        <v>18</v>
      </c>
      <c r="I74" s="140">
        <v>26</v>
      </c>
      <c r="J74" s="115">
        <v>28</v>
      </c>
      <c r="K74" s="116">
        <v>107.69230769230769</v>
      </c>
    </row>
    <row r="75" spans="1:11" ht="14.1" customHeight="1" x14ac:dyDescent="0.2">
      <c r="A75" s="306" t="s">
        <v>313</v>
      </c>
      <c r="B75" s="307" t="s">
        <v>314</v>
      </c>
      <c r="C75" s="308"/>
      <c r="D75" s="113">
        <v>2.3670490093847758</v>
      </c>
      <c r="E75" s="115">
        <v>227</v>
      </c>
      <c r="F75" s="114">
        <v>181</v>
      </c>
      <c r="G75" s="114">
        <v>178</v>
      </c>
      <c r="H75" s="114">
        <v>187</v>
      </c>
      <c r="I75" s="140">
        <v>205</v>
      </c>
      <c r="J75" s="115">
        <v>22</v>
      </c>
      <c r="K75" s="116">
        <v>10.731707317073171</v>
      </c>
    </row>
    <row r="76" spans="1:11" ht="14.1" customHeight="1" x14ac:dyDescent="0.2">
      <c r="A76" s="306">
        <v>91</v>
      </c>
      <c r="B76" s="307" t="s">
        <v>315</v>
      </c>
      <c r="C76" s="308"/>
      <c r="D76" s="113">
        <v>0.30239833159541191</v>
      </c>
      <c r="E76" s="115">
        <v>29</v>
      </c>
      <c r="F76" s="114">
        <v>56</v>
      </c>
      <c r="G76" s="114">
        <v>37</v>
      </c>
      <c r="H76" s="114">
        <v>11</v>
      </c>
      <c r="I76" s="140">
        <v>33</v>
      </c>
      <c r="J76" s="115">
        <v>-4</v>
      </c>
      <c r="K76" s="116">
        <v>-12.121212121212121</v>
      </c>
    </row>
    <row r="77" spans="1:11" ht="14.1" customHeight="1" x14ac:dyDescent="0.2">
      <c r="A77" s="306">
        <v>92</v>
      </c>
      <c r="B77" s="307" t="s">
        <v>316</v>
      </c>
      <c r="C77" s="308"/>
      <c r="D77" s="113">
        <v>4.1293013555787281</v>
      </c>
      <c r="E77" s="115">
        <v>396</v>
      </c>
      <c r="F77" s="114">
        <v>573</v>
      </c>
      <c r="G77" s="114">
        <v>504</v>
      </c>
      <c r="H77" s="114">
        <v>460</v>
      </c>
      <c r="I77" s="140">
        <v>464</v>
      </c>
      <c r="J77" s="115">
        <v>-68</v>
      </c>
      <c r="K77" s="116">
        <v>-14.655172413793103</v>
      </c>
    </row>
    <row r="78" spans="1:11" ht="14.1" customHeight="1" x14ac:dyDescent="0.2">
      <c r="A78" s="306">
        <v>93</v>
      </c>
      <c r="B78" s="307" t="s">
        <v>317</v>
      </c>
      <c r="C78" s="308"/>
      <c r="D78" s="113">
        <v>7.2992700729927001E-2</v>
      </c>
      <c r="E78" s="115">
        <v>7</v>
      </c>
      <c r="F78" s="114">
        <v>7</v>
      </c>
      <c r="G78" s="114">
        <v>9</v>
      </c>
      <c r="H78" s="114" t="s">
        <v>513</v>
      </c>
      <c r="I78" s="140">
        <v>18</v>
      </c>
      <c r="J78" s="115">
        <v>-11</v>
      </c>
      <c r="K78" s="116">
        <v>-61.111111111111114</v>
      </c>
    </row>
    <row r="79" spans="1:11" ht="14.1" customHeight="1" x14ac:dyDescent="0.2">
      <c r="A79" s="306">
        <v>94</v>
      </c>
      <c r="B79" s="307" t="s">
        <v>318</v>
      </c>
      <c r="C79" s="308"/>
      <c r="D79" s="113">
        <v>1.6579770594369134</v>
      </c>
      <c r="E79" s="115">
        <v>159</v>
      </c>
      <c r="F79" s="114">
        <v>74</v>
      </c>
      <c r="G79" s="114">
        <v>134</v>
      </c>
      <c r="H79" s="114">
        <v>141</v>
      </c>
      <c r="I79" s="140">
        <v>113</v>
      </c>
      <c r="J79" s="115">
        <v>46</v>
      </c>
      <c r="K79" s="116">
        <v>40.707964601769909</v>
      </c>
    </row>
    <row r="80" spans="1:11" ht="14.1" customHeight="1" x14ac:dyDescent="0.2">
      <c r="A80" s="306" t="s">
        <v>319</v>
      </c>
      <c r="B80" s="307" t="s">
        <v>320</v>
      </c>
      <c r="C80" s="308"/>
      <c r="D80" s="113">
        <v>4.171011470281543E-2</v>
      </c>
      <c r="E80" s="115">
        <v>4</v>
      </c>
      <c r="F80" s="114">
        <v>3</v>
      </c>
      <c r="G80" s="114">
        <v>3</v>
      </c>
      <c r="H80" s="114" t="s">
        <v>513</v>
      </c>
      <c r="I80" s="140">
        <v>6</v>
      </c>
      <c r="J80" s="115">
        <v>-2</v>
      </c>
      <c r="K80" s="116">
        <v>-33.333333333333336</v>
      </c>
    </row>
    <row r="81" spans="1:11" ht="14.1" customHeight="1" x14ac:dyDescent="0.2">
      <c r="A81" s="310" t="s">
        <v>321</v>
      </c>
      <c r="B81" s="311" t="s">
        <v>333</v>
      </c>
      <c r="C81" s="312"/>
      <c r="D81" s="125">
        <v>0.13555787278415016</v>
      </c>
      <c r="E81" s="143">
        <v>13</v>
      </c>
      <c r="F81" s="144">
        <v>26</v>
      </c>
      <c r="G81" s="144">
        <v>63</v>
      </c>
      <c r="H81" s="144">
        <v>19</v>
      </c>
      <c r="I81" s="145">
        <v>25</v>
      </c>
      <c r="J81" s="143">
        <v>-12</v>
      </c>
      <c r="K81" s="146">
        <v>-48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102952</v>
      </c>
      <c r="C10" s="114">
        <v>46750</v>
      </c>
      <c r="D10" s="114">
        <v>56202</v>
      </c>
      <c r="E10" s="114">
        <v>77177</v>
      </c>
      <c r="F10" s="114">
        <v>24262</v>
      </c>
      <c r="G10" s="114">
        <v>12683</v>
      </c>
      <c r="H10" s="114">
        <v>29682</v>
      </c>
      <c r="I10" s="115">
        <v>14610</v>
      </c>
      <c r="J10" s="114">
        <v>11929</v>
      </c>
      <c r="K10" s="114">
        <v>2681</v>
      </c>
      <c r="L10" s="423">
        <v>7424</v>
      </c>
      <c r="M10" s="424">
        <v>9420</v>
      </c>
    </row>
    <row r="11" spans="1:13" ht="11.1" customHeight="1" x14ac:dyDescent="0.2">
      <c r="A11" s="422" t="s">
        <v>387</v>
      </c>
      <c r="B11" s="115">
        <v>103674</v>
      </c>
      <c r="C11" s="114">
        <v>47656</v>
      </c>
      <c r="D11" s="114">
        <v>56018</v>
      </c>
      <c r="E11" s="114">
        <v>77897</v>
      </c>
      <c r="F11" s="114">
        <v>24289</v>
      </c>
      <c r="G11" s="114">
        <v>12161</v>
      </c>
      <c r="H11" s="114">
        <v>30249</v>
      </c>
      <c r="I11" s="115">
        <v>14966</v>
      </c>
      <c r="J11" s="114">
        <v>12248</v>
      </c>
      <c r="K11" s="114">
        <v>2718</v>
      </c>
      <c r="L11" s="423">
        <v>7890</v>
      </c>
      <c r="M11" s="424">
        <v>7225</v>
      </c>
    </row>
    <row r="12" spans="1:13" ht="11.1" customHeight="1" x14ac:dyDescent="0.2">
      <c r="A12" s="422" t="s">
        <v>388</v>
      </c>
      <c r="B12" s="115">
        <v>105679</v>
      </c>
      <c r="C12" s="114">
        <v>48831</v>
      </c>
      <c r="D12" s="114">
        <v>56848</v>
      </c>
      <c r="E12" s="114">
        <v>79342</v>
      </c>
      <c r="F12" s="114">
        <v>24826</v>
      </c>
      <c r="G12" s="114">
        <v>13282</v>
      </c>
      <c r="H12" s="114">
        <v>30773</v>
      </c>
      <c r="I12" s="115">
        <v>14681</v>
      </c>
      <c r="J12" s="114">
        <v>11825</v>
      </c>
      <c r="K12" s="114">
        <v>2856</v>
      </c>
      <c r="L12" s="423">
        <v>12954</v>
      </c>
      <c r="M12" s="424">
        <v>11218</v>
      </c>
    </row>
    <row r="13" spans="1:13" s="110" customFormat="1" ht="11.1" customHeight="1" x14ac:dyDescent="0.2">
      <c r="A13" s="422" t="s">
        <v>389</v>
      </c>
      <c r="B13" s="115">
        <v>104883</v>
      </c>
      <c r="C13" s="114">
        <v>48188</v>
      </c>
      <c r="D13" s="114">
        <v>56695</v>
      </c>
      <c r="E13" s="114">
        <v>78018</v>
      </c>
      <c r="F13" s="114">
        <v>25350</v>
      </c>
      <c r="G13" s="114">
        <v>12870</v>
      </c>
      <c r="H13" s="114">
        <v>30963</v>
      </c>
      <c r="I13" s="115">
        <v>14715</v>
      </c>
      <c r="J13" s="114">
        <v>11855</v>
      </c>
      <c r="K13" s="114">
        <v>2860</v>
      </c>
      <c r="L13" s="423">
        <v>7418</v>
      </c>
      <c r="M13" s="424">
        <v>8379</v>
      </c>
    </row>
    <row r="14" spans="1:13" ht="15" customHeight="1" x14ac:dyDescent="0.2">
      <c r="A14" s="422" t="s">
        <v>390</v>
      </c>
      <c r="B14" s="115">
        <v>104278</v>
      </c>
      <c r="C14" s="114">
        <v>47853</v>
      </c>
      <c r="D14" s="114">
        <v>56425</v>
      </c>
      <c r="E14" s="114">
        <v>75843</v>
      </c>
      <c r="F14" s="114">
        <v>27210</v>
      </c>
      <c r="G14" s="114">
        <v>12239</v>
      </c>
      <c r="H14" s="114">
        <v>31044</v>
      </c>
      <c r="I14" s="115">
        <v>14180</v>
      </c>
      <c r="J14" s="114">
        <v>11475</v>
      </c>
      <c r="K14" s="114">
        <v>2705</v>
      </c>
      <c r="L14" s="423">
        <v>9409</v>
      </c>
      <c r="M14" s="424">
        <v>10100</v>
      </c>
    </row>
    <row r="15" spans="1:13" ht="11.1" customHeight="1" x14ac:dyDescent="0.2">
      <c r="A15" s="422" t="s">
        <v>387</v>
      </c>
      <c r="B15" s="115">
        <v>104868</v>
      </c>
      <c r="C15" s="114">
        <v>48549</v>
      </c>
      <c r="D15" s="114">
        <v>56319</v>
      </c>
      <c r="E15" s="114">
        <v>75988</v>
      </c>
      <c r="F15" s="114">
        <v>27747</v>
      </c>
      <c r="G15" s="114">
        <v>11849</v>
      </c>
      <c r="H15" s="114">
        <v>31484</v>
      </c>
      <c r="I15" s="115">
        <v>14282</v>
      </c>
      <c r="J15" s="114">
        <v>11464</v>
      </c>
      <c r="K15" s="114">
        <v>2818</v>
      </c>
      <c r="L15" s="423">
        <v>8536</v>
      </c>
      <c r="M15" s="424">
        <v>7672</v>
      </c>
    </row>
    <row r="16" spans="1:13" ht="11.1" customHeight="1" x14ac:dyDescent="0.2">
      <c r="A16" s="422" t="s">
        <v>388</v>
      </c>
      <c r="B16" s="115">
        <v>105538</v>
      </c>
      <c r="C16" s="114">
        <v>48725</v>
      </c>
      <c r="D16" s="114">
        <v>56813</v>
      </c>
      <c r="E16" s="114">
        <v>76547</v>
      </c>
      <c r="F16" s="114">
        <v>28273</v>
      </c>
      <c r="G16" s="114">
        <v>12445</v>
      </c>
      <c r="H16" s="114">
        <v>31642</v>
      </c>
      <c r="I16" s="115">
        <v>14164</v>
      </c>
      <c r="J16" s="114">
        <v>11150</v>
      </c>
      <c r="K16" s="114">
        <v>3014</v>
      </c>
      <c r="L16" s="423">
        <v>10972</v>
      </c>
      <c r="M16" s="424">
        <v>9819</v>
      </c>
    </row>
    <row r="17" spans="1:13" s="110" customFormat="1" ht="11.1" customHeight="1" x14ac:dyDescent="0.2">
      <c r="A17" s="422" t="s">
        <v>389</v>
      </c>
      <c r="B17" s="115">
        <v>104873</v>
      </c>
      <c r="C17" s="114">
        <v>48028</v>
      </c>
      <c r="D17" s="114">
        <v>56845</v>
      </c>
      <c r="E17" s="114">
        <v>76255</v>
      </c>
      <c r="F17" s="114">
        <v>28502</v>
      </c>
      <c r="G17" s="114">
        <v>12012</v>
      </c>
      <c r="H17" s="114">
        <v>31773</v>
      </c>
      <c r="I17" s="115">
        <v>14507</v>
      </c>
      <c r="J17" s="114">
        <v>11481</v>
      </c>
      <c r="K17" s="114">
        <v>3026</v>
      </c>
      <c r="L17" s="423">
        <v>7093</v>
      </c>
      <c r="M17" s="424">
        <v>7958</v>
      </c>
    </row>
    <row r="18" spans="1:13" ht="15" customHeight="1" x14ac:dyDescent="0.2">
      <c r="A18" s="422" t="s">
        <v>391</v>
      </c>
      <c r="B18" s="115">
        <v>103718</v>
      </c>
      <c r="C18" s="114">
        <v>47490</v>
      </c>
      <c r="D18" s="114">
        <v>56228</v>
      </c>
      <c r="E18" s="114">
        <v>74885</v>
      </c>
      <c r="F18" s="114">
        <v>28698</v>
      </c>
      <c r="G18" s="114">
        <v>11283</v>
      </c>
      <c r="H18" s="114">
        <v>31764</v>
      </c>
      <c r="I18" s="115">
        <v>14007</v>
      </c>
      <c r="J18" s="114">
        <v>11118</v>
      </c>
      <c r="K18" s="114">
        <v>2889</v>
      </c>
      <c r="L18" s="423">
        <v>8538</v>
      </c>
      <c r="M18" s="424">
        <v>9550</v>
      </c>
    </row>
    <row r="19" spans="1:13" ht="11.1" customHeight="1" x14ac:dyDescent="0.2">
      <c r="A19" s="422" t="s">
        <v>387</v>
      </c>
      <c r="B19" s="115">
        <v>103918</v>
      </c>
      <c r="C19" s="114">
        <v>47825</v>
      </c>
      <c r="D19" s="114">
        <v>56093</v>
      </c>
      <c r="E19" s="114">
        <v>74777</v>
      </c>
      <c r="F19" s="114">
        <v>29009</v>
      </c>
      <c r="G19" s="114">
        <v>10712</v>
      </c>
      <c r="H19" s="114">
        <v>32407</v>
      </c>
      <c r="I19" s="115">
        <v>14357</v>
      </c>
      <c r="J19" s="114">
        <v>11399</v>
      </c>
      <c r="K19" s="114">
        <v>2958</v>
      </c>
      <c r="L19" s="423">
        <v>7342</v>
      </c>
      <c r="M19" s="424">
        <v>6964</v>
      </c>
    </row>
    <row r="20" spans="1:13" ht="11.1" customHeight="1" x14ac:dyDescent="0.2">
      <c r="A20" s="422" t="s">
        <v>388</v>
      </c>
      <c r="B20" s="115">
        <v>104844</v>
      </c>
      <c r="C20" s="114">
        <v>48388</v>
      </c>
      <c r="D20" s="114">
        <v>56456</v>
      </c>
      <c r="E20" s="114">
        <v>75314</v>
      </c>
      <c r="F20" s="114">
        <v>29347</v>
      </c>
      <c r="G20" s="114">
        <v>11113</v>
      </c>
      <c r="H20" s="114">
        <v>32917</v>
      </c>
      <c r="I20" s="115">
        <v>14172</v>
      </c>
      <c r="J20" s="114">
        <v>11107</v>
      </c>
      <c r="K20" s="114">
        <v>3065</v>
      </c>
      <c r="L20" s="423">
        <v>9407</v>
      </c>
      <c r="M20" s="424">
        <v>8739</v>
      </c>
    </row>
    <row r="21" spans="1:13" s="110" customFormat="1" ht="11.1" customHeight="1" x14ac:dyDescent="0.2">
      <c r="A21" s="422" t="s">
        <v>389</v>
      </c>
      <c r="B21" s="115">
        <v>104198</v>
      </c>
      <c r="C21" s="114">
        <v>47623</v>
      </c>
      <c r="D21" s="114">
        <v>56575</v>
      </c>
      <c r="E21" s="114">
        <v>74780</v>
      </c>
      <c r="F21" s="114">
        <v>29366</v>
      </c>
      <c r="G21" s="114">
        <v>10694</v>
      </c>
      <c r="H21" s="114">
        <v>33145</v>
      </c>
      <c r="I21" s="115">
        <v>14739</v>
      </c>
      <c r="J21" s="114">
        <v>11603</v>
      </c>
      <c r="K21" s="114">
        <v>3136</v>
      </c>
      <c r="L21" s="423">
        <v>5970</v>
      </c>
      <c r="M21" s="424">
        <v>7293</v>
      </c>
    </row>
    <row r="22" spans="1:13" ht="15" customHeight="1" x14ac:dyDescent="0.2">
      <c r="A22" s="422" t="s">
        <v>392</v>
      </c>
      <c r="B22" s="115">
        <v>103381</v>
      </c>
      <c r="C22" s="114">
        <v>47092</v>
      </c>
      <c r="D22" s="114">
        <v>56289</v>
      </c>
      <c r="E22" s="114">
        <v>73693</v>
      </c>
      <c r="F22" s="114">
        <v>29460</v>
      </c>
      <c r="G22" s="114">
        <v>9989</v>
      </c>
      <c r="H22" s="114">
        <v>33424</v>
      </c>
      <c r="I22" s="115">
        <v>14481</v>
      </c>
      <c r="J22" s="114">
        <v>11375</v>
      </c>
      <c r="K22" s="114">
        <v>3106</v>
      </c>
      <c r="L22" s="423">
        <v>7389</v>
      </c>
      <c r="M22" s="424">
        <v>8523</v>
      </c>
    </row>
    <row r="23" spans="1:13" ht="11.1" customHeight="1" x14ac:dyDescent="0.2">
      <c r="A23" s="422" t="s">
        <v>387</v>
      </c>
      <c r="B23" s="115">
        <v>104012</v>
      </c>
      <c r="C23" s="114">
        <v>47878</v>
      </c>
      <c r="D23" s="114">
        <v>56134</v>
      </c>
      <c r="E23" s="114">
        <v>73864</v>
      </c>
      <c r="F23" s="114">
        <v>29813</v>
      </c>
      <c r="G23" s="114">
        <v>9452</v>
      </c>
      <c r="H23" s="114">
        <v>33968</v>
      </c>
      <c r="I23" s="115">
        <v>14717</v>
      </c>
      <c r="J23" s="114">
        <v>11517</v>
      </c>
      <c r="K23" s="114">
        <v>3200</v>
      </c>
      <c r="L23" s="423">
        <v>7166</v>
      </c>
      <c r="M23" s="424">
        <v>6397</v>
      </c>
    </row>
    <row r="24" spans="1:13" ht="11.1" customHeight="1" x14ac:dyDescent="0.2">
      <c r="A24" s="422" t="s">
        <v>388</v>
      </c>
      <c r="B24" s="115">
        <v>105620</v>
      </c>
      <c r="C24" s="114">
        <v>48931</v>
      </c>
      <c r="D24" s="114">
        <v>56689</v>
      </c>
      <c r="E24" s="114">
        <v>74093</v>
      </c>
      <c r="F24" s="114">
        <v>30190</v>
      </c>
      <c r="G24" s="114">
        <v>10136</v>
      </c>
      <c r="H24" s="114">
        <v>34413</v>
      </c>
      <c r="I24" s="115">
        <v>14715</v>
      </c>
      <c r="J24" s="114">
        <v>11351</v>
      </c>
      <c r="K24" s="114">
        <v>3364</v>
      </c>
      <c r="L24" s="423">
        <v>9931</v>
      </c>
      <c r="M24" s="424">
        <v>8728</v>
      </c>
    </row>
    <row r="25" spans="1:13" s="110" customFormat="1" ht="11.1" customHeight="1" x14ac:dyDescent="0.2">
      <c r="A25" s="422" t="s">
        <v>389</v>
      </c>
      <c r="B25" s="115">
        <v>104497</v>
      </c>
      <c r="C25" s="114">
        <v>47991</v>
      </c>
      <c r="D25" s="114">
        <v>56506</v>
      </c>
      <c r="E25" s="114">
        <v>72884</v>
      </c>
      <c r="F25" s="114">
        <v>30276</v>
      </c>
      <c r="G25" s="114">
        <v>9650</v>
      </c>
      <c r="H25" s="114">
        <v>34526</v>
      </c>
      <c r="I25" s="115">
        <v>14959</v>
      </c>
      <c r="J25" s="114">
        <v>11640</v>
      </c>
      <c r="K25" s="114">
        <v>3319</v>
      </c>
      <c r="L25" s="423">
        <v>7739</v>
      </c>
      <c r="M25" s="424">
        <v>8892</v>
      </c>
    </row>
    <row r="26" spans="1:13" ht="15" customHeight="1" x14ac:dyDescent="0.2">
      <c r="A26" s="422" t="s">
        <v>393</v>
      </c>
      <c r="B26" s="115">
        <v>104321</v>
      </c>
      <c r="C26" s="114">
        <v>48169</v>
      </c>
      <c r="D26" s="114">
        <v>56152</v>
      </c>
      <c r="E26" s="114">
        <v>72990</v>
      </c>
      <c r="F26" s="114">
        <v>30018</v>
      </c>
      <c r="G26" s="114">
        <v>9076</v>
      </c>
      <c r="H26" s="114">
        <v>34676</v>
      </c>
      <c r="I26" s="115">
        <v>14500</v>
      </c>
      <c r="J26" s="114">
        <v>11256</v>
      </c>
      <c r="K26" s="114">
        <v>3244</v>
      </c>
      <c r="L26" s="423">
        <v>8774</v>
      </c>
      <c r="M26" s="424">
        <v>8778</v>
      </c>
    </row>
    <row r="27" spans="1:13" ht="11.1" customHeight="1" x14ac:dyDescent="0.2">
      <c r="A27" s="422" t="s">
        <v>387</v>
      </c>
      <c r="B27" s="115">
        <v>105113</v>
      </c>
      <c r="C27" s="114">
        <v>48811</v>
      </c>
      <c r="D27" s="114">
        <v>56302</v>
      </c>
      <c r="E27" s="114">
        <v>73291</v>
      </c>
      <c r="F27" s="114">
        <v>30531</v>
      </c>
      <c r="G27" s="114">
        <v>8691</v>
      </c>
      <c r="H27" s="114">
        <v>35385</v>
      </c>
      <c r="I27" s="115">
        <v>14896</v>
      </c>
      <c r="J27" s="114">
        <v>11581</v>
      </c>
      <c r="K27" s="114">
        <v>3315</v>
      </c>
      <c r="L27" s="423">
        <v>7936</v>
      </c>
      <c r="M27" s="424">
        <v>7253</v>
      </c>
    </row>
    <row r="28" spans="1:13" ht="11.1" customHeight="1" x14ac:dyDescent="0.2">
      <c r="A28" s="422" t="s">
        <v>388</v>
      </c>
      <c r="B28" s="115">
        <v>106050</v>
      </c>
      <c r="C28" s="114">
        <v>49272</v>
      </c>
      <c r="D28" s="114">
        <v>56778</v>
      </c>
      <c r="E28" s="114">
        <v>74744</v>
      </c>
      <c r="F28" s="114">
        <v>30744</v>
      </c>
      <c r="G28" s="114">
        <v>9338</v>
      </c>
      <c r="H28" s="114">
        <v>35584</v>
      </c>
      <c r="I28" s="115">
        <v>14552</v>
      </c>
      <c r="J28" s="114">
        <v>11180</v>
      </c>
      <c r="K28" s="114">
        <v>3372</v>
      </c>
      <c r="L28" s="423">
        <v>9845</v>
      </c>
      <c r="M28" s="424">
        <v>8985</v>
      </c>
    </row>
    <row r="29" spans="1:13" s="110" customFormat="1" ht="11.1" customHeight="1" x14ac:dyDescent="0.2">
      <c r="A29" s="422" t="s">
        <v>389</v>
      </c>
      <c r="B29" s="115">
        <v>104891</v>
      </c>
      <c r="C29" s="114">
        <v>48391</v>
      </c>
      <c r="D29" s="114">
        <v>56500</v>
      </c>
      <c r="E29" s="114">
        <v>74234</v>
      </c>
      <c r="F29" s="114">
        <v>30611</v>
      </c>
      <c r="G29" s="114">
        <v>8876</v>
      </c>
      <c r="H29" s="114">
        <v>35371</v>
      </c>
      <c r="I29" s="115">
        <v>14650</v>
      </c>
      <c r="J29" s="114">
        <v>11327</v>
      </c>
      <c r="K29" s="114">
        <v>3323</v>
      </c>
      <c r="L29" s="423">
        <v>6283</v>
      </c>
      <c r="M29" s="424">
        <v>7593</v>
      </c>
    </row>
    <row r="30" spans="1:13" ht="15" customHeight="1" x14ac:dyDescent="0.2">
      <c r="A30" s="422" t="s">
        <v>394</v>
      </c>
      <c r="B30" s="115">
        <v>104790</v>
      </c>
      <c r="C30" s="114">
        <v>48360</v>
      </c>
      <c r="D30" s="114">
        <v>56430</v>
      </c>
      <c r="E30" s="114">
        <v>73667</v>
      </c>
      <c r="F30" s="114">
        <v>31089</v>
      </c>
      <c r="G30" s="114">
        <v>8407</v>
      </c>
      <c r="H30" s="114">
        <v>35596</v>
      </c>
      <c r="I30" s="115">
        <v>13869</v>
      </c>
      <c r="J30" s="114">
        <v>10640</v>
      </c>
      <c r="K30" s="114">
        <v>3229</v>
      </c>
      <c r="L30" s="423">
        <v>9454</v>
      </c>
      <c r="M30" s="424">
        <v>9602</v>
      </c>
    </row>
    <row r="31" spans="1:13" ht="11.1" customHeight="1" x14ac:dyDescent="0.2">
      <c r="A31" s="422" t="s">
        <v>387</v>
      </c>
      <c r="B31" s="115">
        <v>105231</v>
      </c>
      <c r="C31" s="114">
        <v>48880</v>
      </c>
      <c r="D31" s="114">
        <v>56351</v>
      </c>
      <c r="E31" s="114">
        <v>73723</v>
      </c>
      <c r="F31" s="114">
        <v>31492</v>
      </c>
      <c r="G31" s="114">
        <v>7941</v>
      </c>
      <c r="H31" s="114">
        <v>35884</v>
      </c>
      <c r="I31" s="115">
        <v>14064</v>
      </c>
      <c r="J31" s="114">
        <v>10710</v>
      </c>
      <c r="K31" s="114">
        <v>3354</v>
      </c>
      <c r="L31" s="423">
        <v>7880</v>
      </c>
      <c r="M31" s="424">
        <v>7279</v>
      </c>
    </row>
    <row r="32" spans="1:13" ht="11.1" customHeight="1" x14ac:dyDescent="0.2">
      <c r="A32" s="422" t="s">
        <v>388</v>
      </c>
      <c r="B32" s="115">
        <v>106501</v>
      </c>
      <c r="C32" s="114">
        <v>49574</v>
      </c>
      <c r="D32" s="114">
        <v>56927</v>
      </c>
      <c r="E32" s="114">
        <v>74547</v>
      </c>
      <c r="F32" s="114">
        <v>31943</v>
      </c>
      <c r="G32" s="114">
        <v>8601</v>
      </c>
      <c r="H32" s="114">
        <v>36190</v>
      </c>
      <c r="I32" s="115">
        <v>13830</v>
      </c>
      <c r="J32" s="114">
        <v>10286</v>
      </c>
      <c r="K32" s="114">
        <v>3544</v>
      </c>
      <c r="L32" s="423">
        <v>9752</v>
      </c>
      <c r="M32" s="424">
        <v>8598</v>
      </c>
    </row>
    <row r="33" spans="1:13" s="110" customFormat="1" ht="11.1" customHeight="1" x14ac:dyDescent="0.2">
      <c r="A33" s="422" t="s">
        <v>389</v>
      </c>
      <c r="B33" s="115">
        <v>105981</v>
      </c>
      <c r="C33" s="114">
        <v>48991</v>
      </c>
      <c r="D33" s="114">
        <v>56990</v>
      </c>
      <c r="E33" s="114">
        <v>73733</v>
      </c>
      <c r="F33" s="114">
        <v>32242</v>
      </c>
      <c r="G33" s="114">
        <v>8227</v>
      </c>
      <c r="H33" s="114">
        <v>36299</v>
      </c>
      <c r="I33" s="115">
        <v>14102</v>
      </c>
      <c r="J33" s="114">
        <v>10615</v>
      </c>
      <c r="K33" s="114">
        <v>3487</v>
      </c>
      <c r="L33" s="423">
        <v>6522</v>
      </c>
      <c r="M33" s="424">
        <v>7236</v>
      </c>
    </row>
    <row r="34" spans="1:13" ht="15" customHeight="1" x14ac:dyDescent="0.2">
      <c r="A34" s="422" t="s">
        <v>395</v>
      </c>
      <c r="B34" s="115">
        <v>106263</v>
      </c>
      <c r="C34" s="114">
        <v>49388</v>
      </c>
      <c r="D34" s="114">
        <v>56875</v>
      </c>
      <c r="E34" s="114">
        <v>73728</v>
      </c>
      <c r="F34" s="114">
        <v>32532</v>
      </c>
      <c r="G34" s="114">
        <v>7786</v>
      </c>
      <c r="H34" s="114">
        <v>36656</v>
      </c>
      <c r="I34" s="115">
        <v>13622</v>
      </c>
      <c r="J34" s="114">
        <v>10203</v>
      </c>
      <c r="K34" s="114">
        <v>3419</v>
      </c>
      <c r="L34" s="423">
        <v>8317</v>
      </c>
      <c r="M34" s="424">
        <v>8090</v>
      </c>
    </row>
    <row r="35" spans="1:13" ht="11.1" customHeight="1" x14ac:dyDescent="0.2">
      <c r="A35" s="422" t="s">
        <v>387</v>
      </c>
      <c r="B35" s="115">
        <v>106927</v>
      </c>
      <c r="C35" s="114">
        <v>49993</v>
      </c>
      <c r="D35" s="114">
        <v>56934</v>
      </c>
      <c r="E35" s="114">
        <v>74012</v>
      </c>
      <c r="F35" s="114">
        <v>32914</v>
      </c>
      <c r="G35" s="114">
        <v>7497</v>
      </c>
      <c r="H35" s="114">
        <v>37070</v>
      </c>
      <c r="I35" s="115">
        <v>14007</v>
      </c>
      <c r="J35" s="114">
        <v>10544</v>
      </c>
      <c r="K35" s="114">
        <v>3463</v>
      </c>
      <c r="L35" s="423">
        <v>7712</v>
      </c>
      <c r="M35" s="424">
        <v>7108</v>
      </c>
    </row>
    <row r="36" spans="1:13" ht="11.1" customHeight="1" x14ac:dyDescent="0.2">
      <c r="A36" s="422" t="s">
        <v>388</v>
      </c>
      <c r="B36" s="115">
        <v>108890</v>
      </c>
      <c r="C36" s="114">
        <v>51110</v>
      </c>
      <c r="D36" s="114">
        <v>57780</v>
      </c>
      <c r="E36" s="114">
        <v>75316</v>
      </c>
      <c r="F36" s="114">
        <v>33573</v>
      </c>
      <c r="G36" s="114">
        <v>8551</v>
      </c>
      <c r="H36" s="114">
        <v>37492</v>
      </c>
      <c r="I36" s="115">
        <v>13843</v>
      </c>
      <c r="J36" s="114">
        <v>10179</v>
      </c>
      <c r="K36" s="114">
        <v>3664</v>
      </c>
      <c r="L36" s="423">
        <v>10128</v>
      </c>
      <c r="M36" s="424">
        <v>8470</v>
      </c>
    </row>
    <row r="37" spans="1:13" s="110" customFormat="1" ht="11.1" customHeight="1" x14ac:dyDescent="0.2">
      <c r="A37" s="422" t="s">
        <v>389</v>
      </c>
      <c r="B37" s="115">
        <v>108512</v>
      </c>
      <c r="C37" s="114">
        <v>50886</v>
      </c>
      <c r="D37" s="114">
        <v>57626</v>
      </c>
      <c r="E37" s="114">
        <v>74787</v>
      </c>
      <c r="F37" s="114">
        <v>33725</v>
      </c>
      <c r="G37" s="114">
        <v>8353</v>
      </c>
      <c r="H37" s="114">
        <v>37614</v>
      </c>
      <c r="I37" s="115">
        <v>13915</v>
      </c>
      <c r="J37" s="114">
        <v>10362</v>
      </c>
      <c r="K37" s="114">
        <v>3553</v>
      </c>
      <c r="L37" s="423">
        <v>7083</v>
      </c>
      <c r="M37" s="424">
        <v>7443</v>
      </c>
    </row>
    <row r="38" spans="1:13" ht="15" customHeight="1" x14ac:dyDescent="0.2">
      <c r="A38" s="425" t="s">
        <v>396</v>
      </c>
      <c r="B38" s="115">
        <v>108137</v>
      </c>
      <c r="C38" s="114">
        <v>50733</v>
      </c>
      <c r="D38" s="114">
        <v>57404</v>
      </c>
      <c r="E38" s="114">
        <v>74352</v>
      </c>
      <c r="F38" s="114">
        <v>33785</v>
      </c>
      <c r="G38" s="114">
        <v>8115</v>
      </c>
      <c r="H38" s="114">
        <v>37557</v>
      </c>
      <c r="I38" s="115">
        <v>13570</v>
      </c>
      <c r="J38" s="114">
        <v>10077</v>
      </c>
      <c r="K38" s="114">
        <v>3493</v>
      </c>
      <c r="L38" s="423">
        <v>8372</v>
      </c>
      <c r="M38" s="424">
        <v>8759</v>
      </c>
    </row>
    <row r="39" spans="1:13" ht="11.1" customHeight="1" x14ac:dyDescent="0.2">
      <c r="A39" s="422" t="s">
        <v>387</v>
      </c>
      <c r="B39" s="115">
        <v>109018</v>
      </c>
      <c r="C39" s="114">
        <v>51381</v>
      </c>
      <c r="D39" s="114">
        <v>57637</v>
      </c>
      <c r="E39" s="114">
        <v>74661</v>
      </c>
      <c r="F39" s="114">
        <v>34357</v>
      </c>
      <c r="G39" s="114">
        <v>7940</v>
      </c>
      <c r="H39" s="114">
        <v>38109</v>
      </c>
      <c r="I39" s="115">
        <v>13882</v>
      </c>
      <c r="J39" s="114">
        <v>10265</v>
      </c>
      <c r="K39" s="114">
        <v>3617</v>
      </c>
      <c r="L39" s="423">
        <v>8298</v>
      </c>
      <c r="M39" s="424">
        <v>7521</v>
      </c>
    </row>
    <row r="40" spans="1:13" ht="11.1" customHeight="1" x14ac:dyDescent="0.2">
      <c r="A40" s="425" t="s">
        <v>388</v>
      </c>
      <c r="B40" s="115">
        <v>110695</v>
      </c>
      <c r="C40" s="114">
        <v>52299</v>
      </c>
      <c r="D40" s="114">
        <v>58396</v>
      </c>
      <c r="E40" s="114">
        <v>75710</v>
      </c>
      <c r="F40" s="114">
        <v>34985</v>
      </c>
      <c r="G40" s="114">
        <v>9115</v>
      </c>
      <c r="H40" s="114">
        <v>38197</v>
      </c>
      <c r="I40" s="115">
        <v>13883</v>
      </c>
      <c r="J40" s="114">
        <v>10033</v>
      </c>
      <c r="K40" s="114">
        <v>3850</v>
      </c>
      <c r="L40" s="423">
        <v>10973</v>
      </c>
      <c r="M40" s="424">
        <v>9369</v>
      </c>
    </row>
    <row r="41" spans="1:13" s="110" customFormat="1" ht="11.1" customHeight="1" x14ac:dyDescent="0.2">
      <c r="A41" s="422" t="s">
        <v>389</v>
      </c>
      <c r="B41" s="115">
        <v>109293</v>
      </c>
      <c r="C41" s="114">
        <v>51188</v>
      </c>
      <c r="D41" s="114">
        <v>58105</v>
      </c>
      <c r="E41" s="114">
        <v>74185</v>
      </c>
      <c r="F41" s="114">
        <v>35108</v>
      </c>
      <c r="G41" s="114">
        <v>8750</v>
      </c>
      <c r="H41" s="114">
        <v>38106</v>
      </c>
      <c r="I41" s="115">
        <v>13957</v>
      </c>
      <c r="J41" s="114">
        <v>10202</v>
      </c>
      <c r="K41" s="114">
        <v>3755</v>
      </c>
      <c r="L41" s="423">
        <v>7648</v>
      </c>
      <c r="M41" s="424">
        <v>8119</v>
      </c>
    </row>
    <row r="42" spans="1:13" ht="15" customHeight="1" x14ac:dyDescent="0.2">
      <c r="A42" s="422" t="s">
        <v>397</v>
      </c>
      <c r="B42" s="115">
        <v>108618</v>
      </c>
      <c r="C42" s="114">
        <v>50925</v>
      </c>
      <c r="D42" s="114">
        <v>57693</v>
      </c>
      <c r="E42" s="114">
        <v>73617</v>
      </c>
      <c r="F42" s="114">
        <v>35001</v>
      </c>
      <c r="G42" s="114">
        <v>8499</v>
      </c>
      <c r="H42" s="114">
        <v>38022</v>
      </c>
      <c r="I42" s="115">
        <v>13577</v>
      </c>
      <c r="J42" s="114">
        <v>9862</v>
      </c>
      <c r="K42" s="114">
        <v>3715</v>
      </c>
      <c r="L42" s="423">
        <v>8070</v>
      </c>
      <c r="M42" s="424">
        <v>8810</v>
      </c>
    </row>
    <row r="43" spans="1:13" ht="11.1" customHeight="1" x14ac:dyDescent="0.2">
      <c r="A43" s="422" t="s">
        <v>387</v>
      </c>
      <c r="B43" s="115">
        <v>108935</v>
      </c>
      <c r="C43" s="114">
        <v>51251</v>
      </c>
      <c r="D43" s="114">
        <v>57684</v>
      </c>
      <c r="E43" s="114">
        <v>73489</v>
      </c>
      <c r="F43" s="114">
        <v>35446</v>
      </c>
      <c r="G43" s="114">
        <v>8248</v>
      </c>
      <c r="H43" s="114">
        <v>38393</v>
      </c>
      <c r="I43" s="115">
        <v>13899</v>
      </c>
      <c r="J43" s="114">
        <v>10062</v>
      </c>
      <c r="K43" s="114">
        <v>3837</v>
      </c>
      <c r="L43" s="423">
        <v>7793</v>
      </c>
      <c r="M43" s="424">
        <v>7612</v>
      </c>
    </row>
    <row r="44" spans="1:13" ht="11.1" customHeight="1" x14ac:dyDescent="0.2">
      <c r="A44" s="422" t="s">
        <v>388</v>
      </c>
      <c r="B44" s="115">
        <v>110026</v>
      </c>
      <c r="C44" s="114">
        <v>51688</v>
      </c>
      <c r="D44" s="114">
        <v>58338</v>
      </c>
      <c r="E44" s="114">
        <v>74270</v>
      </c>
      <c r="F44" s="114">
        <v>35756</v>
      </c>
      <c r="G44" s="114">
        <v>9204</v>
      </c>
      <c r="H44" s="114">
        <v>38514</v>
      </c>
      <c r="I44" s="115">
        <v>13850</v>
      </c>
      <c r="J44" s="114">
        <v>9850</v>
      </c>
      <c r="K44" s="114">
        <v>4000</v>
      </c>
      <c r="L44" s="423">
        <v>10189</v>
      </c>
      <c r="M44" s="424">
        <v>9211</v>
      </c>
    </row>
    <row r="45" spans="1:13" s="110" customFormat="1" ht="11.1" customHeight="1" x14ac:dyDescent="0.2">
      <c r="A45" s="422" t="s">
        <v>389</v>
      </c>
      <c r="B45" s="115">
        <v>109297</v>
      </c>
      <c r="C45" s="114">
        <v>51128</v>
      </c>
      <c r="D45" s="114">
        <v>58169</v>
      </c>
      <c r="E45" s="114">
        <v>73434</v>
      </c>
      <c r="F45" s="114">
        <v>35863</v>
      </c>
      <c r="G45" s="114">
        <v>9042</v>
      </c>
      <c r="H45" s="114">
        <v>38408</v>
      </c>
      <c r="I45" s="115">
        <v>13876</v>
      </c>
      <c r="J45" s="114">
        <v>9934</v>
      </c>
      <c r="K45" s="114">
        <v>3942</v>
      </c>
      <c r="L45" s="423">
        <v>6998</v>
      </c>
      <c r="M45" s="424">
        <v>7768</v>
      </c>
    </row>
    <row r="46" spans="1:13" ht="15" customHeight="1" x14ac:dyDescent="0.2">
      <c r="A46" s="422" t="s">
        <v>398</v>
      </c>
      <c r="B46" s="115">
        <v>108422</v>
      </c>
      <c r="C46" s="114">
        <v>50745</v>
      </c>
      <c r="D46" s="114">
        <v>57677</v>
      </c>
      <c r="E46" s="114">
        <v>72953</v>
      </c>
      <c r="F46" s="114">
        <v>35469</v>
      </c>
      <c r="G46" s="114">
        <v>8699</v>
      </c>
      <c r="H46" s="114">
        <v>38165</v>
      </c>
      <c r="I46" s="115">
        <v>13619</v>
      </c>
      <c r="J46" s="114">
        <v>9714</v>
      </c>
      <c r="K46" s="114">
        <v>3905</v>
      </c>
      <c r="L46" s="423">
        <v>8497</v>
      </c>
      <c r="M46" s="424">
        <v>9433</v>
      </c>
    </row>
    <row r="47" spans="1:13" ht="11.1" customHeight="1" x14ac:dyDescent="0.2">
      <c r="A47" s="422" t="s">
        <v>387</v>
      </c>
      <c r="B47" s="115">
        <v>108684</v>
      </c>
      <c r="C47" s="114">
        <v>51149</v>
      </c>
      <c r="D47" s="114">
        <v>57535</v>
      </c>
      <c r="E47" s="114">
        <v>73042</v>
      </c>
      <c r="F47" s="114">
        <v>35642</v>
      </c>
      <c r="G47" s="114">
        <v>8426</v>
      </c>
      <c r="H47" s="114">
        <v>38541</v>
      </c>
      <c r="I47" s="115">
        <v>14060</v>
      </c>
      <c r="J47" s="114">
        <v>10015</v>
      </c>
      <c r="K47" s="114">
        <v>4045</v>
      </c>
      <c r="L47" s="423">
        <v>7686</v>
      </c>
      <c r="M47" s="424">
        <v>7590</v>
      </c>
    </row>
    <row r="48" spans="1:13" ht="11.1" customHeight="1" x14ac:dyDescent="0.2">
      <c r="A48" s="422" t="s">
        <v>388</v>
      </c>
      <c r="B48" s="115">
        <v>109898</v>
      </c>
      <c r="C48" s="114">
        <v>51781</v>
      </c>
      <c r="D48" s="114">
        <v>58117</v>
      </c>
      <c r="E48" s="114">
        <v>73767</v>
      </c>
      <c r="F48" s="114">
        <v>36131</v>
      </c>
      <c r="G48" s="114">
        <v>9487</v>
      </c>
      <c r="H48" s="114">
        <v>38632</v>
      </c>
      <c r="I48" s="115">
        <v>13869</v>
      </c>
      <c r="J48" s="114">
        <v>9577</v>
      </c>
      <c r="K48" s="114">
        <v>4292</v>
      </c>
      <c r="L48" s="423">
        <v>10295</v>
      </c>
      <c r="M48" s="424">
        <v>9094</v>
      </c>
    </row>
    <row r="49" spans="1:17" s="110" customFormat="1" ht="11.1" customHeight="1" x14ac:dyDescent="0.2">
      <c r="A49" s="422" t="s">
        <v>389</v>
      </c>
      <c r="B49" s="115">
        <v>109472</v>
      </c>
      <c r="C49" s="114">
        <v>51456</v>
      </c>
      <c r="D49" s="114">
        <v>58016</v>
      </c>
      <c r="E49" s="114">
        <v>73176</v>
      </c>
      <c r="F49" s="114">
        <v>36296</v>
      </c>
      <c r="G49" s="114">
        <v>9331</v>
      </c>
      <c r="H49" s="114">
        <v>38573</v>
      </c>
      <c r="I49" s="115">
        <v>14051</v>
      </c>
      <c r="J49" s="114">
        <v>9831</v>
      </c>
      <c r="K49" s="114">
        <v>4220</v>
      </c>
      <c r="L49" s="423">
        <v>7349</v>
      </c>
      <c r="M49" s="424">
        <v>7794</v>
      </c>
    </row>
    <row r="50" spans="1:17" ht="15" customHeight="1" x14ac:dyDescent="0.2">
      <c r="A50" s="422" t="s">
        <v>399</v>
      </c>
      <c r="B50" s="143">
        <v>108976</v>
      </c>
      <c r="C50" s="144">
        <v>51242</v>
      </c>
      <c r="D50" s="144">
        <v>57734</v>
      </c>
      <c r="E50" s="144">
        <v>72968</v>
      </c>
      <c r="F50" s="144">
        <v>36008</v>
      </c>
      <c r="G50" s="144">
        <v>9082</v>
      </c>
      <c r="H50" s="144">
        <v>38484</v>
      </c>
      <c r="I50" s="143">
        <v>13263</v>
      </c>
      <c r="J50" s="144">
        <v>9190</v>
      </c>
      <c r="K50" s="144">
        <v>4073</v>
      </c>
      <c r="L50" s="426">
        <v>8947</v>
      </c>
      <c r="M50" s="427">
        <v>9590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0.51096640903137736</v>
      </c>
      <c r="C6" s="480">
        <f>'Tabelle 3.3'!J11</f>
        <v>-2.613995153829209</v>
      </c>
      <c r="D6" s="481">
        <f t="shared" ref="D6:E9" si="0">IF(OR(AND(B6&gt;=-50,B6&lt;=50),ISNUMBER(B6)=FALSE),B6,"")</f>
        <v>0.51096640903137736</v>
      </c>
      <c r="E6" s="481">
        <f t="shared" si="0"/>
        <v>-2.613995153829209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8.2197109924516704E-2</v>
      </c>
      <c r="C7" s="480">
        <f>'Tabelle 3.1'!J23</f>
        <v>-2.7368672112575281</v>
      </c>
      <c r="D7" s="481">
        <f t="shared" si="0"/>
        <v>8.2197109924516704E-2</v>
      </c>
      <c r="E7" s="481">
        <f>IF(OR(AND(C7&gt;=-50,C7&lt;=50),ISNUMBER(C7)=FALSE),C7,"")</f>
        <v>-2.7368672112575281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0.51096640903137736</v>
      </c>
      <c r="C14" s="480">
        <f>'Tabelle 3.3'!J11</f>
        <v>-2.613995153829209</v>
      </c>
      <c r="D14" s="481">
        <f>IF(OR(AND(B14&gt;=-50,B14&lt;=50),ISNUMBER(B14)=FALSE),B14,"")</f>
        <v>0.51096640903137736</v>
      </c>
      <c r="E14" s="481">
        <f>IF(OR(AND(C14&gt;=-50,C14&lt;=50),ISNUMBER(C14)=FALSE),C14,"")</f>
        <v>-2.613995153829209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9.7560975609756095</v>
      </c>
      <c r="C15" s="480">
        <f>'Tabelle 3.3'!J12</f>
        <v>7.6923076923076925</v>
      </c>
      <c r="D15" s="481">
        <f t="shared" ref="D15:E45" si="3">IF(OR(AND(B15&gt;=-50,B15&lt;=50),ISNUMBER(B15)=FALSE),B15,"")</f>
        <v>9.7560975609756095</v>
      </c>
      <c r="E15" s="481">
        <f t="shared" si="3"/>
        <v>7.6923076923076925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-2.5305778152678196</v>
      </c>
      <c r="C16" s="480">
        <f>'Tabelle 3.3'!J13</f>
        <v>9.67741935483871</v>
      </c>
      <c r="D16" s="481">
        <f t="shared" si="3"/>
        <v>-2.5305778152678196</v>
      </c>
      <c r="E16" s="481">
        <f t="shared" si="3"/>
        <v>9.67741935483871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0.64184852374839541</v>
      </c>
      <c r="C17" s="480">
        <f>'Tabelle 3.3'!J14</f>
        <v>-0.23474178403755869</v>
      </c>
      <c r="D17" s="481">
        <f t="shared" si="3"/>
        <v>0.64184852374839541</v>
      </c>
      <c r="E17" s="481">
        <f t="shared" si="3"/>
        <v>-0.23474178403755869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-6.7197170645446507</v>
      </c>
      <c r="C18" s="480">
        <f>'Tabelle 3.3'!J15</f>
        <v>-4.2735042735042734</v>
      </c>
      <c r="D18" s="481">
        <f t="shared" si="3"/>
        <v>-6.7197170645446507</v>
      </c>
      <c r="E18" s="481">
        <f t="shared" si="3"/>
        <v>-4.2735042735042734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2.1283405344855177</v>
      </c>
      <c r="C19" s="480">
        <f>'Tabelle 3.3'!J16</f>
        <v>3.3962264150943398</v>
      </c>
      <c r="D19" s="481">
        <f t="shared" si="3"/>
        <v>2.1283405344855177</v>
      </c>
      <c r="E19" s="481">
        <f t="shared" si="3"/>
        <v>3.3962264150943398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-0.16820857863751051</v>
      </c>
      <c r="C20" s="480">
        <f>'Tabelle 3.3'!J17</f>
        <v>-11.363636363636363</v>
      </c>
      <c r="D20" s="481">
        <f t="shared" si="3"/>
        <v>-0.16820857863751051</v>
      </c>
      <c r="E20" s="481">
        <f t="shared" si="3"/>
        <v>-11.363636363636363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5.8402860548271756</v>
      </c>
      <c r="C21" s="480">
        <f>'Tabelle 3.3'!J18</f>
        <v>3.9761431411530817</v>
      </c>
      <c r="D21" s="481">
        <f t="shared" si="3"/>
        <v>5.8402860548271756</v>
      </c>
      <c r="E21" s="481">
        <f t="shared" si="3"/>
        <v>3.9761431411530817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0.72092278115988462</v>
      </c>
      <c r="C22" s="480">
        <f>'Tabelle 3.3'!J19</f>
        <v>-1.5535097813578826</v>
      </c>
      <c r="D22" s="481">
        <f t="shared" si="3"/>
        <v>0.72092278115988462</v>
      </c>
      <c r="E22" s="481">
        <f t="shared" si="3"/>
        <v>-1.5535097813578826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0.78789135392908982</v>
      </c>
      <c r="C23" s="480">
        <f>'Tabelle 3.3'!J20</f>
        <v>-5.4329371816638368</v>
      </c>
      <c r="D23" s="481">
        <f t="shared" si="3"/>
        <v>0.78789135392908982</v>
      </c>
      <c r="E23" s="481">
        <f t="shared" si="3"/>
        <v>-5.4329371816638368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0.94506792675723572</v>
      </c>
      <c r="C24" s="480">
        <f>'Tabelle 3.3'!J21</f>
        <v>-6.1</v>
      </c>
      <c r="D24" s="481">
        <f t="shared" si="3"/>
        <v>0.94506792675723572</v>
      </c>
      <c r="E24" s="481">
        <f t="shared" si="3"/>
        <v>-6.1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5.2646720368239359</v>
      </c>
      <c r="C25" s="480">
        <f>'Tabelle 3.3'!J22</f>
        <v>-3.041825095057034</v>
      </c>
      <c r="D25" s="481">
        <f t="shared" si="3"/>
        <v>5.2646720368239359</v>
      </c>
      <c r="E25" s="481">
        <f t="shared" si="3"/>
        <v>-3.041825095057034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2.6728892660161221</v>
      </c>
      <c r="C26" s="480">
        <f>'Tabelle 3.3'!J23</f>
        <v>-5.2631578947368425</v>
      </c>
      <c r="D26" s="481">
        <f t="shared" si="3"/>
        <v>2.6728892660161221</v>
      </c>
      <c r="E26" s="481">
        <f t="shared" si="3"/>
        <v>-5.2631578947368425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-2.3516375277025365</v>
      </c>
      <c r="C27" s="480">
        <f>'Tabelle 3.3'!J24</f>
        <v>0.49575070821529743</v>
      </c>
      <c r="D27" s="481">
        <f t="shared" si="3"/>
        <v>-2.3516375277025365</v>
      </c>
      <c r="E27" s="481">
        <f t="shared" si="3"/>
        <v>0.49575070821529743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-0.72387149247661653</v>
      </c>
      <c r="C28" s="480">
        <f>'Tabelle 3.3'!J25</f>
        <v>-8.7366167023554606</v>
      </c>
      <c r="D28" s="481">
        <f t="shared" si="3"/>
        <v>-0.72387149247661653</v>
      </c>
      <c r="E28" s="481">
        <f t="shared" si="3"/>
        <v>-8.7366167023554606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-14.182257091128546</v>
      </c>
      <c r="C29" s="480">
        <f>'Tabelle 3.3'!J26</f>
        <v>-3.4267912772585669</v>
      </c>
      <c r="D29" s="481">
        <f t="shared" si="3"/>
        <v>-14.182257091128546</v>
      </c>
      <c r="E29" s="481">
        <f t="shared" si="3"/>
        <v>-3.4267912772585669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0.94910207499767374</v>
      </c>
      <c r="C30" s="480">
        <f>'Tabelle 3.3'!J27</f>
        <v>0</v>
      </c>
      <c r="D30" s="481">
        <f t="shared" si="3"/>
        <v>0.94910207499767374</v>
      </c>
      <c r="E30" s="481">
        <f t="shared" si="3"/>
        <v>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0.14645187058980164</v>
      </c>
      <c r="C31" s="480">
        <f>'Tabelle 3.3'!J28</f>
        <v>4.9086757990867582</v>
      </c>
      <c r="D31" s="481">
        <f t="shared" si="3"/>
        <v>0.14645187058980164</v>
      </c>
      <c r="E31" s="481">
        <f t="shared" si="3"/>
        <v>4.9086757990867582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2.375544198372137</v>
      </c>
      <c r="C32" s="480">
        <f>'Tabelle 3.3'!J29</f>
        <v>7.0574162679425836</v>
      </c>
      <c r="D32" s="481">
        <f t="shared" si="3"/>
        <v>2.375544198372137</v>
      </c>
      <c r="E32" s="481">
        <f t="shared" si="3"/>
        <v>7.0574162679425836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3.3216783216783217</v>
      </c>
      <c r="C33" s="480">
        <f>'Tabelle 3.3'!J30</f>
        <v>-3.0769230769230771</v>
      </c>
      <c r="D33" s="481">
        <f t="shared" si="3"/>
        <v>3.3216783216783217</v>
      </c>
      <c r="E33" s="481">
        <f t="shared" si="3"/>
        <v>-3.0769230769230771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-1.0888932884577311</v>
      </c>
      <c r="C34" s="480">
        <f>'Tabelle 3.3'!J31</f>
        <v>-4.3686006825938568</v>
      </c>
      <c r="D34" s="481">
        <f t="shared" si="3"/>
        <v>-1.0888932884577311</v>
      </c>
      <c r="E34" s="481">
        <f t="shared" si="3"/>
        <v>-4.3686006825938568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9.7560975609756095</v>
      </c>
      <c r="C37" s="480">
        <f>'Tabelle 3.3'!J34</f>
        <v>7.6923076923076925</v>
      </c>
      <c r="D37" s="481">
        <f t="shared" si="3"/>
        <v>9.7560975609756095</v>
      </c>
      <c r="E37" s="481">
        <f t="shared" si="3"/>
        <v>7.6923076923076925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2.0103491345982274</v>
      </c>
      <c r="C38" s="480">
        <f>'Tabelle 3.3'!J35</f>
        <v>2.522704339051463</v>
      </c>
      <c r="D38" s="481">
        <f t="shared" si="3"/>
        <v>2.0103491345982274</v>
      </c>
      <c r="E38" s="481">
        <f t="shared" si="3"/>
        <v>2.522704339051463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0.23152192905818628</v>
      </c>
      <c r="C39" s="480">
        <f>'Tabelle 3.3'!J36</f>
        <v>-3.0281411018628615</v>
      </c>
      <c r="D39" s="481">
        <f t="shared" si="3"/>
        <v>0.23152192905818628</v>
      </c>
      <c r="E39" s="481">
        <f t="shared" si="3"/>
        <v>-3.0281411018628615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0.23152192905818628</v>
      </c>
      <c r="C45" s="480">
        <f>'Tabelle 3.3'!J36</f>
        <v>-3.0281411018628615</v>
      </c>
      <c r="D45" s="481">
        <f t="shared" si="3"/>
        <v>0.23152192905818628</v>
      </c>
      <c r="E45" s="481">
        <f t="shared" si="3"/>
        <v>-3.0281411018628615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104321</v>
      </c>
      <c r="C51" s="487">
        <v>11256</v>
      </c>
      <c r="D51" s="487">
        <v>3244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105113</v>
      </c>
      <c r="C52" s="487">
        <v>11581</v>
      </c>
      <c r="D52" s="487">
        <v>3315</v>
      </c>
      <c r="E52" s="488">
        <f t="shared" ref="E52:G70" si="11">IF($A$51=37802,IF(COUNTBLANK(B$51:B$70)&gt;0,#N/A,B52/B$51*100),IF(COUNTBLANK(B$51:B$75)&gt;0,#N/A,B52/B$51*100))</f>
        <v>100.7591951764266</v>
      </c>
      <c r="F52" s="488">
        <f t="shared" si="11"/>
        <v>102.88734896943852</v>
      </c>
      <c r="G52" s="488">
        <f t="shared" si="11"/>
        <v>102.18865598027126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106050</v>
      </c>
      <c r="C53" s="487">
        <v>11180</v>
      </c>
      <c r="D53" s="487">
        <v>3372</v>
      </c>
      <c r="E53" s="488">
        <f t="shared" si="11"/>
        <v>101.65738441924445</v>
      </c>
      <c r="F53" s="488">
        <f t="shared" si="11"/>
        <v>99.324804548685137</v>
      </c>
      <c r="G53" s="488">
        <f t="shared" si="11"/>
        <v>103.94574599260173</v>
      </c>
      <c r="H53" s="489">
        <f>IF(ISERROR(L53)=TRUE,IF(MONTH(A53)=MONTH(MAX(A$51:A$75)),A53,""),"")</f>
        <v>41883</v>
      </c>
      <c r="I53" s="488">
        <f t="shared" si="12"/>
        <v>101.65738441924445</v>
      </c>
      <c r="J53" s="488">
        <f t="shared" si="10"/>
        <v>99.324804548685137</v>
      </c>
      <c r="K53" s="488">
        <f t="shared" si="10"/>
        <v>103.94574599260173</v>
      </c>
      <c r="L53" s="488" t="e">
        <f t="shared" si="13"/>
        <v>#N/A</v>
      </c>
    </row>
    <row r="54" spans="1:14" ht="15" customHeight="1" x14ac:dyDescent="0.2">
      <c r="A54" s="490" t="s">
        <v>462</v>
      </c>
      <c r="B54" s="487">
        <v>104891</v>
      </c>
      <c r="C54" s="487">
        <v>11327</v>
      </c>
      <c r="D54" s="487">
        <v>3323</v>
      </c>
      <c r="E54" s="488">
        <f t="shared" si="11"/>
        <v>100.54639046788279</v>
      </c>
      <c r="F54" s="488">
        <f t="shared" si="11"/>
        <v>100.63077469793889</v>
      </c>
      <c r="G54" s="488">
        <f t="shared" si="11"/>
        <v>102.43526510480888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104790</v>
      </c>
      <c r="C55" s="487">
        <v>10640</v>
      </c>
      <c r="D55" s="487">
        <v>3229</v>
      </c>
      <c r="E55" s="488">
        <f t="shared" si="11"/>
        <v>100.44957391129303</v>
      </c>
      <c r="F55" s="488">
        <f t="shared" si="11"/>
        <v>94.527363184079604</v>
      </c>
      <c r="G55" s="488">
        <f t="shared" si="11"/>
        <v>99.537607891491987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105231</v>
      </c>
      <c r="C56" s="487">
        <v>10710</v>
      </c>
      <c r="D56" s="487">
        <v>3354</v>
      </c>
      <c r="E56" s="488">
        <f t="shared" si="11"/>
        <v>100.87230758907602</v>
      </c>
      <c r="F56" s="488">
        <f t="shared" si="11"/>
        <v>95.149253731343293</v>
      </c>
      <c r="G56" s="488">
        <f t="shared" si="11"/>
        <v>103.39087546239212</v>
      </c>
      <c r="H56" s="489" t="str">
        <f t="shared" si="14"/>
        <v/>
      </c>
      <c r="I56" s="488" t="str">
        <f t="shared" si="12"/>
        <v/>
      </c>
      <c r="J56" s="488" t="str">
        <f t="shared" si="10"/>
        <v/>
      </c>
      <c r="K56" s="488" t="str">
        <f t="shared" si="10"/>
        <v/>
      </c>
      <c r="L56" s="488" t="e">
        <f t="shared" si="13"/>
        <v>#N/A</v>
      </c>
    </row>
    <row r="57" spans="1:14" ht="15" customHeight="1" x14ac:dyDescent="0.2">
      <c r="A57" s="490">
        <v>42248</v>
      </c>
      <c r="B57" s="487">
        <v>106501</v>
      </c>
      <c r="C57" s="487">
        <v>10286</v>
      </c>
      <c r="D57" s="487">
        <v>3544</v>
      </c>
      <c r="E57" s="488">
        <f t="shared" si="11"/>
        <v>102.0897038947096</v>
      </c>
      <c r="F57" s="488">
        <f t="shared" si="11"/>
        <v>91.382373845060414</v>
      </c>
      <c r="G57" s="488">
        <f t="shared" si="11"/>
        <v>109.2478421701603</v>
      </c>
      <c r="H57" s="489">
        <f t="shared" si="14"/>
        <v>42248</v>
      </c>
      <c r="I57" s="488">
        <f t="shared" si="12"/>
        <v>102.0897038947096</v>
      </c>
      <c r="J57" s="488">
        <f t="shared" si="10"/>
        <v>91.382373845060414</v>
      </c>
      <c r="K57" s="488">
        <f t="shared" si="10"/>
        <v>109.2478421701603</v>
      </c>
      <c r="L57" s="488" t="e">
        <f t="shared" si="13"/>
        <v>#N/A</v>
      </c>
    </row>
    <row r="58" spans="1:14" ht="15" customHeight="1" x14ac:dyDescent="0.2">
      <c r="A58" s="490" t="s">
        <v>465</v>
      </c>
      <c r="B58" s="487">
        <v>105981</v>
      </c>
      <c r="C58" s="487">
        <v>10615</v>
      </c>
      <c r="D58" s="487">
        <v>3487</v>
      </c>
      <c r="E58" s="488">
        <f t="shared" si="11"/>
        <v>101.59124241523759</v>
      </c>
      <c r="F58" s="488">
        <f t="shared" si="11"/>
        <v>94.305259417199721</v>
      </c>
      <c r="G58" s="488">
        <f t="shared" si="11"/>
        <v>107.49075215782983</v>
      </c>
      <c r="H58" s="489" t="str">
        <f t="shared" si="14"/>
        <v/>
      </c>
      <c r="I58" s="488" t="str">
        <f t="shared" si="12"/>
        <v/>
      </c>
      <c r="J58" s="488" t="str">
        <f t="shared" si="10"/>
        <v/>
      </c>
      <c r="K58" s="488" t="str">
        <f t="shared" si="10"/>
        <v/>
      </c>
      <c r="L58" s="488" t="e">
        <f t="shared" si="13"/>
        <v>#N/A</v>
      </c>
    </row>
    <row r="59" spans="1:14" ht="15" customHeight="1" x14ac:dyDescent="0.2">
      <c r="A59" s="490" t="s">
        <v>466</v>
      </c>
      <c r="B59" s="487">
        <v>106263</v>
      </c>
      <c r="C59" s="487">
        <v>10203</v>
      </c>
      <c r="D59" s="487">
        <v>3419</v>
      </c>
      <c r="E59" s="488">
        <f t="shared" si="11"/>
        <v>101.86156190987433</v>
      </c>
      <c r="F59" s="488">
        <f t="shared" si="11"/>
        <v>90.64498933901919</v>
      </c>
      <c r="G59" s="488">
        <f t="shared" si="11"/>
        <v>105.39457459926018</v>
      </c>
      <c r="H59" s="489" t="str">
        <f t="shared" si="14"/>
        <v/>
      </c>
      <c r="I59" s="488" t="str">
        <f t="shared" si="12"/>
        <v/>
      </c>
      <c r="J59" s="488" t="str">
        <f t="shared" si="10"/>
        <v/>
      </c>
      <c r="K59" s="488" t="str">
        <f t="shared" si="10"/>
        <v/>
      </c>
      <c r="L59" s="488" t="e">
        <f t="shared" si="13"/>
        <v>#N/A</v>
      </c>
    </row>
    <row r="60" spans="1:14" ht="15" customHeight="1" x14ac:dyDescent="0.2">
      <c r="A60" s="490" t="s">
        <v>467</v>
      </c>
      <c r="B60" s="487">
        <v>106927</v>
      </c>
      <c r="C60" s="487">
        <v>10544</v>
      </c>
      <c r="D60" s="487">
        <v>3463</v>
      </c>
      <c r="E60" s="488">
        <f t="shared" si="11"/>
        <v>102.49805887596936</v>
      </c>
      <c r="F60" s="488">
        <f t="shared" si="11"/>
        <v>93.674484719260846</v>
      </c>
      <c r="G60" s="488">
        <f t="shared" si="11"/>
        <v>106.75092478421702</v>
      </c>
      <c r="H60" s="489" t="str">
        <f t="shared" si="14"/>
        <v/>
      </c>
      <c r="I60" s="488" t="str">
        <f t="shared" si="12"/>
        <v/>
      </c>
      <c r="J60" s="488" t="str">
        <f t="shared" si="10"/>
        <v/>
      </c>
      <c r="K60" s="488" t="str">
        <f t="shared" si="10"/>
        <v/>
      </c>
      <c r="L60" s="488" t="e">
        <f t="shared" si="13"/>
        <v>#N/A</v>
      </c>
    </row>
    <row r="61" spans="1:14" ht="15" customHeight="1" x14ac:dyDescent="0.2">
      <c r="A61" s="490">
        <v>42614</v>
      </c>
      <c r="B61" s="487">
        <v>108890</v>
      </c>
      <c r="C61" s="487">
        <v>10179</v>
      </c>
      <c r="D61" s="487">
        <v>3664</v>
      </c>
      <c r="E61" s="488">
        <f t="shared" si="11"/>
        <v>104.37975096097622</v>
      </c>
      <c r="F61" s="488">
        <f t="shared" si="11"/>
        <v>90.431769722814508</v>
      </c>
      <c r="G61" s="488">
        <f t="shared" si="11"/>
        <v>112.94697903822441</v>
      </c>
      <c r="H61" s="489">
        <f t="shared" si="14"/>
        <v>42614</v>
      </c>
      <c r="I61" s="488">
        <f t="shared" si="12"/>
        <v>104.37975096097622</v>
      </c>
      <c r="J61" s="488">
        <f t="shared" si="10"/>
        <v>90.431769722814508</v>
      </c>
      <c r="K61" s="488">
        <f t="shared" si="10"/>
        <v>112.94697903822441</v>
      </c>
      <c r="L61" s="488" t="e">
        <f t="shared" si="13"/>
        <v>#N/A</v>
      </c>
    </row>
    <row r="62" spans="1:14" ht="15" customHeight="1" x14ac:dyDescent="0.2">
      <c r="A62" s="490" t="s">
        <v>468</v>
      </c>
      <c r="B62" s="487">
        <v>108512</v>
      </c>
      <c r="C62" s="487">
        <v>10362</v>
      </c>
      <c r="D62" s="487">
        <v>3553</v>
      </c>
      <c r="E62" s="488">
        <f t="shared" si="11"/>
        <v>104.01740780859079</v>
      </c>
      <c r="F62" s="488">
        <f t="shared" si="11"/>
        <v>92.057569296375263</v>
      </c>
      <c r="G62" s="488">
        <f t="shared" si="11"/>
        <v>109.5252774352651</v>
      </c>
      <c r="H62" s="489" t="str">
        <f t="shared" si="14"/>
        <v/>
      </c>
      <c r="I62" s="488" t="str">
        <f t="shared" si="12"/>
        <v/>
      </c>
      <c r="J62" s="488" t="str">
        <f t="shared" si="10"/>
        <v/>
      </c>
      <c r="K62" s="488" t="str">
        <f t="shared" si="10"/>
        <v/>
      </c>
      <c r="L62" s="488" t="e">
        <f t="shared" si="13"/>
        <v>#N/A</v>
      </c>
    </row>
    <row r="63" spans="1:14" ht="15" customHeight="1" x14ac:dyDescent="0.2">
      <c r="A63" s="490" t="s">
        <v>469</v>
      </c>
      <c r="B63" s="487">
        <v>108137</v>
      </c>
      <c r="C63" s="487">
        <v>10077</v>
      </c>
      <c r="D63" s="487">
        <v>3493</v>
      </c>
      <c r="E63" s="488">
        <f t="shared" si="11"/>
        <v>103.65794039551002</v>
      </c>
      <c r="F63" s="488">
        <f t="shared" si="11"/>
        <v>89.525586353944561</v>
      </c>
      <c r="G63" s="488">
        <f t="shared" si="11"/>
        <v>107.67570900123305</v>
      </c>
      <c r="H63" s="489" t="str">
        <f t="shared" si="14"/>
        <v/>
      </c>
      <c r="I63" s="488" t="str">
        <f t="shared" si="12"/>
        <v/>
      </c>
      <c r="J63" s="488" t="str">
        <f t="shared" si="10"/>
        <v/>
      </c>
      <c r="K63" s="488" t="str">
        <f t="shared" si="10"/>
        <v/>
      </c>
      <c r="L63" s="488" t="e">
        <f t="shared" si="13"/>
        <v>#N/A</v>
      </c>
    </row>
    <row r="64" spans="1:14" ht="15" customHeight="1" x14ac:dyDescent="0.2">
      <c r="A64" s="490" t="s">
        <v>470</v>
      </c>
      <c r="B64" s="487">
        <v>109018</v>
      </c>
      <c r="C64" s="487">
        <v>10265</v>
      </c>
      <c r="D64" s="487">
        <v>3617</v>
      </c>
      <c r="E64" s="488">
        <f t="shared" si="11"/>
        <v>104.5024491713078</v>
      </c>
      <c r="F64" s="488">
        <f t="shared" si="11"/>
        <v>91.195806680881304</v>
      </c>
      <c r="G64" s="488">
        <f t="shared" si="11"/>
        <v>111.49815043156596</v>
      </c>
      <c r="H64" s="489" t="str">
        <f t="shared" si="14"/>
        <v/>
      </c>
      <c r="I64" s="488" t="str">
        <f t="shared" si="12"/>
        <v/>
      </c>
      <c r="J64" s="488" t="str">
        <f t="shared" si="10"/>
        <v/>
      </c>
      <c r="K64" s="488" t="str">
        <f t="shared" si="10"/>
        <v/>
      </c>
      <c r="L64" s="488" t="e">
        <f t="shared" si="13"/>
        <v>#N/A</v>
      </c>
    </row>
    <row r="65" spans="1:12" ht="15" customHeight="1" x14ac:dyDescent="0.2">
      <c r="A65" s="490">
        <v>42979</v>
      </c>
      <c r="B65" s="487">
        <v>110695</v>
      </c>
      <c r="C65" s="487">
        <v>10033</v>
      </c>
      <c r="D65" s="487">
        <v>3850</v>
      </c>
      <c r="E65" s="488">
        <f t="shared" si="11"/>
        <v>106.10998744260505</v>
      </c>
      <c r="F65" s="488">
        <f t="shared" si="11"/>
        <v>89.13468372423597</v>
      </c>
      <c r="G65" s="488">
        <f t="shared" si="11"/>
        <v>118.68064118372379</v>
      </c>
      <c r="H65" s="489">
        <f t="shared" si="14"/>
        <v>42979</v>
      </c>
      <c r="I65" s="488">
        <f t="shared" si="12"/>
        <v>106.10998744260505</v>
      </c>
      <c r="J65" s="488">
        <f t="shared" si="10"/>
        <v>89.13468372423597</v>
      </c>
      <c r="K65" s="488">
        <f t="shared" si="10"/>
        <v>118.68064118372379</v>
      </c>
      <c r="L65" s="488" t="e">
        <f t="shared" si="13"/>
        <v>#N/A</v>
      </c>
    </row>
    <row r="66" spans="1:12" ht="15" customHeight="1" x14ac:dyDescent="0.2">
      <c r="A66" s="490" t="s">
        <v>471</v>
      </c>
      <c r="B66" s="487">
        <v>109293</v>
      </c>
      <c r="C66" s="487">
        <v>10202</v>
      </c>
      <c r="D66" s="487">
        <v>3755</v>
      </c>
      <c r="E66" s="488">
        <f t="shared" si="11"/>
        <v>104.76605860756703</v>
      </c>
      <c r="F66" s="488">
        <f t="shared" si="11"/>
        <v>90.63610518834399</v>
      </c>
      <c r="G66" s="488">
        <f t="shared" si="11"/>
        <v>115.7521578298397</v>
      </c>
      <c r="H66" s="489" t="str">
        <f t="shared" si="14"/>
        <v/>
      </c>
      <c r="I66" s="488" t="str">
        <f t="shared" si="12"/>
        <v/>
      </c>
      <c r="J66" s="488" t="str">
        <f t="shared" si="10"/>
        <v/>
      </c>
      <c r="K66" s="488" t="str">
        <f t="shared" si="10"/>
        <v/>
      </c>
      <c r="L66" s="488" t="e">
        <f t="shared" si="13"/>
        <v>#N/A</v>
      </c>
    </row>
    <row r="67" spans="1:12" ht="15" customHeight="1" x14ac:dyDescent="0.2">
      <c r="A67" s="490" t="s">
        <v>472</v>
      </c>
      <c r="B67" s="487">
        <v>108618</v>
      </c>
      <c r="C67" s="487">
        <v>9862</v>
      </c>
      <c r="D67" s="487">
        <v>3715</v>
      </c>
      <c r="E67" s="488">
        <f t="shared" si="11"/>
        <v>104.11901726402162</v>
      </c>
      <c r="F67" s="488">
        <f t="shared" si="11"/>
        <v>87.615493958777549</v>
      </c>
      <c r="G67" s="488">
        <f t="shared" si="11"/>
        <v>114.51911220715168</v>
      </c>
      <c r="H67" s="489" t="str">
        <f t="shared" si="14"/>
        <v/>
      </c>
      <c r="I67" s="488" t="str">
        <f t="shared" si="12"/>
        <v/>
      </c>
      <c r="J67" s="488" t="str">
        <f t="shared" si="12"/>
        <v/>
      </c>
      <c r="K67" s="488" t="str">
        <f t="shared" si="12"/>
        <v/>
      </c>
      <c r="L67" s="488" t="e">
        <f t="shared" si="13"/>
        <v>#N/A</v>
      </c>
    </row>
    <row r="68" spans="1:12" ht="15" customHeight="1" x14ac:dyDescent="0.2">
      <c r="A68" s="490" t="s">
        <v>473</v>
      </c>
      <c r="B68" s="487">
        <v>108935</v>
      </c>
      <c r="C68" s="487">
        <v>10062</v>
      </c>
      <c r="D68" s="487">
        <v>3837</v>
      </c>
      <c r="E68" s="488">
        <f t="shared" si="11"/>
        <v>104.42288705054592</v>
      </c>
      <c r="F68" s="488">
        <f t="shared" si="11"/>
        <v>89.392324093816626</v>
      </c>
      <c r="G68" s="488">
        <f t="shared" si="11"/>
        <v>118.27990135635018</v>
      </c>
      <c r="H68" s="489" t="str">
        <f t="shared" si="14"/>
        <v/>
      </c>
      <c r="I68" s="488" t="str">
        <f t="shared" si="12"/>
        <v/>
      </c>
      <c r="J68" s="488" t="str">
        <f t="shared" si="12"/>
        <v/>
      </c>
      <c r="K68" s="488" t="str">
        <f t="shared" si="12"/>
        <v/>
      </c>
      <c r="L68" s="488" t="e">
        <f t="shared" si="13"/>
        <v>#N/A</v>
      </c>
    </row>
    <row r="69" spans="1:12" ht="15" customHeight="1" x14ac:dyDescent="0.2">
      <c r="A69" s="490">
        <v>43344</v>
      </c>
      <c r="B69" s="487">
        <v>110026</v>
      </c>
      <c r="C69" s="487">
        <v>9850</v>
      </c>
      <c r="D69" s="487">
        <v>4000</v>
      </c>
      <c r="E69" s="488">
        <f t="shared" si="11"/>
        <v>105.46869757766892</v>
      </c>
      <c r="F69" s="488">
        <f t="shared" si="11"/>
        <v>87.508884150675186</v>
      </c>
      <c r="G69" s="488">
        <f t="shared" si="11"/>
        <v>123.30456226880395</v>
      </c>
      <c r="H69" s="489">
        <f t="shared" si="14"/>
        <v>43344</v>
      </c>
      <c r="I69" s="488">
        <f t="shared" si="12"/>
        <v>105.46869757766892</v>
      </c>
      <c r="J69" s="488">
        <f t="shared" si="12"/>
        <v>87.508884150675186</v>
      </c>
      <c r="K69" s="488">
        <f t="shared" si="12"/>
        <v>123.30456226880395</v>
      </c>
      <c r="L69" s="488" t="e">
        <f t="shared" si="13"/>
        <v>#N/A</v>
      </c>
    </row>
    <row r="70" spans="1:12" ht="15" customHeight="1" x14ac:dyDescent="0.2">
      <c r="A70" s="490" t="s">
        <v>474</v>
      </c>
      <c r="B70" s="487">
        <v>109297</v>
      </c>
      <c r="C70" s="487">
        <v>9934</v>
      </c>
      <c r="D70" s="487">
        <v>3942</v>
      </c>
      <c r="E70" s="488">
        <f t="shared" si="11"/>
        <v>104.7698929266399</v>
      </c>
      <c r="F70" s="488">
        <f t="shared" si="11"/>
        <v>88.25515280739161</v>
      </c>
      <c r="G70" s="488">
        <f t="shared" si="11"/>
        <v>121.5166461159063</v>
      </c>
      <c r="H70" s="489" t="str">
        <f t="shared" si="14"/>
        <v/>
      </c>
      <c r="I70" s="488" t="str">
        <f t="shared" si="12"/>
        <v/>
      </c>
      <c r="J70" s="488" t="str">
        <f t="shared" si="12"/>
        <v/>
      </c>
      <c r="K70" s="488" t="str">
        <f t="shared" si="12"/>
        <v/>
      </c>
      <c r="L70" s="488" t="e">
        <f t="shared" si="13"/>
        <v>#N/A</v>
      </c>
    </row>
    <row r="71" spans="1:12" ht="15" customHeight="1" x14ac:dyDescent="0.2">
      <c r="A71" s="490" t="s">
        <v>475</v>
      </c>
      <c r="B71" s="487">
        <v>108422</v>
      </c>
      <c r="C71" s="487">
        <v>9714</v>
      </c>
      <c r="D71" s="487">
        <v>3905</v>
      </c>
      <c r="E71" s="491">
        <f t="shared" ref="E71:G75" si="15">IF($A$51=37802,IF(COUNTBLANK(B$51:B$70)&gt;0,#N/A,IF(ISBLANK(B71)=FALSE,B71/B$51*100,#N/A)),IF(COUNTBLANK(B$51:B$75)&gt;0,#N/A,B71/B$51*100))</f>
        <v>103.9311356294514</v>
      </c>
      <c r="F71" s="491">
        <f t="shared" si="15"/>
        <v>86.30063965884861</v>
      </c>
      <c r="G71" s="491">
        <f t="shared" si="15"/>
        <v>120.37607891491986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108684</v>
      </c>
      <c r="C72" s="487">
        <v>10015</v>
      </c>
      <c r="D72" s="487">
        <v>4045</v>
      </c>
      <c r="E72" s="491">
        <f t="shared" si="15"/>
        <v>104.18228352872386</v>
      </c>
      <c r="F72" s="491">
        <f t="shared" si="15"/>
        <v>88.974769012082447</v>
      </c>
      <c r="G72" s="491">
        <f t="shared" si="15"/>
        <v>124.69173859432799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109898</v>
      </c>
      <c r="C73" s="487">
        <v>9577</v>
      </c>
      <c r="D73" s="487">
        <v>4292</v>
      </c>
      <c r="E73" s="491">
        <f t="shared" si="15"/>
        <v>105.34599936733736</v>
      </c>
      <c r="F73" s="491">
        <f t="shared" si="15"/>
        <v>85.083511016346833</v>
      </c>
      <c r="G73" s="491">
        <f t="shared" si="15"/>
        <v>132.30579531442663</v>
      </c>
      <c r="H73" s="492">
        <f>IF(A$51=37802,IF(ISERROR(L73)=TRUE,IF(ISBLANK(A73)=FALSE,IF(MONTH(A73)=MONTH(MAX(A$51:A$75)),A73,""),""),""),IF(ISERROR(L73)=TRUE,IF(MONTH(A73)=MONTH(MAX(A$51:A$75)),A73,""),""))</f>
        <v>43709</v>
      </c>
      <c r="I73" s="488">
        <f t="shared" si="12"/>
        <v>105.34599936733736</v>
      </c>
      <c r="J73" s="488">
        <f t="shared" si="12"/>
        <v>85.083511016346833</v>
      </c>
      <c r="K73" s="488">
        <f t="shared" si="12"/>
        <v>132.30579531442663</v>
      </c>
      <c r="L73" s="488" t="e">
        <f t="shared" si="13"/>
        <v>#N/A</v>
      </c>
    </row>
    <row r="74" spans="1:12" ht="15" customHeight="1" x14ac:dyDescent="0.2">
      <c r="A74" s="490" t="s">
        <v>477</v>
      </c>
      <c r="B74" s="487">
        <v>109472</v>
      </c>
      <c r="C74" s="487">
        <v>9831</v>
      </c>
      <c r="D74" s="487">
        <v>4220</v>
      </c>
      <c r="E74" s="491">
        <f t="shared" si="15"/>
        <v>104.93764438607758</v>
      </c>
      <c r="F74" s="491">
        <f t="shared" si="15"/>
        <v>87.340085287846478</v>
      </c>
      <c r="G74" s="491">
        <f t="shared" si="15"/>
        <v>130.08631319358815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108976</v>
      </c>
      <c r="C75" s="493">
        <v>9190</v>
      </c>
      <c r="D75" s="493">
        <v>4073</v>
      </c>
      <c r="E75" s="491">
        <f t="shared" si="15"/>
        <v>104.46218882104274</v>
      </c>
      <c r="F75" s="491">
        <f t="shared" si="15"/>
        <v>81.645344705046199</v>
      </c>
      <c r="G75" s="491">
        <f t="shared" si="15"/>
        <v>125.55487053020961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105.34599936733736</v>
      </c>
      <c r="J77" s="488">
        <f>IF(J75&lt;&gt;"",J75,IF(J74&lt;&gt;"",J74,IF(J73&lt;&gt;"",J73,IF(J72&lt;&gt;"",J72,IF(J71&lt;&gt;"",J71,IF(J70&lt;&gt;"",J70,""))))))</f>
        <v>85.083511016346833</v>
      </c>
      <c r="K77" s="488">
        <f>IF(K75&lt;&gt;"",K75,IF(K74&lt;&gt;"",K74,IF(K73&lt;&gt;"",K73,IF(K72&lt;&gt;"",K72,IF(K71&lt;&gt;"",K71,IF(K70&lt;&gt;"",K70,""))))))</f>
        <v>132.30579531442663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+5,3%</v>
      </c>
      <c r="J79" s="488" t="str">
        <f>"GeB - ausschließlich: "&amp;IF(J77&gt;100,"+","")&amp;TEXT(J77-100,"0,0")&amp;"%"</f>
        <v>GeB - ausschließlich: -14,9%</v>
      </c>
      <c r="K79" s="488" t="str">
        <f>"GeB - im Nebenjob: "&amp;IF(K77&gt;100,"+","")&amp;TEXT(K77-100,"0,0")&amp;"%"</f>
        <v>GeB - im Nebenjob: +32,3%</v>
      </c>
    </row>
    <row r="81" spans="9:9" ht="15" customHeight="1" x14ac:dyDescent="0.2">
      <c r="I81" s="488" t="str">
        <f>IF(ISERROR(HLOOKUP(1,I$78:K$79,2,FALSE)),"",HLOOKUP(1,I$78:K$79,2,FALSE))</f>
        <v>GeB - im Nebenjob: +32,3%</v>
      </c>
    </row>
    <row r="82" spans="9:9" ht="15" customHeight="1" x14ac:dyDescent="0.2">
      <c r="I82" s="488" t="str">
        <f>IF(ISERROR(HLOOKUP(2,I$78:K$79,2,FALSE)),"",HLOOKUP(2,I$78:K$79,2,FALSE))</f>
        <v>SvB: +5,3%</v>
      </c>
    </row>
    <row r="83" spans="9:9" ht="15" customHeight="1" x14ac:dyDescent="0.2">
      <c r="I83" s="488" t="str">
        <f>IF(ISERROR(HLOOKUP(3,I$78:K$79,2,FALSE)),"",HLOOKUP(3,I$78:K$79,2,FALSE))</f>
        <v>GeB - ausschließlich: -14,9%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108976</v>
      </c>
      <c r="E12" s="114">
        <v>109472</v>
      </c>
      <c r="F12" s="114">
        <v>109898</v>
      </c>
      <c r="G12" s="114">
        <v>108684</v>
      </c>
      <c r="H12" s="114">
        <v>108422</v>
      </c>
      <c r="I12" s="115">
        <v>554</v>
      </c>
      <c r="J12" s="116">
        <v>0.51096640903137736</v>
      </c>
      <c r="N12" s="117"/>
    </row>
    <row r="13" spans="1:15" s="110" customFormat="1" ht="13.5" customHeight="1" x14ac:dyDescent="0.2">
      <c r="A13" s="118" t="s">
        <v>105</v>
      </c>
      <c r="B13" s="119" t="s">
        <v>106</v>
      </c>
      <c r="C13" s="113">
        <v>47.021362501835263</v>
      </c>
      <c r="D13" s="114">
        <v>51242</v>
      </c>
      <c r="E13" s="114">
        <v>51456</v>
      </c>
      <c r="F13" s="114">
        <v>51781</v>
      </c>
      <c r="G13" s="114">
        <v>51149</v>
      </c>
      <c r="H13" s="114">
        <v>50745</v>
      </c>
      <c r="I13" s="115">
        <v>497</v>
      </c>
      <c r="J13" s="116">
        <v>0.97940683811212925</v>
      </c>
    </row>
    <row r="14" spans="1:15" s="110" customFormat="1" ht="13.5" customHeight="1" x14ac:dyDescent="0.2">
      <c r="A14" s="120"/>
      <c r="B14" s="119" t="s">
        <v>107</v>
      </c>
      <c r="C14" s="113">
        <v>52.978637498164737</v>
      </c>
      <c r="D14" s="114">
        <v>57734</v>
      </c>
      <c r="E14" s="114">
        <v>58016</v>
      </c>
      <c r="F14" s="114">
        <v>58117</v>
      </c>
      <c r="G14" s="114">
        <v>57535</v>
      </c>
      <c r="H14" s="114">
        <v>57677</v>
      </c>
      <c r="I14" s="115">
        <v>57</v>
      </c>
      <c r="J14" s="116">
        <v>9.8826221890875046E-2</v>
      </c>
    </row>
    <row r="15" spans="1:15" s="110" customFormat="1" ht="13.5" customHeight="1" x14ac:dyDescent="0.2">
      <c r="A15" s="118" t="s">
        <v>105</v>
      </c>
      <c r="B15" s="121" t="s">
        <v>108</v>
      </c>
      <c r="C15" s="113">
        <v>8.3339450888268978</v>
      </c>
      <c r="D15" s="114">
        <v>9082</v>
      </c>
      <c r="E15" s="114">
        <v>9331</v>
      </c>
      <c r="F15" s="114">
        <v>9487</v>
      </c>
      <c r="G15" s="114">
        <v>8426</v>
      </c>
      <c r="H15" s="114">
        <v>8699</v>
      </c>
      <c r="I15" s="115">
        <v>383</v>
      </c>
      <c r="J15" s="116">
        <v>4.4028049201057593</v>
      </c>
    </row>
    <row r="16" spans="1:15" s="110" customFormat="1" ht="13.5" customHeight="1" x14ac:dyDescent="0.2">
      <c r="A16" s="118"/>
      <c r="B16" s="121" t="s">
        <v>109</v>
      </c>
      <c r="C16" s="113">
        <v>68.309536044633674</v>
      </c>
      <c r="D16" s="114">
        <v>74441</v>
      </c>
      <c r="E16" s="114">
        <v>74716</v>
      </c>
      <c r="F16" s="114">
        <v>75120</v>
      </c>
      <c r="G16" s="114">
        <v>75202</v>
      </c>
      <c r="H16" s="114">
        <v>75075</v>
      </c>
      <c r="I16" s="115">
        <v>-634</v>
      </c>
      <c r="J16" s="116">
        <v>-0.84448884448884454</v>
      </c>
    </row>
    <row r="17" spans="1:10" s="110" customFormat="1" ht="13.5" customHeight="1" x14ac:dyDescent="0.2">
      <c r="A17" s="118"/>
      <c r="B17" s="121" t="s">
        <v>110</v>
      </c>
      <c r="C17" s="113">
        <v>22.299405373660257</v>
      </c>
      <c r="D17" s="114">
        <v>24301</v>
      </c>
      <c r="E17" s="114">
        <v>24250</v>
      </c>
      <c r="F17" s="114">
        <v>24155</v>
      </c>
      <c r="G17" s="114">
        <v>23974</v>
      </c>
      <c r="H17" s="114">
        <v>23607</v>
      </c>
      <c r="I17" s="115">
        <v>694</v>
      </c>
      <c r="J17" s="116">
        <v>2.9398059897488031</v>
      </c>
    </row>
    <row r="18" spans="1:10" s="110" customFormat="1" ht="13.5" customHeight="1" x14ac:dyDescent="0.2">
      <c r="A18" s="120"/>
      <c r="B18" s="121" t="s">
        <v>111</v>
      </c>
      <c r="C18" s="113">
        <v>1.0571134928791661</v>
      </c>
      <c r="D18" s="114">
        <v>1152</v>
      </c>
      <c r="E18" s="114">
        <v>1175</v>
      </c>
      <c r="F18" s="114">
        <v>1136</v>
      </c>
      <c r="G18" s="114">
        <v>1082</v>
      </c>
      <c r="H18" s="114">
        <v>1041</v>
      </c>
      <c r="I18" s="115">
        <v>111</v>
      </c>
      <c r="J18" s="116">
        <v>10.662824207492795</v>
      </c>
    </row>
    <row r="19" spans="1:10" s="110" customFormat="1" ht="13.5" customHeight="1" x14ac:dyDescent="0.2">
      <c r="A19" s="120"/>
      <c r="B19" s="121" t="s">
        <v>112</v>
      </c>
      <c r="C19" s="113">
        <v>0.34686536485097635</v>
      </c>
      <c r="D19" s="114">
        <v>378</v>
      </c>
      <c r="E19" s="114">
        <v>373</v>
      </c>
      <c r="F19" s="114">
        <v>359</v>
      </c>
      <c r="G19" s="114">
        <v>300</v>
      </c>
      <c r="H19" s="114">
        <v>308</v>
      </c>
      <c r="I19" s="115">
        <v>70</v>
      </c>
      <c r="J19" s="116">
        <v>22.727272727272727</v>
      </c>
    </row>
    <row r="20" spans="1:10" s="110" customFormat="1" ht="13.5" customHeight="1" x14ac:dyDescent="0.2">
      <c r="A20" s="118" t="s">
        <v>113</v>
      </c>
      <c r="B20" s="122" t="s">
        <v>114</v>
      </c>
      <c r="C20" s="113">
        <v>66.957862281603283</v>
      </c>
      <c r="D20" s="114">
        <v>72968</v>
      </c>
      <c r="E20" s="114">
        <v>73176</v>
      </c>
      <c r="F20" s="114">
        <v>73767</v>
      </c>
      <c r="G20" s="114">
        <v>73042</v>
      </c>
      <c r="H20" s="114">
        <v>72953</v>
      </c>
      <c r="I20" s="115">
        <v>15</v>
      </c>
      <c r="J20" s="116">
        <v>2.056118322755747E-2</v>
      </c>
    </row>
    <row r="21" spans="1:10" s="110" customFormat="1" ht="13.5" customHeight="1" x14ac:dyDescent="0.2">
      <c r="A21" s="120"/>
      <c r="B21" s="122" t="s">
        <v>115</v>
      </c>
      <c r="C21" s="113">
        <v>33.04213771839671</v>
      </c>
      <c r="D21" s="114">
        <v>36008</v>
      </c>
      <c r="E21" s="114">
        <v>36296</v>
      </c>
      <c r="F21" s="114">
        <v>36131</v>
      </c>
      <c r="G21" s="114">
        <v>35642</v>
      </c>
      <c r="H21" s="114">
        <v>35469</v>
      </c>
      <c r="I21" s="115">
        <v>539</v>
      </c>
      <c r="J21" s="116">
        <v>1.5196368659956583</v>
      </c>
    </row>
    <row r="22" spans="1:10" s="110" customFormat="1" ht="13.5" customHeight="1" x14ac:dyDescent="0.2">
      <c r="A22" s="118" t="s">
        <v>113</v>
      </c>
      <c r="B22" s="122" t="s">
        <v>116</v>
      </c>
      <c r="C22" s="113">
        <v>94.526317721333143</v>
      </c>
      <c r="D22" s="114">
        <v>103011</v>
      </c>
      <c r="E22" s="114">
        <v>103441</v>
      </c>
      <c r="F22" s="114">
        <v>103971</v>
      </c>
      <c r="G22" s="114">
        <v>102927</v>
      </c>
      <c r="H22" s="114">
        <v>102945</v>
      </c>
      <c r="I22" s="115">
        <v>66</v>
      </c>
      <c r="J22" s="116">
        <v>6.4111904414978868E-2</v>
      </c>
    </row>
    <row r="23" spans="1:10" s="110" customFormat="1" ht="13.5" customHeight="1" x14ac:dyDescent="0.2">
      <c r="A23" s="123"/>
      <c r="B23" s="124" t="s">
        <v>117</v>
      </c>
      <c r="C23" s="125">
        <v>5.4443180149757744</v>
      </c>
      <c r="D23" s="114">
        <v>5933</v>
      </c>
      <c r="E23" s="114">
        <v>6000</v>
      </c>
      <c r="F23" s="114">
        <v>5900</v>
      </c>
      <c r="G23" s="114">
        <v>5723</v>
      </c>
      <c r="H23" s="114">
        <v>5442</v>
      </c>
      <c r="I23" s="115">
        <v>491</v>
      </c>
      <c r="J23" s="116">
        <v>9.0224182285924286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13263</v>
      </c>
      <c r="E26" s="114">
        <v>14051</v>
      </c>
      <c r="F26" s="114">
        <v>13869</v>
      </c>
      <c r="G26" s="114">
        <v>14060</v>
      </c>
      <c r="H26" s="140">
        <v>13619</v>
      </c>
      <c r="I26" s="115">
        <v>-356</v>
      </c>
      <c r="J26" s="116">
        <v>-2.613995153829209</v>
      </c>
    </row>
    <row r="27" spans="1:10" s="110" customFormat="1" ht="13.5" customHeight="1" x14ac:dyDescent="0.2">
      <c r="A27" s="118" t="s">
        <v>105</v>
      </c>
      <c r="B27" s="119" t="s">
        <v>106</v>
      </c>
      <c r="C27" s="113">
        <v>46.520395084068461</v>
      </c>
      <c r="D27" s="115">
        <v>6170</v>
      </c>
      <c r="E27" s="114">
        <v>6432</v>
      </c>
      <c r="F27" s="114">
        <v>6383</v>
      </c>
      <c r="G27" s="114">
        <v>6423</v>
      </c>
      <c r="H27" s="140">
        <v>6180</v>
      </c>
      <c r="I27" s="115">
        <v>-10</v>
      </c>
      <c r="J27" s="116">
        <v>-0.16181229773462782</v>
      </c>
    </row>
    <row r="28" spans="1:10" s="110" customFormat="1" ht="13.5" customHeight="1" x14ac:dyDescent="0.2">
      <c r="A28" s="120"/>
      <c r="B28" s="119" t="s">
        <v>107</v>
      </c>
      <c r="C28" s="113">
        <v>53.479604915931539</v>
      </c>
      <c r="D28" s="115">
        <v>7093</v>
      </c>
      <c r="E28" s="114">
        <v>7619</v>
      </c>
      <c r="F28" s="114">
        <v>7486</v>
      </c>
      <c r="G28" s="114">
        <v>7637</v>
      </c>
      <c r="H28" s="140">
        <v>7439</v>
      </c>
      <c r="I28" s="115">
        <v>-346</v>
      </c>
      <c r="J28" s="116">
        <v>-4.6511627906976747</v>
      </c>
    </row>
    <row r="29" spans="1:10" s="110" customFormat="1" ht="13.5" customHeight="1" x14ac:dyDescent="0.2">
      <c r="A29" s="118" t="s">
        <v>105</v>
      </c>
      <c r="B29" s="121" t="s">
        <v>108</v>
      </c>
      <c r="C29" s="113">
        <v>21.646686270074643</v>
      </c>
      <c r="D29" s="115">
        <v>2871</v>
      </c>
      <c r="E29" s="114">
        <v>3250</v>
      </c>
      <c r="F29" s="114">
        <v>3009</v>
      </c>
      <c r="G29" s="114">
        <v>3157</v>
      </c>
      <c r="H29" s="140">
        <v>2845</v>
      </c>
      <c r="I29" s="115">
        <v>26</v>
      </c>
      <c r="J29" s="116">
        <v>0.91388400702987693</v>
      </c>
    </row>
    <row r="30" spans="1:10" s="110" customFormat="1" ht="13.5" customHeight="1" x14ac:dyDescent="0.2">
      <c r="A30" s="118"/>
      <c r="B30" s="121" t="s">
        <v>109</v>
      </c>
      <c r="C30" s="113">
        <v>43.54972479831109</v>
      </c>
      <c r="D30" s="115">
        <v>5776</v>
      </c>
      <c r="E30" s="114">
        <v>6048</v>
      </c>
      <c r="F30" s="114">
        <v>6082</v>
      </c>
      <c r="G30" s="114">
        <v>6127</v>
      </c>
      <c r="H30" s="140">
        <v>5998</v>
      </c>
      <c r="I30" s="115">
        <v>-222</v>
      </c>
      <c r="J30" s="116">
        <v>-3.7012337445815273</v>
      </c>
    </row>
    <row r="31" spans="1:10" s="110" customFormat="1" ht="13.5" customHeight="1" x14ac:dyDescent="0.2">
      <c r="A31" s="118"/>
      <c r="B31" s="121" t="s">
        <v>110</v>
      </c>
      <c r="C31" s="113">
        <v>15.73550478775541</v>
      </c>
      <c r="D31" s="115">
        <v>2087</v>
      </c>
      <c r="E31" s="114">
        <v>2156</v>
      </c>
      <c r="F31" s="114">
        <v>2196</v>
      </c>
      <c r="G31" s="114">
        <v>2227</v>
      </c>
      <c r="H31" s="140">
        <v>2267</v>
      </c>
      <c r="I31" s="115">
        <v>-180</v>
      </c>
      <c r="J31" s="116">
        <v>-7.9400088222320244</v>
      </c>
    </row>
    <row r="32" spans="1:10" s="110" customFormat="1" ht="13.5" customHeight="1" x14ac:dyDescent="0.2">
      <c r="A32" s="120"/>
      <c r="B32" s="121" t="s">
        <v>111</v>
      </c>
      <c r="C32" s="113">
        <v>19.068084143858854</v>
      </c>
      <c r="D32" s="115">
        <v>2529</v>
      </c>
      <c r="E32" s="114">
        <v>2597</v>
      </c>
      <c r="F32" s="114">
        <v>2582</v>
      </c>
      <c r="G32" s="114">
        <v>2549</v>
      </c>
      <c r="H32" s="140">
        <v>2509</v>
      </c>
      <c r="I32" s="115">
        <v>20</v>
      </c>
      <c r="J32" s="116">
        <v>0.79713033080908724</v>
      </c>
    </row>
    <row r="33" spans="1:10" s="110" customFormat="1" ht="13.5" customHeight="1" x14ac:dyDescent="0.2">
      <c r="A33" s="120"/>
      <c r="B33" s="121" t="s">
        <v>112</v>
      </c>
      <c r="C33" s="113">
        <v>2.0658976098921813</v>
      </c>
      <c r="D33" s="115">
        <v>274</v>
      </c>
      <c r="E33" s="114">
        <v>270</v>
      </c>
      <c r="F33" s="114">
        <v>307</v>
      </c>
      <c r="G33" s="114">
        <v>273</v>
      </c>
      <c r="H33" s="140">
        <v>279</v>
      </c>
      <c r="I33" s="115">
        <v>-5</v>
      </c>
      <c r="J33" s="116">
        <v>-1.7921146953405018</v>
      </c>
    </row>
    <row r="34" spans="1:10" s="110" customFormat="1" ht="13.5" customHeight="1" x14ac:dyDescent="0.2">
      <c r="A34" s="118" t="s">
        <v>113</v>
      </c>
      <c r="B34" s="122" t="s">
        <v>116</v>
      </c>
      <c r="C34" s="113">
        <v>92.234034532157125</v>
      </c>
      <c r="D34" s="115">
        <v>12233</v>
      </c>
      <c r="E34" s="114">
        <v>12960</v>
      </c>
      <c r="F34" s="114">
        <v>12793</v>
      </c>
      <c r="G34" s="114">
        <v>12953</v>
      </c>
      <c r="H34" s="140">
        <v>12608</v>
      </c>
      <c r="I34" s="115">
        <v>-375</v>
      </c>
      <c r="J34" s="116">
        <v>-2.9743020304568528</v>
      </c>
    </row>
    <row r="35" spans="1:10" s="110" customFormat="1" ht="13.5" customHeight="1" x14ac:dyDescent="0.2">
      <c r="A35" s="118"/>
      <c r="B35" s="119" t="s">
        <v>117</v>
      </c>
      <c r="C35" s="113">
        <v>7.5397722988765743</v>
      </c>
      <c r="D35" s="115">
        <v>1000</v>
      </c>
      <c r="E35" s="114">
        <v>1058</v>
      </c>
      <c r="F35" s="114">
        <v>1049</v>
      </c>
      <c r="G35" s="114">
        <v>1077</v>
      </c>
      <c r="H35" s="140">
        <v>982</v>
      </c>
      <c r="I35" s="115">
        <v>18</v>
      </c>
      <c r="J35" s="116">
        <v>1.8329938900203666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9190</v>
      </c>
      <c r="E37" s="114">
        <v>9831</v>
      </c>
      <c r="F37" s="114">
        <v>9577</v>
      </c>
      <c r="G37" s="114">
        <v>10015</v>
      </c>
      <c r="H37" s="140">
        <v>9714</v>
      </c>
      <c r="I37" s="115">
        <v>-524</v>
      </c>
      <c r="J37" s="116">
        <v>-5.394276302244184</v>
      </c>
    </row>
    <row r="38" spans="1:10" s="110" customFormat="1" ht="13.5" customHeight="1" x14ac:dyDescent="0.2">
      <c r="A38" s="118" t="s">
        <v>105</v>
      </c>
      <c r="B38" s="119" t="s">
        <v>106</v>
      </c>
      <c r="C38" s="113">
        <v>48.019586507072908</v>
      </c>
      <c r="D38" s="115">
        <v>4413</v>
      </c>
      <c r="E38" s="114">
        <v>4648</v>
      </c>
      <c r="F38" s="114">
        <v>4551</v>
      </c>
      <c r="G38" s="114">
        <v>4720</v>
      </c>
      <c r="H38" s="140">
        <v>4545</v>
      </c>
      <c r="I38" s="115">
        <v>-132</v>
      </c>
      <c r="J38" s="116">
        <v>-2.9042904290429044</v>
      </c>
    </row>
    <row r="39" spans="1:10" s="110" customFormat="1" ht="13.5" customHeight="1" x14ac:dyDescent="0.2">
      <c r="A39" s="120"/>
      <c r="B39" s="119" t="s">
        <v>107</v>
      </c>
      <c r="C39" s="113">
        <v>51.980413492927092</v>
      </c>
      <c r="D39" s="115">
        <v>4777</v>
      </c>
      <c r="E39" s="114">
        <v>5183</v>
      </c>
      <c r="F39" s="114">
        <v>5026</v>
      </c>
      <c r="G39" s="114">
        <v>5295</v>
      </c>
      <c r="H39" s="140">
        <v>5169</v>
      </c>
      <c r="I39" s="115">
        <v>-392</v>
      </c>
      <c r="J39" s="116">
        <v>-7.5836718901141422</v>
      </c>
    </row>
    <row r="40" spans="1:10" s="110" customFormat="1" ht="13.5" customHeight="1" x14ac:dyDescent="0.2">
      <c r="A40" s="118" t="s">
        <v>105</v>
      </c>
      <c r="B40" s="121" t="s">
        <v>108</v>
      </c>
      <c r="C40" s="113">
        <v>26.398258977149077</v>
      </c>
      <c r="D40" s="115">
        <v>2426</v>
      </c>
      <c r="E40" s="114">
        <v>2779</v>
      </c>
      <c r="F40" s="114">
        <v>2506</v>
      </c>
      <c r="G40" s="114">
        <v>2753</v>
      </c>
      <c r="H40" s="140">
        <v>2448</v>
      </c>
      <c r="I40" s="115">
        <v>-22</v>
      </c>
      <c r="J40" s="116">
        <v>-0.89869281045751637</v>
      </c>
    </row>
    <row r="41" spans="1:10" s="110" customFormat="1" ht="13.5" customHeight="1" x14ac:dyDescent="0.2">
      <c r="A41" s="118"/>
      <c r="B41" s="121" t="s">
        <v>109</v>
      </c>
      <c r="C41" s="113">
        <v>30.761697497279652</v>
      </c>
      <c r="D41" s="115">
        <v>2827</v>
      </c>
      <c r="E41" s="114">
        <v>2993</v>
      </c>
      <c r="F41" s="114">
        <v>2988</v>
      </c>
      <c r="G41" s="114">
        <v>3169</v>
      </c>
      <c r="H41" s="140">
        <v>3151</v>
      </c>
      <c r="I41" s="115">
        <v>-324</v>
      </c>
      <c r="J41" s="116">
        <v>-10.282450015867978</v>
      </c>
    </row>
    <row r="42" spans="1:10" s="110" customFormat="1" ht="13.5" customHeight="1" x14ac:dyDescent="0.2">
      <c r="A42" s="118"/>
      <c r="B42" s="121" t="s">
        <v>110</v>
      </c>
      <c r="C42" s="113">
        <v>15.886833514689881</v>
      </c>
      <c r="D42" s="115">
        <v>1460</v>
      </c>
      <c r="E42" s="114">
        <v>1519</v>
      </c>
      <c r="F42" s="114">
        <v>1556</v>
      </c>
      <c r="G42" s="114">
        <v>1600</v>
      </c>
      <c r="H42" s="140">
        <v>1656</v>
      </c>
      <c r="I42" s="115">
        <v>-196</v>
      </c>
      <c r="J42" s="116">
        <v>-11.835748792270531</v>
      </c>
    </row>
    <row r="43" spans="1:10" s="110" customFormat="1" ht="13.5" customHeight="1" x14ac:dyDescent="0.2">
      <c r="A43" s="120"/>
      <c r="B43" s="121" t="s">
        <v>111</v>
      </c>
      <c r="C43" s="113">
        <v>26.953210010881392</v>
      </c>
      <c r="D43" s="115">
        <v>2477</v>
      </c>
      <c r="E43" s="114">
        <v>2540</v>
      </c>
      <c r="F43" s="114">
        <v>2527</v>
      </c>
      <c r="G43" s="114">
        <v>2493</v>
      </c>
      <c r="H43" s="140">
        <v>2459</v>
      </c>
      <c r="I43" s="115">
        <v>18</v>
      </c>
      <c r="J43" s="116">
        <v>0.7320048800325335</v>
      </c>
    </row>
    <row r="44" spans="1:10" s="110" customFormat="1" ht="13.5" customHeight="1" x14ac:dyDescent="0.2">
      <c r="A44" s="120"/>
      <c r="B44" s="121" t="s">
        <v>112</v>
      </c>
      <c r="C44" s="113">
        <v>2.8835690968443961</v>
      </c>
      <c r="D44" s="115">
        <v>265</v>
      </c>
      <c r="E44" s="114">
        <v>261</v>
      </c>
      <c r="F44" s="114">
        <v>298</v>
      </c>
      <c r="G44" s="114">
        <v>260</v>
      </c>
      <c r="H44" s="140">
        <v>268</v>
      </c>
      <c r="I44" s="115">
        <v>-3</v>
      </c>
      <c r="J44" s="116">
        <v>-1.1194029850746268</v>
      </c>
    </row>
    <row r="45" spans="1:10" s="110" customFormat="1" ht="13.5" customHeight="1" x14ac:dyDescent="0.2">
      <c r="A45" s="118" t="s">
        <v>113</v>
      </c>
      <c r="B45" s="122" t="s">
        <v>116</v>
      </c>
      <c r="C45" s="113">
        <v>91.806311207834597</v>
      </c>
      <c r="D45" s="115">
        <v>8437</v>
      </c>
      <c r="E45" s="114">
        <v>9041</v>
      </c>
      <c r="F45" s="114">
        <v>8788</v>
      </c>
      <c r="G45" s="114">
        <v>9174</v>
      </c>
      <c r="H45" s="140">
        <v>8949</v>
      </c>
      <c r="I45" s="115">
        <v>-512</v>
      </c>
      <c r="J45" s="116">
        <v>-5.7213096435355908</v>
      </c>
    </row>
    <row r="46" spans="1:10" s="110" customFormat="1" ht="13.5" customHeight="1" x14ac:dyDescent="0.2">
      <c r="A46" s="118"/>
      <c r="B46" s="119" t="s">
        <v>117</v>
      </c>
      <c r="C46" s="113">
        <v>7.8781284004352559</v>
      </c>
      <c r="D46" s="115">
        <v>724</v>
      </c>
      <c r="E46" s="114">
        <v>757</v>
      </c>
      <c r="F46" s="114">
        <v>762</v>
      </c>
      <c r="G46" s="114">
        <v>811</v>
      </c>
      <c r="H46" s="140">
        <v>736</v>
      </c>
      <c r="I46" s="115">
        <v>-12</v>
      </c>
      <c r="J46" s="116">
        <v>-1.6304347826086956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4073</v>
      </c>
      <c r="E48" s="114">
        <v>4220</v>
      </c>
      <c r="F48" s="114">
        <v>4292</v>
      </c>
      <c r="G48" s="114">
        <v>4045</v>
      </c>
      <c r="H48" s="140">
        <v>3905</v>
      </c>
      <c r="I48" s="115">
        <v>168</v>
      </c>
      <c r="J48" s="116">
        <v>4.3021766965428938</v>
      </c>
    </row>
    <row r="49" spans="1:12" s="110" customFormat="1" ht="13.5" customHeight="1" x14ac:dyDescent="0.2">
      <c r="A49" s="118" t="s">
        <v>105</v>
      </c>
      <c r="B49" s="119" t="s">
        <v>106</v>
      </c>
      <c r="C49" s="113">
        <v>43.137736312300518</v>
      </c>
      <c r="D49" s="115">
        <v>1757</v>
      </c>
      <c r="E49" s="114">
        <v>1784</v>
      </c>
      <c r="F49" s="114">
        <v>1832</v>
      </c>
      <c r="G49" s="114">
        <v>1703</v>
      </c>
      <c r="H49" s="140">
        <v>1635</v>
      </c>
      <c r="I49" s="115">
        <v>122</v>
      </c>
      <c r="J49" s="116">
        <v>7.4617737003058107</v>
      </c>
    </row>
    <row r="50" spans="1:12" s="110" customFormat="1" ht="13.5" customHeight="1" x14ac:dyDescent="0.2">
      <c r="A50" s="120"/>
      <c r="B50" s="119" t="s">
        <v>107</v>
      </c>
      <c r="C50" s="113">
        <v>56.862263687699482</v>
      </c>
      <c r="D50" s="115">
        <v>2316</v>
      </c>
      <c r="E50" s="114">
        <v>2436</v>
      </c>
      <c r="F50" s="114">
        <v>2460</v>
      </c>
      <c r="G50" s="114">
        <v>2342</v>
      </c>
      <c r="H50" s="140">
        <v>2270</v>
      </c>
      <c r="I50" s="115">
        <v>46</v>
      </c>
      <c r="J50" s="116">
        <v>2.0264317180616742</v>
      </c>
    </row>
    <row r="51" spans="1:12" s="110" customFormat="1" ht="13.5" customHeight="1" x14ac:dyDescent="0.2">
      <c r="A51" s="118" t="s">
        <v>105</v>
      </c>
      <c r="B51" s="121" t="s">
        <v>108</v>
      </c>
      <c r="C51" s="113">
        <v>10.925607660201326</v>
      </c>
      <c r="D51" s="115">
        <v>445</v>
      </c>
      <c r="E51" s="114">
        <v>471</v>
      </c>
      <c r="F51" s="114">
        <v>503</v>
      </c>
      <c r="G51" s="114">
        <v>404</v>
      </c>
      <c r="H51" s="140">
        <v>397</v>
      </c>
      <c r="I51" s="115">
        <v>48</v>
      </c>
      <c r="J51" s="116">
        <v>12.090680100755668</v>
      </c>
    </row>
    <row r="52" spans="1:12" s="110" customFormat="1" ht="13.5" customHeight="1" x14ac:dyDescent="0.2">
      <c r="A52" s="118"/>
      <c r="B52" s="121" t="s">
        <v>109</v>
      </c>
      <c r="C52" s="113">
        <v>72.403633685244287</v>
      </c>
      <c r="D52" s="115">
        <v>2949</v>
      </c>
      <c r="E52" s="114">
        <v>3055</v>
      </c>
      <c r="F52" s="114">
        <v>3094</v>
      </c>
      <c r="G52" s="114">
        <v>2958</v>
      </c>
      <c r="H52" s="140">
        <v>2847</v>
      </c>
      <c r="I52" s="115">
        <v>102</v>
      </c>
      <c r="J52" s="116">
        <v>3.5827186512118021</v>
      </c>
    </row>
    <row r="53" spans="1:12" s="110" customFormat="1" ht="13.5" customHeight="1" x14ac:dyDescent="0.2">
      <c r="A53" s="118"/>
      <c r="B53" s="121" t="s">
        <v>110</v>
      </c>
      <c r="C53" s="113">
        <v>15.394058433587036</v>
      </c>
      <c r="D53" s="115">
        <v>627</v>
      </c>
      <c r="E53" s="114">
        <v>637</v>
      </c>
      <c r="F53" s="114">
        <v>640</v>
      </c>
      <c r="G53" s="114">
        <v>627</v>
      </c>
      <c r="H53" s="140">
        <v>611</v>
      </c>
      <c r="I53" s="115">
        <v>16</v>
      </c>
      <c r="J53" s="116">
        <v>2.6186579378068742</v>
      </c>
    </row>
    <row r="54" spans="1:12" s="110" customFormat="1" ht="13.5" customHeight="1" x14ac:dyDescent="0.2">
      <c r="A54" s="120"/>
      <c r="B54" s="121" t="s">
        <v>111</v>
      </c>
      <c r="C54" s="113">
        <v>1.2767002209673459</v>
      </c>
      <c r="D54" s="115">
        <v>52</v>
      </c>
      <c r="E54" s="114">
        <v>57</v>
      </c>
      <c r="F54" s="114">
        <v>55</v>
      </c>
      <c r="G54" s="114">
        <v>56</v>
      </c>
      <c r="H54" s="140">
        <v>50</v>
      </c>
      <c r="I54" s="115">
        <v>2</v>
      </c>
      <c r="J54" s="116">
        <v>4</v>
      </c>
    </row>
    <row r="55" spans="1:12" s="110" customFormat="1" ht="13.5" customHeight="1" x14ac:dyDescent="0.2">
      <c r="A55" s="120"/>
      <c r="B55" s="121" t="s">
        <v>112</v>
      </c>
      <c r="C55" s="113">
        <v>0.22096734593665604</v>
      </c>
      <c r="D55" s="115">
        <v>9</v>
      </c>
      <c r="E55" s="114">
        <v>9</v>
      </c>
      <c r="F55" s="114">
        <v>9</v>
      </c>
      <c r="G55" s="114">
        <v>13</v>
      </c>
      <c r="H55" s="140">
        <v>11</v>
      </c>
      <c r="I55" s="115">
        <v>-2</v>
      </c>
      <c r="J55" s="116">
        <v>-18.181818181818183</v>
      </c>
    </row>
    <row r="56" spans="1:12" s="110" customFormat="1" ht="13.5" customHeight="1" x14ac:dyDescent="0.2">
      <c r="A56" s="118" t="s">
        <v>113</v>
      </c>
      <c r="B56" s="122" t="s">
        <v>116</v>
      </c>
      <c r="C56" s="113">
        <v>93.199116130616247</v>
      </c>
      <c r="D56" s="115">
        <v>3796</v>
      </c>
      <c r="E56" s="114">
        <v>3919</v>
      </c>
      <c r="F56" s="114">
        <v>4005</v>
      </c>
      <c r="G56" s="114">
        <v>3779</v>
      </c>
      <c r="H56" s="140">
        <v>3659</v>
      </c>
      <c r="I56" s="115">
        <v>137</v>
      </c>
      <c r="J56" s="116">
        <v>3.7441924022957092</v>
      </c>
    </row>
    <row r="57" spans="1:12" s="110" customFormat="1" ht="13.5" customHeight="1" x14ac:dyDescent="0.2">
      <c r="A57" s="142"/>
      <c r="B57" s="124" t="s">
        <v>117</v>
      </c>
      <c r="C57" s="125">
        <v>6.7763319420574515</v>
      </c>
      <c r="D57" s="143">
        <v>276</v>
      </c>
      <c r="E57" s="144">
        <v>301</v>
      </c>
      <c r="F57" s="144">
        <v>287</v>
      </c>
      <c r="G57" s="144">
        <v>266</v>
      </c>
      <c r="H57" s="145">
        <v>246</v>
      </c>
      <c r="I57" s="143">
        <v>30</v>
      </c>
      <c r="J57" s="146">
        <v>12.195121951219512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108976</v>
      </c>
      <c r="E12" s="236">
        <v>109472</v>
      </c>
      <c r="F12" s="114">
        <v>109898</v>
      </c>
      <c r="G12" s="114">
        <v>108684</v>
      </c>
      <c r="H12" s="140">
        <v>108422</v>
      </c>
      <c r="I12" s="115">
        <v>554</v>
      </c>
      <c r="J12" s="116">
        <v>0.51096640903137736</v>
      </c>
    </row>
    <row r="13" spans="1:15" s="110" customFormat="1" ht="12" customHeight="1" x14ac:dyDescent="0.2">
      <c r="A13" s="118" t="s">
        <v>105</v>
      </c>
      <c r="B13" s="119" t="s">
        <v>106</v>
      </c>
      <c r="C13" s="113">
        <v>47.021362501835263</v>
      </c>
      <c r="D13" s="115">
        <v>51242</v>
      </c>
      <c r="E13" s="114">
        <v>51456</v>
      </c>
      <c r="F13" s="114">
        <v>51781</v>
      </c>
      <c r="G13" s="114">
        <v>51149</v>
      </c>
      <c r="H13" s="140">
        <v>50745</v>
      </c>
      <c r="I13" s="115">
        <v>497</v>
      </c>
      <c r="J13" s="116">
        <v>0.97940683811212925</v>
      </c>
    </row>
    <row r="14" spans="1:15" s="110" customFormat="1" ht="12" customHeight="1" x14ac:dyDescent="0.2">
      <c r="A14" s="118"/>
      <c r="B14" s="119" t="s">
        <v>107</v>
      </c>
      <c r="C14" s="113">
        <v>52.978637498164737</v>
      </c>
      <c r="D14" s="115">
        <v>57734</v>
      </c>
      <c r="E14" s="114">
        <v>58016</v>
      </c>
      <c r="F14" s="114">
        <v>58117</v>
      </c>
      <c r="G14" s="114">
        <v>57535</v>
      </c>
      <c r="H14" s="140">
        <v>57677</v>
      </c>
      <c r="I14" s="115">
        <v>57</v>
      </c>
      <c r="J14" s="116">
        <v>9.8826221890875046E-2</v>
      </c>
    </row>
    <row r="15" spans="1:15" s="110" customFormat="1" ht="12" customHeight="1" x14ac:dyDescent="0.2">
      <c r="A15" s="118" t="s">
        <v>105</v>
      </c>
      <c r="B15" s="121" t="s">
        <v>108</v>
      </c>
      <c r="C15" s="113">
        <v>8.3339450888268978</v>
      </c>
      <c r="D15" s="115">
        <v>9082</v>
      </c>
      <c r="E15" s="114">
        <v>9331</v>
      </c>
      <c r="F15" s="114">
        <v>9487</v>
      </c>
      <c r="G15" s="114">
        <v>8426</v>
      </c>
      <c r="H15" s="140">
        <v>8699</v>
      </c>
      <c r="I15" s="115">
        <v>383</v>
      </c>
      <c r="J15" s="116">
        <v>4.4028049201057593</v>
      </c>
    </row>
    <row r="16" spans="1:15" s="110" customFormat="1" ht="12" customHeight="1" x14ac:dyDescent="0.2">
      <c r="A16" s="118"/>
      <c r="B16" s="121" t="s">
        <v>109</v>
      </c>
      <c r="C16" s="113">
        <v>68.309536044633674</v>
      </c>
      <c r="D16" s="115">
        <v>74441</v>
      </c>
      <c r="E16" s="114">
        <v>74716</v>
      </c>
      <c r="F16" s="114">
        <v>75120</v>
      </c>
      <c r="G16" s="114">
        <v>75202</v>
      </c>
      <c r="H16" s="140">
        <v>75075</v>
      </c>
      <c r="I16" s="115">
        <v>-634</v>
      </c>
      <c r="J16" s="116">
        <v>-0.84448884448884454</v>
      </c>
    </row>
    <row r="17" spans="1:10" s="110" customFormat="1" ht="12" customHeight="1" x14ac:dyDescent="0.2">
      <c r="A17" s="118"/>
      <c r="B17" s="121" t="s">
        <v>110</v>
      </c>
      <c r="C17" s="113">
        <v>22.299405373660257</v>
      </c>
      <c r="D17" s="115">
        <v>24301</v>
      </c>
      <c r="E17" s="114">
        <v>24250</v>
      </c>
      <c r="F17" s="114">
        <v>24155</v>
      </c>
      <c r="G17" s="114">
        <v>23974</v>
      </c>
      <c r="H17" s="140">
        <v>23607</v>
      </c>
      <c r="I17" s="115">
        <v>694</v>
      </c>
      <c r="J17" s="116">
        <v>2.9398059897488031</v>
      </c>
    </row>
    <row r="18" spans="1:10" s="110" customFormat="1" ht="12" customHeight="1" x14ac:dyDescent="0.2">
      <c r="A18" s="120"/>
      <c r="B18" s="121" t="s">
        <v>111</v>
      </c>
      <c r="C18" s="113">
        <v>1.0571134928791661</v>
      </c>
      <c r="D18" s="115">
        <v>1152</v>
      </c>
      <c r="E18" s="114">
        <v>1175</v>
      </c>
      <c r="F18" s="114">
        <v>1136</v>
      </c>
      <c r="G18" s="114">
        <v>1082</v>
      </c>
      <c r="H18" s="140">
        <v>1041</v>
      </c>
      <c r="I18" s="115">
        <v>111</v>
      </c>
      <c r="J18" s="116">
        <v>10.662824207492795</v>
      </c>
    </row>
    <row r="19" spans="1:10" s="110" customFormat="1" ht="12" customHeight="1" x14ac:dyDescent="0.2">
      <c r="A19" s="120"/>
      <c r="B19" s="121" t="s">
        <v>112</v>
      </c>
      <c r="C19" s="113">
        <v>0.34686536485097635</v>
      </c>
      <c r="D19" s="115">
        <v>378</v>
      </c>
      <c r="E19" s="114">
        <v>373</v>
      </c>
      <c r="F19" s="114">
        <v>359</v>
      </c>
      <c r="G19" s="114">
        <v>300</v>
      </c>
      <c r="H19" s="140">
        <v>308</v>
      </c>
      <c r="I19" s="115">
        <v>70</v>
      </c>
      <c r="J19" s="116">
        <v>22.727272727272727</v>
      </c>
    </row>
    <row r="20" spans="1:10" s="110" customFormat="1" ht="12" customHeight="1" x14ac:dyDescent="0.2">
      <c r="A20" s="118" t="s">
        <v>113</v>
      </c>
      <c r="B20" s="119" t="s">
        <v>181</v>
      </c>
      <c r="C20" s="113">
        <v>66.957862281603283</v>
      </c>
      <c r="D20" s="115">
        <v>72968</v>
      </c>
      <c r="E20" s="114">
        <v>73176</v>
      </c>
      <c r="F20" s="114">
        <v>73767</v>
      </c>
      <c r="G20" s="114">
        <v>73042</v>
      </c>
      <c r="H20" s="140">
        <v>72953</v>
      </c>
      <c r="I20" s="115">
        <v>15</v>
      </c>
      <c r="J20" s="116">
        <v>2.056118322755747E-2</v>
      </c>
    </row>
    <row r="21" spans="1:10" s="110" customFormat="1" ht="12" customHeight="1" x14ac:dyDescent="0.2">
      <c r="A21" s="118"/>
      <c r="B21" s="119" t="s">
        <v>182</v>
      </c>
      <c r="C21" s="113">
        <v>33.04213771839671</v>
      </c>
      <c r="D21" s="115">
        <v>36008</v>
      </c>
      <c r="E21" s="114">
        <v>36296</v>
      </c>
      <c r="F21" s="114">
        <v>36131</v>
      </c>
      <c r="G21" s="114">
        <v>35642</v>
      </c>
      <c r="H21" s="140">
        <v>35469</v>
      </c>
      <c r="I21" s="115">
        <v>539</v>
      </c>
      <c r="J21" s="116">
        <v>1.5196368659956583</v>
      </c>
    </row>
    <row r="22" spans="1:10" s="110" customFormat="1" ht="12" customHeight="1" x14ac:dyDescent="0.2">
      <c r="A22" s="118" t="s">
        <v>113</v>
      </c>
      <c r="B22" s="119" t="s">
        <v>116</v>
      </c>
      <c r="C22" s="113">
        <v>94.526317721333143</v>
      </c>
      <c r="D22" s="115">
        <v>103011</v>
      </c>
      <c r="E22" s="114">
        <v>103441</v>
      </c>
      <c r="F22" s="114">
        <v>103971</v>
      </c>
      <c r="G22" s="114">
        <v>102927</v>
      </c>
      <c r="H22" s="140">
        <v>102945</v>
      </c>
      <c r="I22" s="115">
        <v>66</v>
      </c>
      <c r="J22" s="116">
        <v>6.4111904414978868E-2</v>
      </c>
    </row>
    <row r="23" spans="1:10" s="110" customFormat="1" ht="12" customHeight="1" x14ac:dyDescent="0.2">
      <c r="A23" s="118"/>
      <c r="B23" s="119" t="s">
        <v>117</v>
      </c>
      <c r="C23" s="113">
        <v>5.4443180149757744</v>
      </c>
      <c r="D23" s="115">
        <v>5933</v>
      </c>
      <c r="E23" s="114">
        <v>6000</v>
      </c>
      <c r="F23" s="114">
        <v>5900</v>
      </c>
      <c r="G23" s="114">
        <v>5723</v>
      </c>
      <c r="H23" s="140">
        <v>5442</v>
      </c>
      <c r="I23" s="115">
        <v>491</v>
      </c>
      <c r="J23" s="116">
        <v>9.0224182285924286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797520</v>
      </c>
      <c r="E25" s="236">
        <v>801387</v>
      </c>
      <c r="F25" s="236">
        <v>809328</v>
      </c>
      <c r="G25" s="236">
        <v>799399</v>
      </c>
      <c r="H25" s="241">
        <v>796865</v>
      </c>
      <c r="I25" s="235">
        <v>655</v>
      </c>
      <c r="J25" s="116">
        <v>8.2197109924516704E-2</v>
      </c>
    </row>
    <row r="26" spans="1:10" s="110" customFormat="1" ht="12" customHeight="1" x14ac:dyDescent="0.2">
      <c r="A26" s="118" t="s">
        <v>105</v>
      </c>
      <c r="B26" s="119" t="s">
        <v>106</v>
      </c>
      <c r="C26" s="113">
        <v>50.871827665763867</v>
      </c>
      <c r="D26" s="115">
        <v>405713</v>
      </c>
      <c r="E26" s="114">
        <v>407288</v>
      </c>
      <c r="F26" s="114">
        <v>413683</v>
      </c>
      <c r="G26" s="114">
        <v>407784</v>
      </c>
      <c r="H26" s="140">
        <v>405330</v>
      </c>
      <c r="I26" s="115">
        <v>383</v>
      </c>
      <c r="J26" s="116">
        <v>9.4490908642340804E-2</v>
      </c>
    </row>
    <row r="27" spans="1:10" s="110" customFormat="1" ht="12" customHeight="1" x14ac:dyDescent="0.2">
      <c r="A27" s="118"/>
      <c r="B27" s="119" t="s">
        <v>107</v>
      </c>
      <c r="C27" s="113">
        <v>49.128172334236133</v>
      </c>
      <c r="D27" s="115">
        <v>391807</v>
      </c>
      <c r="E27" s="114">
        <v>394099</v>
      </c>
      <c r="F27" s="114">
        <v>395645</v>
      </c>
      <c r="G27" s="114">
        <v>391615</v>
      </c>
      <c r="H27" s="140">
        <v>391535</v>
      </c>
      <c r="I27" s="115">
        <v>272</v>
      </c>
      <c r="J27" s="116">
        <v>6.9470162309882899E-2</v>
      </c>
    </row>
    <row r="28" spans="1:10" s="110" customFormat="1" ht="12" customHeight="1" x14ac:dyDescent="0.2">
      <c r="A28" s="118" t="s">
        <v>105</v>
      </c>
      <c r="B28" s="121" t="s">
        <v>108</v>
      </c>
      <c r="C28" s="113">
        <v>8.0456916440966992</v>
      </c>
      <c r="D28" s="115">
        <v>64166</v>
      </c>
      <c r="E28" s="114">
        <v>65975</v>
      </c>
      <c r="F28" s="114">
        <v>67671</v>
      </c>
      <c r="G28" s="114">
        <v>59606</v>
      </c>
      <c r="H28" s="140">
        <v>61289</v>
      </c>
      <c r="I28" s="115">
        <v>2877</v>
      </c>
      <c r="J28" s="116">
        <v>4.6941539264794665</v>
      </c>
    </row>
    <row r="29" spans="1:10" s="110" customFormat="1" ht="12" customHeight="1" x14ac:dyDescent="0.2">
      <c r="A29" s="118"/>
      <c r="B29" s="121" t="s">
        <v>109</v>
      </c>
      <c r="C29" s="113">
        <v>66.132134617313667</v>
      </c>
      <c r="D29" s="115">
        <v>527417</v>
      </c>
      <c r="E29" s="114">
        <v>529462</v>
      </c>
      <c r="F29" s="114">
        <v>535762</v>
      </c>
      <c r="G29" s="114">
        <v>536094</v>
      </c>
      <c r="H29" s="140">
        <v>535119</v>
      </c>
      <c r="I29" s="115">
        <v>-7702</v>
      </c>
      <c r="J29" s="116">
        <v>-1.4393060235200021</v>
      </c>
    </row>
    <row r="30" spans="1:10" s="110" customFormat="1" ht="12" customHeight="1" x14ac:dyDescent="0.2">
      <c r="A30" s="118"/>
      <c r="B30" s="121" t="s">
        <v>110</v>
      </c>
      <c r="C30" s="113">
        <v>24.844894171932992</v>
      </c>
      <c r="D30" s="115">
        <v>198143</v>
      </c>
      <c r="E30" s="114">
        <v>198009</v>
      </c>
      <c r="F30" s="114">
        <v>198189</v>
      </c>
      <c r="G30" s="114">
        <v>196259</v>
      </c>
      <c r="H30" s="140">
        <v>193426</v>
      </c>
      <c r="I30" s="115">
        <v>4717</v>
      </c>
      <c r="J30" s="116">
        <v>2.4386587118587988</v>
      </c>
    </row>
    <row r="31" spans="1:10" s="110" customFormat="1" ht="12" customHeight="1" x14ac:dyDescent="0.2">
      <c r="A31" s="120"/>
      <c r="B31" s="121" t="s">
        <v>111</v>
      </c>
      <c r="C31" s="113">
        <v>0.97727956665663562</v>
      </c>
      <c r="D31" s="115">
        <v>7794</v>
      </c>
      <c r="E31" s="114">
        <v>7941</v>
      </c>
      <c r="F31" s="114">
        <v>7706</v>
      </c>
      <c r="G31" s="114">
        <v>7440</v>
      </c>
      <c r="H31" s="140">
        <v>7031</v>
      </c>
      <c r="I31" s="115">
        <v>763</v>
      </c>
      <c r="J31" s="116">
        <v>10.851941402360973</v>
      </c>
    </row>
    <row r="32" spans="1:10" s="110" customFormat="1" ht="12" customHeight="1" x14ac:dyDescent="0.2">
      <c r="A32" s="120"/>
      <c r="B32" s="121" t="s">
        <v>112</v>
      </c>
      <c r="C32" s="113">
        <v>0.30544688534456815</v>
      </c>
      <c r="D32" s="115">
        <v>2436</v>
      </c>
      <c r="E32" s="114">
        <v>2457</v>
      </c>
      <c r="F32" s="114">
        <v>2464</v>
      </c>
      <c r="G32" s="114">
        <v>2199</v>
      </c>
      <c r="H32" s="140">
        <v>2113</v>
      </c>
      <c r="I32" s="115">
        <v>323</v>
      </c>
      <c r="J32" s="116">
        <v>15.286322763842877</v>
      </c>
    </row>
    <row r="33" spans="1:10" s="110" customFormat="1" ht="12" customHeight="1" x14ac:dyDescent="0.2">
      <c r="A33" s="118" t="s">
        <v>113</v>
      </c>
      <c r="B33" s="119" t="s">
        <v>181</v>
      </c>
      <c r="C33" s="113">
        <v>69.444528036914434</v>
      </c>
      <c r="D33" s="115">
        <v>553834</v>
      </c>
      <c r="E33" s="114">
        <v>557410</v>
      </c>
      <c r="F33" s="114">
        <v>565572</v>
      </c>
      <c r="G33" s="114">
        <v>558451</v>
      </c>
      <c r="H33" s="140">
        <v>558133</v>
      </c>
      <c r="I33" s="115">
        <v>-4299</v>
      </c>
      <c r="J33" s="116">
        <v>-0.77024651830298518</v>
      </c>
    </row>
    <row r="34" spans="1:10" s="110" customFormat="1" ht="12" customHeight="1" x14ac:dyDescent="0.2">
      <c r="A34" s="118"/>
      <c r="B34" s="119" t="s">
        <v>182</v>
      </c>
      <c r="C34" s="113">
        <v>30.555471963085566</v>
      </c>
      <c r="D34" s="115">
        <v>243686</v>
      </c>
      <c r="E34" s="114">
        <v>243977</v>
      </c>
      <c r="F34" s="114">
        <v>243756</v>
      </c>
      <c r="G34" s="114">
        <v>240948</v>
      </c>
      <c r="H34" s="140">
        <v>238732</v>
      </c>
      <c r="I34" s="115">
        <v>4954</v>
      </c>
      <c r="J34" s="116">
        <v>2.0751302716016284</v>
      </c>
    </row>
    <row r="35" spans="1:10" s="110" customFormat="1" ht="12" customHeight="1" x14ac:dyDescent="0.2">
      <c r="A35" s="118" t="s">
        <v>113</v>
      </c>
      <c r="B35" s="119" t="s">
        <v>116</v>
      </c>
      <c r="C35" s="113">
        <v>95.466069816430931</v>
      </c>
      <c r="D35" s="115">
        <v>761361</v>
      </c>
      <c r="E35" s="114">
        <v>766120</v>
      </c>
      <c r="F35" s="114">
        <v>773589</v>
      </c>
      <c r="G35" s="114">
        <v>765106</v>
      </c>
      <c r="H35" s="140">
        <v>764011</v>
      </c>
      <c r="I35" s="115">
        <v>-2650</v>
      </c>
      <c r="J35" s="116">
        <v>-0.34685364477736574</v>
      </c>
    </row>
    <row r="36" spans="1:10" s="110" customFormat="1" ht="12" customHeight="1" x14ac:dyDescent="0.2">
      <c r="A36" s="118"/>
      <c r="B36" s="119" t="s">
        <v>117</v>
      </c>
      <c r="C36" s="113">
        <v>4.5162503761661146</v>
      </c>
      <c r="D36" s="115">
        <v>36018</v>
      </c>
      <c r="E36" s="114">
        <v>35127</v>
      </c>
      <c r="F36" s="114">
        <v>35587</v>
      </c>
      <c r="G36" s="114">
        <v>34134</v>
      </c>
      <c r="H36" s="140">
        <v>32687</v>
      </c>
      <c r="I36" s="115">
        <v>3331</v>
      </c>
      <c r="J36" s="116">
        <v>10.190595649646648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93936</v>
      </c>
      <c r="E64" s="236">
        <v>94376</v>
      </c>
      <c r="F64" s="236">
        <v>94763</v>
      </c>
      <c r="G64" s="236">
        <v>93708</v>
      </c>
      <c r="H64" s="140">
        <v>93499</v>
      </c>
      <c r="I64" s="115">
        <v>437</v>
      </c>
      <c r="J64" s="116">
        <v>0.4673846779109937</v>
      </c>
    </row>
    <row r="65" spans="1:12" s="110" customFormat="1" ht="12" customHeight="1" x14ac:dyDescent="0.2">
      <c r="A65" s="118" t="s">
        <v>105</v>
      </c>
      <c r="B65" s="119" t="s">
        <v>106</v>
      </c>
      <c r="C65" s="113">
        <v>52.472960313404869</v>
      </c>
      <c r="D65" s="235">
        <v>49291</v>
      </c>
      <c r="E65" s="236">
        <v>49504</v>
      </c>
      <c r="F65" s="236">
        <v>49838</v>
      </c>
      <c r="G65" s="236">
        <v>49213</v>
      </c>
      <c r="H65" s="140">
        <v>48985</v>
      </c>
      <c r="I65" s="115">
        <v>306</v>
      </c>
      <c r="J65" s="116">
        <v>0.62468102480351129</v>
      </c>
    </row>
    <row r="66" spans="1:12" s="110" customFormat="1" ht="12" customHeight="1" x14ac:dyDescent="0.2">
      <c r="A66" s="118"/>
      <c r="B66" s="119" t="s">
        <v>107</v>
      </c>
      <c r="C66" s="113">
        <v>47.527039686595131</v>
      </c>
      <c r="D66" s="235">
        <v>44645</v>
      </c>
      <c r="E66" s="236">
        <v>44872</v>
      </c>
      <c r="F66" s="236">
        <v>44925</v>
      </c>
      <c r="G66" s="236">
        <v>44495</v>
      </c>
      <c r="H66" s="140">
        <v>44514</v>
      </c>
      <c r="I66" s="115">
        <v>131</v>
      </c>
      <c r="J66" s="116">
        <v>0.29428943703104643</v>
      </c>
    </row>
    <row r="67" spans="1:12" s="110" customFormat="1" ht="12" customHeight="1" x14ac:dyDescent="0.2">
      <c r="A67" s="118" t="s">
        <v>105</v>
      </c>
      <c r="B67" s="121" t="s">
        <v>108</v>
      </c>
      <c r="C67" s="113">
        <v>8.765542497019247</v>
      </c>
      <c r="D67" s="235">
        <v>8234</v>
      </c>
      <c r="E67" s="236">
        <v>8438</v>
      </c>
      <c r="F67" s="236">
        <v>8576</v>
      </c>
      <c r="G67" s="236">
        <v>7808</v>
      </c>
      <c r="H67" s="140">
        <v>8008</v>
      </c>
      <c r="I67" s="115">
        <v>226</v>
      </c>
      <c r="J67" s="116">
        <v>2.8221778221778222</v>
      </c>
    </row>
    <row r="68" spans="1:12" s="110" customFormat="1" ht="12" customHeight="1" x14ac:dyDescent="0.2">
      <c r="A68" s="118"/>
      <c r="B68" s="121" t="s">
        <v>109</v>
      </c>
      <c r="C68" s="113">
        <v>70.149889286322605</v>
      </c>
      <c r="D68" s="235">
        <v>65896</v>
      </c>
      <c r="E68" s="236">
        <v>66091</v>
      </c>
      <c r="F68" s="236">
        <v>66482</v>
      </c>
      <c r="G68" s="236">
        <v>66420</v>
      </c>
      <c r="H68" s="140">
        <v>66328</v>
      </c>
      <c r="I68" s="115">
        <v>-432</v>
      </c>
      <c r="J68" s="116">
        <v>-0.65130864793149201</v>
      </c>
    </row>
    <row r="69" spans="1:12" s="110" customFormat="1" ht="12" customHeight="1" x14ac:dyDescent="0.2">
      <c r="A69" s="118"/>
      <c r="B69" s="121" t="s">
        <v>110</v>
      </c>
      <c r="C69" s="113">
        <v>20.05088570941918</v>
      </c>
      <c r="D69" s="235">
        <v>18835</v>
      </c>
      <c r="E69" s="236">
        <v>18883</v>
      </c>
      <c r="F69" s="236">
        <v>18781</v>
      </c>
      <c r="G69" s="236">
        <v>18610</v>
      </c>
      <c r="H69" s="140">
        <v>18307</v>
      </c>
      <c r="I69" s="115">
        <v>528</v>
      </c>
      <c r="J69" s="116">
        <v>2.8841426776642813</v>
      </c>
    </row>
    <row r="70" spans="1:12" s="110" customFormat="1" ht="12" customHeight="1" x14ac:dyDescent="0.2">
      <c r="A70" s="120"/>
      <c r="B70" s="121" t="s">
        <v>111</v>
      </c>
      <c r="C70" s="113">
        <v>1.0336825072389713</v>
      </c>
      <c r="D70" s="235">
        <v>971</v>
      </c>
      <c r="E70" s="236">
        <v>964</v>
      </c>
      <c r="F70" s="236">
        <v>924</v>
      </c>
      <c r="G70" s="236">
        <v>870</v>
      </c>
      <c r="H70" s="140">
        <v>856</v>
      </c>
      <c r="I70" s="115">
        <v>115</v>
      </c>
      <c r="J70" s="116">
        <v>13.434579439252337</v>
      </c>
    </row>
    <row r="71" spans="1:12" s="110" customFormat="1" ht="12" customHeight="1" x14ac:dyDescent="0.2">
      <c r="A71" s="120"/>
      <c r="B71" s="121" t="s">
        <v>112</v>
      </c>
      <c r="C71" s="113">
        <v>0.32788281383069323</v>
      </c>
      <c r="D71" s="235">
        <v>308</v>
      </c>
      <c r="E71" s="236">
        <v>277</v>
      </c>
      <c r="F71" s="236">
        <v>267</v>
      </c>
      <c r="G71" s="236">
        <v>214</v>
      </c>
      <c r="H71" s="140">
        <v>244</v>
      </c>
      <c r="I71" s="115">
        <v>64</v>
      </c>
      <c r="J71" s="116">
        <v>26.229508196721312</v>
      </c>
    </row>
    <row r="72" spans="1:12" s="110" customFormat="1" ht="12" customHeight="1" x14ac:dyDescent="0.2">
      <c r="A72" s="118" t="s">
        <v>113</v>
      </c>
      <c r="B72" s="119" t="s">
        <v>181</v>
      </c>
      <c r="C72" s="113">
        <v>68.7947112927951</v>
      </c>
      <c r="D72" s="235">
        <v>64623</v>
      </c>
      <c r="E72" s="236">
        <v>65046</v>
      </c>
      <c r="F72" s="236">
        <v>65662</v>
      </c>
      <c r="G72" s="236">
        <v>64813</v>
      </c>
      <c r="H72" s="140">
        <v>64737</v>
      </c>
      <c r="I72" s="115">
        <v>-114</v>
      </c>
      <c r="J72" s="116">
        <v>-0.17609713147041106</v>
      </c>
    </row>
    <row r="73" spans="1:12" s="110" customFormat="1" ht="12" customHeight="1" x14ac:dyDescent="0.2">
      <c r="A73" s="118"/>
      <c r="B73" s="119" t="s">
        <v>182</v>
      </c>
      <c r="C73" s="113">
        <v>31.205288707204904</v>
      </c>
      <c r="D73" s="115">
        <v>29313</v>
      </c>
      <c r="E73" s="114">
        <v>29330</v>
      </c>
      <c r="F73" s="114">
        <v>29101</v>
      </c>
      <c r="G73" s="114">
        <v>28895</v>
      </c>
      <c r="H73" s="140">
        <v>28762</v>
      </c>
      <c r="I73" s="115">
        <v>551</v>
      </c>
      <c r="J73" s="116">
        <v>1.9157221333704193</v>
      </c>
    </row>
    <row r="74" spans="1:12" s="110" customFormat="1" ht="12" customHeight="1" x14ac:dyDescent="0.2">
      <c r="A74" s="118" t="s">
        <v>113</v>
      </c>
      <c r="B74" s="119" t="s">
        <v>116</v>
      </c>
      <c r="C74" s="113">
        <v>92.87387157213422</v>
      </c>
      <c r="D74" s="115">
        <v>87242</v>
      </c>
      <c r="E74" s="114">
        <v>87746</v>
      </c>
      <c r="F74" s="114">
        <v>88182</v>
      </c>
      <c r="G74" s="114">
        <v>87266</v>
      </c>
      <c r="H74" s="140">
        <v>87201</v>
      </c>
      <c r="I74" s="115">
        <v>41</v>
      </c>
      <c r="J74" s="116">
        <v>4.7017809428790955E-2</v>
      </c>
    </row>
    <row r="75" spans="1:12" s="110" customFormat="1" ht="12" customHeight="1" x14ac:dyDescent="0.2">
      <c r="A75" s="142"/>
      <c r="B75" s="124" t="s">
        <v>117</v>
      </c>
      <c r="C75" s="125">
        <v>7.0782234712996086</v>
      </c>
      <c r="D75" s="143">
        <v>6649</v>
      </c>
      <c r="E75" s="144">
        <v>6588</v>
      </c>
      <c r="F75" s="144">
        <v>6536</v>
      </c>
      <c r="G75" s="144">
        <v>6391</v>
      </c>
      <c r="H75" s="145">
        <v>6247</v>
      </c>
      <c r="I75" s="143">
        <v>402</v>
      </c>
      <c r="J75" s="146">
        <v>6.4350888426444692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108976</v>
      </c>
      <c r="G11" s="114">
        <v>109472</v>
      </c>
      <c r="H11" s="114">
        <v>109898</v>
      </c>
      <c r="I11" s="114">
        <v>108684</v>
      </c>
      <c r="J11" s="140">
        <v>108422</v>
      </c>
      <c r="K11" s="114">
        <v>554</v>
      </c>
      <c r="L11" s="116">
        <v>0.51096640903137736</v>
      </c>
    </row>
    <row r="12" spans="1:17" s="110" customFormat="1" ht="24.95" customHeight="1" x14ac:dyDescent="0.2">
      <c r="A12" s="604" t="s">
        <v>185</v>
      </c>
      <c r="B12" s="605"/>
      <c r="C12" s="605"/>
      <c r="D12" s="606"/>
      <c r="E12" s="113">
        <v>47.021362501835263</v>
      </c>
      <c r="F12" s="115">
        <v>51242</v>
      </c>
      <c r="G12" s="114">
        <v>51456</v>
      </c>
      <c r="H12" s="114">
        <v>51781</v>
      </c>
      <c r="I12" s="114">
        <v>51149</v>
      </c>
      <c r="J12" s="140">
        <v>50745</v>
      </c>
      <c r="K12" s="114">
        <v>497</v>
      </c>
      <c r="L12" s="116">
        <v>0.97940683811212925</v>
      </c>
    </row>
    <row r="13" spans="1:17" s="110" customFormat="1" ht="15" customHeight="1" x14ac:dyDescent="0.2">
      <c r="A13" s="120"/>
      <c r="B13" s="612" t="s">
        <v>107</v>
      </c>
      <c r="C13" s="612"/>
      <c r="E13" s="113">
        <v>52.978637498164737</v>
      </c>
      <c r="F13" s="115">
        <v>57734</v>
      </c>
      <c r="G13" s="114">
        <v>58016</v>
      </c>
      <c r="H13" s="114">
        <v>58117</v>
      </c>
      <c r="I13" s="114">
        <v>57535</v>
      </c>
      <c r="J13" s="140">
        <v>57677</v>
      </c>
      <c r="K13" s="114">
        <v>57</v>
      </c>
      <c r="L13" s="116">
        <v>9.8826221890875046E-2</v>
      </c>
    </row>
    <row r="14" spans="1:17" s="110" customFormat="1" ht="24.95" customHeight="1" x14ac:dyDescent="0.2">
      <c r="A14" s="604" t="s">
        <v>186</v>
      </c>
      <c r="B14" s="605"/>
      <c r="C14" s="605"/>
      <c r="D14" s="606"/>
      <c r="E14" s="113">
        <v>8.3339450888268978</v>
      </c>
      <c r="F14" s="115">
        <v>9082</v>
      </c>
      <c r="G14" s="114">
        <v>9331</v>
      </c>
      <c r="H14" s="114">
        <v>9487</v>
      </c>
      <c r="I14" s="114">
        <v>8426</v>
      </c>
      <c r="J14" s="140">
        <v>8699</v>
      </c>
      <c r="K14" s="114">
        <v>383</v>
      </c>
      <c r="L14" s="116">
        <v>4.4028049201057593</v>
      </c>
    </row>
    <row r="15" spans="1:17" s="110" customFormat="1" ht="15" customHeight="1" x14ac:dyDescent="0.2">
      <c r="A15" s="120"/>
      <c r="B15" s="119"/>
      <c r="C15" s="258" t="s">
        <v>106</v>
      </c>
      <c r="E15" s="113">
        <v>53.91984144461572</v>
      </c>
      <c r="F15" s="115">
        <v>4897</v>
      </c>
      <c r="G15" s="114">
        <v>5074</v>
      </c>
      <c r="H15" s="114">
        <v>5196</v>
      </c>
      <c r="I15" s="114">
        <v>4597</v>
      </c>
      <c r="J15" s="140">
        <v>4679</v>
      </c>
      <c r="K15" s="114">
        <v>218</v>
      </c>
      <c r="L15" s="116">
        <v>4.6591151955546053</v>
      </c>
    </row>
    <row r="16" spans="1:17" s="110" customFormat="1" ht="15" customHeight="1" x14ac:dyDescent="0.2">
      <c r="A16" s="120"/>
      <c r="B16" s="119"/>
      <c r="C16" s="258" t="s">
        <v>107</v>
      </c>
      <c r="E16" s="113">
        <v>46.08015855538428</v>
      </c>
      <c r="F16" s="115">
        <v>4185</v>
      </c>
      <c r="G16" s="114">
        <v>4257</v>
      </c>
      <c r="H16" s="114">
        <v>4291</v>
      </c>
      <c r="I16" s="114">
        <v>3829</v>
      </c>
      <c r="J16" s="140">
        <v>4020</v>
      </c>
      <c r="K16" s="114">
        <v>165</v>
      </c>
      <c r="L16" s="116">
        <v>4.1044776119402986</v>
      </c>
    </row>
    <row r="17" spans="1:12" s="110" customFormat="1" ht="15" customHeight="1" x14ac:dyDescent="0.2">
      <c r="A17" s="120"/>
      <c r="B17" s="121" t="s">
        <v>109</v>
      </c>
      <c r="C17" s="258"/>
      <c r="E17" s="113">
        <v>68.309536044633674</v>
      </c>
      <c r="F17" s="115">
        <v>74441</v>
      </c>
      <c r="G17" s="114">
        <v>74716</v>
      </c>
      <c r="H17" s="114">
        <v>75120</v>
      </c>
      <c r="I17" s="114">
        <v>75202</v>
      </c>
      <c r="J17" s="140">
        <v>75075</v>
      </c>
      <c r="K17" s="114">
        <v>-634</v>
      </c>
      <c r="L17" s="116">
        <v>-0.84448884448884454</v>
      </c>
    </row>
    <row r="18" spans="1:12" s="110" customFormat="1" ht="15" customHeight="1" x14ac:dyDescent="0.2">
      <c r="A18" s="120"/>
      <c r="B18" s="119"/>
      <c r="C18" s="258" t="s">
        <v>106</v>
      </c>
      <c r="E18" s="113">
        <v>46.730968149272577</v>
      </c>
      <c r="F18" s="115">
        <v>34787</v>
      </c>
      <c r="G18" s="114">
        <v>34856</v>
      </c>
      <c r="H18" s="114">
        <v>35095</v>
      </c>
      <c r="I18" s="114">
        <v>35152</v>
      </c>
      <c r="J18" s="140">
        <v>34950</v>
      </c>
      <c r="K18" s="114">
        <v>-163</v>
      </c>
      <c r="L18" s="116">
        <v>-0.46638054363376252</v>
      </c>
    </row>
    <row r="19" spans="1:12" s="110" customFormat="1" ht="15" customHeight="1" x14ac:dyDescent="0.2">
      <c r="A19" s="120"/>
      <c r="B19" s="119"/>
      <c r="C19" s="258" t="s">
        <v>107</v>
      </c>
      <c r="E19" s="113">
        <v>53.269031850727423</v>
      </c>
      <c r="F19" s="115">
        <v>39654</v>
      </c>
      <c r="G19" s="114">
        <v>39860</v>
      </c>
      <c r="H19" s="114">
        <v>40025</v>
      </c>
      <c r="I19" s="114">
        <v>40050</v>
      </c>
      <c r="J19" s="140">
        <v>40125</v>
      </c>
      <c r="K19" s="114">
        <v>-471</v>
      </c>
      <c r="L19" s="116">
        <v>-1.1738317757009347</v>
      </c>
    </row>
    <row r="20" spans="1:12" s="110" customFormat="1" ht="15" customHeight="1" x14ac:dyDescent="0.2">
      <c r="A20" s="120"/>
      <c r="B20" s="121" t="s">
        <v>110</v>
      </c>
      <c r="C20" s="258"/>
      <c r="E20" s="113">
        <v>22.299405373660257</v>
      </c>
      <c r="F20" s="115">
        <v>24301</v>
      </c>
      <c r="G20" s="114">
        <v>24250</v>
      </c>
      <c r="H20" s="114">
        <v>24155</v>
      </c>
      <c r="I20" s="114">
        <v>23974</v>
      </c>
      <c r="J20" s="140">
        <v>23607</v>
      </c>
      <c r="K20" s="114">
        <v>694</v>
      </c>
      <c r="L20" s="116">
        <v>2.9398059897488031</v>
      </c>
    </row>
    <row r="21" spans="1:12" s="110" customFormat="1" ht="15" customHeight="1" x14ac:dyDescent="0.2">
      <c r="A21" s="120"/>
      <c r="B21" s="119"/>
      <c r="C21" s="258" t="s">
        <v>106</v>
      </c>
      <c r="E21" s="113">
        <v>44.533146784082959</v>
      </c>
      <c r="F21" s="115">
        <v>10822</v>
      </c>
      <c r="G21" s="114">
        <v>10784</v>
      </c>
      <c r="H21" s="114">
        <v>10751</v>
      </c>
      <c r="I21" s="114">
        <v>10686</v>
      </c>
      <c r="J21" s="140">
        <v>10441</v>
      </c>
      <c r="K21" s="114">
        <v>381</v>
      </c>
      <c r="L21" s="116">
        <v>3.6490757590269132</v>
      </c>
    </row>
    <row r="22" spans="1:12" s="110" customFormat="1" ht="15" customHeight="1" x14ac:dyDescent="0.2">
      <c r="A22" s="120"/>
      <c r="B22" s="119"/>
      <c r="C22" s="258" t="s">
        <v>107</v>
      </c>
      <c r="E22" s="113">
        <v>55.466853215917041</v>
      </c>
      <c r="F22" s="115">
        <v>13479</v>
      </c>
      <c r="G22" s="114">
        <v>13466</v>
      </c>
      <c r="H22" s="114">
        <v>13404</v>
      </c>
      <c r="I22" s="114">
        <v>13288</v>
      </c>
      <c r="J22" s="140">
        <v>13166</v>
      </c>
      <c r="K22" s="114">
        <v>313</v>
      </c>
      <c r="L22" s="116">
        <v>2.3773355612942426</v>
      </c>
    </row>
    <row r="23" spans="1:12" s="110" customFormat="1" ht="15" customHeight="1" x14ac:dyDescent="0.2">
      <c r="A23" s="120"/>
      <c r="B23" s="121" t="s">
        <v>111</v>
      </c>
      <c r="C23" s="258"/>
      <c r="E23" s="113">
        <v>1.0571134928791661</v>
      </c>
      <c r="F23" s="115">
        <v>1152</v>
      </c>
      <c r="G23" s="114">
        <v>1175</v>
      </c>
      <c r="H23" s="114">
        <v>1136</v>
      </c>
      <c r="I23" s="114">
        <v>1082</v>
      </c>
      <c r="J23" s="140">
        <v>1041</v>
      </c>
      <c r="K23" s="114">
        <v>111</v>
      </c>
      <c r="L23" s="116">
        <v>10.662824207492795</v>
      </c>
    </row>
    <row r="24" spans="1:12" s="110" customFormat="1" ht="15" customHeight="1" x14ac:dyDescent="0.2">
      <c r="A24" s="120"/>
      <c r="B24" s="119"/>
      <c r="C24" s="258" t="s">
        <v>106</v>
      </c>
      <c r="E24" s="113">
        <v>63.888888888888886</v>
      </c>
      <c r="F24" s="115">
        <v>736</v>
      </c>
      <c r="G24" s="114">
        <v>742</v>
      </c>
      <c r="H24" s="114">
        <v>739</v>
      </c>
      <c r="I24" s="114">
        <v>714</v>
      </c>
      <c r="J24" s="140">
        <v>675</v>
      </c>
      <c r="K24" s="114">
        <v>61</v>
      </c>
      <c r="L24" s="116">
        <v>9.0370370370370363</v>
      </c>
    </row>
    <row r="25" spans="1:12" s="110" customFormat="1" ht="15" customHeight="1" x14ac:dyDescent="0.2">
      <c r="A25" s="120"/>
      <c r="B25" s="119"/>
      <c r="C25" s="258" t="s">
        <v>107</v>
      </c>
      <c r="E25" s="113">
        <v>36.111111111111114</v>
      </c>
      <c r="F25" s="115">
        <v>416</v>
      </c>
      <c r="G25" s="114">
        <v>433</v>
      </c>
      <c r="H25" s="114">
        <v>397</v>
      </c>
      <c r="I25" s="114">
        <v>368</v>
      </c>
      <c r="J25" s="140">
        <v>366</v>
      </c>
      <c r="K25" s="114">
        <v>50</v>
      </c>
      <c r="L25" s="116">
        <v>13.66120218579235</v>
      </c>
    </row>
    <row r="26" spans="1:12" s="110" customFormat="1" ht="15" customHeight="1" x14ac:dyDescent="0.2">
      <c r="A26" s="120"/>
      <c r="C26" s="121" t="s">
        <v>187</v>
      </c>
      <c r="D26" s="110" t="s">
        <v>188</v>
      </c>
      <c r="E26" s="113">
        <v>0.34686536485097635</v>
      </c>
      <c r="F26" s="115">
        <v>378</v>
      </c>
      <c r="G26" s="114">
        <v>373</v>
      </c>
      <c r="H26" s="114">
        <v>359</v>
      </c>
      <c r="I26" s="114">
        <v>300</v>
      </c>
      <c r="J26" s="140">
        <v>308</v>
      </c>
      <c r="K26" s="114">
        <v>70</v>
      </c>
      <c r="L26" s="116">
        <v>22.727272727272727</v>
      </c>
    </row>
    <row r="27" spans="1:12" s="110" customFormat="1" ht="15" customHeight="1" x14ac:dyDescent="0.2">
      <c r="A27" s="120"/>
      <c r="B27" s="119"/>
      <c r="D27" s="259" t="s">
        <v>106</v>
      </c>
      <c r="E27" s="113">
        <v>53.703703703703702</v>
      </c>
      <c r="F27" s="115">
        <v>203</v>
      </c>
      <c r="G27" s="114">
        <v>199</v>
      </c>
      <c r="H27" s="114">
        <v>196</v>
      </c>
      <c r="I27" s="114">
        <v>167</v>
      </c>
      <c r="J27" s="140">
        <v>169</v>
      </c>
      <c r="K27" s="114">
        <v>34</v>
      </c>
      <c r="L27" s="116">
        <v>20.118343195266274</v>
      </c>
    </row>
    <row r="28" spans="1:12" s="110" customFormat="1" ht="15" customHeight="1" x14ac:dyDescent="0.2">
      <c r="A28" s="120"/>
      <c r="B28" s="119"/>
      <c r="D28" s="259" t="s">
        <v>107</v>
      </c>
      <c r="E28" s="113">
        <v>46.296296296296298</v>
      </c>
      <c r="F28" s="115">
        <v>175</v>
      </c>
      <c r="G28" s="114">
        <v>174</v>
      </c>
      <c r="H28" s="114">
        <v>163</v>
      </c>
      <c r="I28" s="114">
        <v>133</v>
      </c>
      <c r="J28" s="140">
        <v>139</v>
      </c>
      <c r="K28" s="114">
        <v>36</v>
      </c>
      <c r="L28" s="116">
        <v>25.899280575539567</v>
      </c>
    </row>
    <row r="29" spans="1:12" s="110" customFormat="1" ht="24.95" customHeight="1" x14ac:dyDescent="0.2">
      <c r="A29" s="604" t="s">
        <v>189</v>
      </c>
      <c r="B29" s="605"/>
      <c r="C29" s="605"/>
      <c r="D29" s="606"/>
      <c r="E29" s="113">
        <v>94.526317721333143</v>
      </c>
      <c r="F29" s="115">
        <v>103011</v>
      </c>
      <c r="G29" s="114">
        <v>103441</v>
      </c>
      <c r="H29" s="114">
        <v>103971</v>
      </c>
      <c r="I29" s="114">
        <v>102927</v>
      </c>
      <c r="J29" s="140">
        <v>102945</v>
      </c>
      <c r="K29" s="114">
        <v>66</v>
      </c>
      <c r="L29" s="116">
        <v>6.4111904414978868E-2</v>
      </c>
    </row>
    <row r="30" spans="1:12" s="110" customFormat="1" ht="15" customHeight="1" x14ac:dyDescent="0.2">
      <c r="A30" s="120"/>
      <c r="B30" s="119"/>
      <c r="C30" s="258" t="s">
        <v>106</v>
      </c>
      <c r="E30" s="113">
        <v>45.955286328644512</v>
      </c>
      <c r="F30" s="115">
        <v>47339</v>
      </c>
      <c r="G30" s="114">
        <v>47486</v>
      </c>
      <c r="H30" s="114">
        <v>47862</v>
      </c>
      <c r="I30" s="114">
        <v>47323</v>
      </c>
      <c r="J30" s="140">
        <v>47139</v>
      </c>
      <c r="K30" s="114">
        <v>200</v>
      </c>
      <c r="L30" s="116">
        <v>0.42427713782642823</v>
      </c>
    </row>
    <row r="31" spans="1:12" s="110" customFormat="1" ht="15" customHeight="1" x14ac:dyDescent="0.2">
      <c r="A31" s="120"/>
      <c r="B31" s="119"/>
      <c r="C31" s="258" t="s">
        <v>107</v>
      </c>
      <c r="E31" s="113">
        <v>54.044713671355488</v>
      </c>
      <c r="F31" s="115">
        <v>55672</v>
      </c>
      <c r="G31" s="114">
        <v>55955</v>
      </c>
      <c r="H31" s="114">
        <v>56109</v>
      </c>
      <c r="I31" s="114">
        <v>55604</v>
      </c>
      <c r="J31" s="140">
        <v>55806</v>
      </c>
      <c r="K31" s="114">
        <v>-134</v>
      </c>
      <c r="L31" s="116">
        <v>-0.24011755008422034</v>
      </c>
    </row>
    <row r="32" spans="1:12" s="110" customFormat="1" ht="15" customHeight="1" x14ac:dyDescent="0.2">
      <c r="A32" s="120"/>
      <c r="B32" s="119" t="s">
        <v>117</v>
      </c>
      <c r="C32" s="258"/>
      <c r="E32" s="113">
        <v>5.4443180149757744</v>
      </c>
      <c r="F32" s="115">
        <v>5933</v>
      </c>
      <c r="G32" s="114">
        <v>6000</v>
      </c>
      <c r="H32" s="114">
        <v>5900</v>
      </c>
      <c r="I32" s="114">
        <v>5723</v>
      </c>
      <c r="J32" s="140">
        <v>5442</v>
      </c>
      <c r="K32" s="114">
        <v>491</v>
      </c>
      <c r="L32" s="116">
        <v>9.0224182285924286</v>
      </c>
    </row>
    <row r="33" spans="1:12" s="110" customFormat="1" ht="15" customHeight="1" x14ac:dyDescent="0.2">
      <c r="A33" s="120"/>
      <c r="B33" s="119"/>
      <c r="C33" s="258" t="s">
        <v>106</v>
      </c>
      <c r="E33" s="113">
        <v>65.39693241193325</v>
      </c>
      <c r="F33" s="115">
        <v>3880</v>
      </c>
      <c r="G33" s="114">
        <v>3949</v>
      </c>
      <c r="H33" s="114">
        <v>3903</v>
      </c>
      <c r="I33" s="114">
        <v>3805</v>
      </c>
      <c r="J33" s="140">
        <v>3585</v>
      </c>
      <c r="K33" s="114">
        <v>295</v>
      </c>
      <c r="L33" s="116">
        <v>8.2287308228730822</v>
      </c>
    </row>
    <row r="34" spans="1:12" s="110" customFormat="1" ht="15" customHeight="1" x14ac:dyDescent="0.2">
      <c r="A34" s="120"/>
      <c r="B34" s="119"/>
      <c r="C34" s="258" t="s">
        <v>107</v>
      </c>
      <c r="E34" s="113">
        <v>34.603067588066743</v>
      </c>
      <c r="F34" s="115">
        <v>2053</v>
      </c>
      <c r="G34" s="114">
        <v>2051</v>
      </c>
      <c r="H34" s="114">
        <v>1997</v>
      </c>
      <c r="I34" s="114">
        <v>1918</v>
      </c>
      <c r="J34" s="140">
        <v>1857</v>
      </c>
      <c r="K34" s="114">
        <v>196</v>
      </c>
      <c r="L34" s="116">
        <v>10.554658050619278</v>
      </c>
    </row>
    <row r="35" spans="1:12" s="110" customFormat="1" ht="24.95" customHeight="1" x14ac:dyDescent="0.2">
      <c r="A35" s="604" t="s">
        <v>190</v>
      </c>
      <c r="B35" s="605"/>
      <c r="C35" s="605"/>
      <c r="D35" s="606"/>
      <c r="E35" s="113">
        <v>66.957862281603283</v>
      </c>
      <c r="F35" s="115">
        <v>72968</v>
      </c>
      <c r="G35" s="114">
        <v>73176</v>
      </c>
      <c r="H35" s="114">
        <v>73767</v>
      </c>
      <c r="I35" s="114">
        <v>73042</v>
      </c>
      <c r="J35" s="140">
        <v>72953</v>
      </c>
      <c r="K35" s="114">
        <v>15</v>
      </c>
      <c r="L35" s="116">
        <v>2.056118322755747E-2</v>
      </c>
    </row>
    <row r="36" spans="1:12" s="110" customFormat="1" ht="15" customHeight="1" x14ac:dyDescent="0.2">
      <c r="A36" s="120"/>
      <c r="B36" s="119"/>
      <c r="C36" s="258" t="s">
        <v>106</v>
      </c>
      <c r="E36" s="113">
        <v>58.361199429887073</v>
      </c>
      <c r="F36" s="115">
        <v>42585</v>
      </c>
      <c r="G36" s="114">
        <v>42704</v>
      </c>
      <c r="H36" s="114">
        <v>43117</v>
      </c>
      <c r="I36" s="114">
        <v>42580</v>
      </c>
      <c r="J36" s="140">
        <v>42308</v>
      </c>
      <c r="K36" s="114">
        <v>277</v>
      </c>
      <c r="L36" s="116">
        <v>0.65472251110901014</v>
      </c>
    </row>
    <row r="37" spans="1:12" s="110" customFormat="1" ht="15" customHeight="1" x14ac:dyDescent="0.2">
      <c r="A37" s="120"/>
      <c r="B37" s="119"/>
      <c r="C37" s="258" t="s">
        <v>107</v>
      </c>
      <c r="E37" s="113">
        <v>41.638800570112927</v>
      </c>
      <c r="F37" s="115">
        <v>30383</v>
      </c>
      <c r="G37" s="114">
        <v>30472</v>
      </c>
      <c r="H37" s="114">
        <v>30650</v>
      </c>
      <c r="I37" s="114">
        <v>30462</v>
      </c>
      <c r="J37" s="140">
        <v>30645</v>
      </c>
      <c r="K37" s="114">
        <v>-262</v>
      </c>
      <c r="L37" s="116">
        <v>-0.85495186816772717</v>
      </c>
    </row>
    <row r="38" spans="1:12" s="110" customFormat="1" ht="15" customHeight="1" x14ac:dyDescent="0.2">
      <c r="A38" s="120"/>
      <c r="B38" s="119" t="s">
        <v>182</v>
      </c>
      <c r="C38" s="258"/>
      <c r="E38" s="113">
        <v>33.04213771839671</v>
      </c>
      <c r="F38" s="115">
        <v>36008</v>
      </c>
      <c r="G38" s="114">
        <v>36296</v>
      </c>
      <c r="H38" s="114">
        <v>36131</v>
      </c>
      <c r="I38" s="114">
        <v>35642</v>
      </c>
      <c r="J38" s="140">
        <v>35469</v>
      </c>
      <c r="K38" s="114">
        <v>539</v>
      </c>
      <c r="L38" s="116">
        <v>1.5196368659956583</v>
      </c>
    </row>
    <row r="39" spans="1:12" s="110" customFormat="1" ht="15" customHeight="1" x14ac:dyDescent="0.2">
      <c r="A39" s="120"/>
      <c r="B39" s="119"/>
      <c r="C39" s="258" t="s">
        <v>106</v>
      </c>
      <c r="E39" s="113">
        <v>24.04187958231504</v>
      </c>
      <c r="F39" s="115">
        <v>8657</v>
      </c>
      <c r="G39" s="114">
        <v>8752</v>
      </c>
      <c r="H39" s="114">
        <v>8664</v>
      </c>
      <c r="I39" s="114">
        <v>8569</v>
      </c>
      <c r="J39" s="140">
        <v>8437</v>
      </c>
      <c r="K39" s="114">
        <v>220</v>
      </c>
      <c r="L39" s="116">
        <v>2.6075619295958279</v>
      </c>
    </row>
    <row r="40" spans="1:12" s="110" customFormat="1" ht="15" customHeight="1" x14ac:dyDescent="0.2">
      <c r="A40" s="120"/>
      <c r="B40" s="119"/>
      <c r="C40" s="258" t="s">
        <v>107</v>
      </c>
      <c r="E40" s="113">
        <v>75.958120417684952</v>
      </c>
      <c r="F40" s="115">
        <v>27351</v>
      </c>
      <c r="G40" s="114">
        <v>27544</v>
      </c>
      <c r="H40" s="114">
        <v>27467</v>
      </c>
      <c r="I40" s="114">
        <v>27073</v>
      </c>
      <c r="J40" s="140">
        <v>27032</v>
      </c>
      <c r="K40" s="114">
        <v>319</v>
      </c>
      <c r="L40" s="116">
        <v>1.1800828647528854</v>
      </c>
    </row>
    <row r="41" spans="1:12" s="110" customFormat="1" ht="24.75" customHeight="1" x14ac:dyDescent="0.2">
      <c r="A41" s="604" t="s">
        <v>517</v>
      </c>
      <c r="B41" s="605"/>
      <c r="C41" s="605"/>
      <c r="D41" s="606"/>
      <c r="E41" s="113">
        <v>3.4934297459991193</v>
      </c>
      <c r="F41" s="115">
        <v>3807</v>
      </c>
      <c r="G41" s="114">
        <v>4137</v>
      </c>
      <c r="H41" s="114">
        <v>4282</v>
      </c>
      <c r="I41" s="114">
        <v>3465</v>
      </c>
      <c r="J41" s="140">
        <v>3756</v>
      </c>
      <c r="K41" s="114">
        <v>51</v>
      </c>
      <c r="L41" s="116">
        <v>1.3578274760383386</v>
      </c>
    </row>
    <row r="42" spans="1:12" s="110" customFormat="1" ht="15" customHeight="1" x14ac:dyDescent="0.2">
      <c r="A42" s="120"/>
      <c r="B42" s="119"/>
      <c r="C42" s="258" t="s">
        <v>106</v>
      </c>
      <c r="E42" s="113">
        <v>55.791962174940899</v>
      </c>
      <c r="F42" s="115">
        <v>2124</v>
      </c>
      <c r="G42" s="114">
        <v>2369</v>
      </c>
      <c r="H42" s="114">
        <v>2434</v>
      </c>
      <c r="I42" s="114">
        <v>1951</v>
      </c>
      <c r="J42" s="140">
        <v>2098</v>
      </c>
      <c r="K42" s="114">
        <v>26</v>
      </c>
      <c r="L42" s="116">
        <v>1.2392755004766445</v>
      </c>
    </row>
    <row r="43" spans="1:12" s="110" customFormat="1" ht="15" customHeight="1" x14ac:dyDescent="0.2">
      <c r="A43" s="123"/>
      <c r="B43" s="124"/>
      <c r="C43" s="260" t="s">
        <v>107</v>
      </c>
      <c r="D43" s="261"/>
      <c r="E43" s="125">
        <v>44.208037825059101</v>
      </c>
      <c r="F43" s="143">
        <v>1683</v>
      </c>
      <c r="G43" s="144">
        <v>1768</v>
      </c>
      <c r="H43" s="144">
        <v>1848</v>
      </c>
      <c r="I43" s="144">
        <v>1514</v>
      </c>
      <c r="J43" s="145">
        <v>1658</v>
      </c>
      <c r="K43" s="144">
        <v>25</v>
      </c>
      <c r="L43" s="146">
        <v>1.5078407720144753</v>
      </c>
    </row>
    <row r="44" spans="1:12" s="110" customFormat="1" ht="45.75" customHeight="1" x14ac:dyDescent="0.2">
      <c r="A44" s="604" t="s">
        <v>191</v>
      </c>
      <c r="B44" s="605"/>
      <c r="C44" s="605"/>
      <c r="D44" s="606"/>
      <c r="E44" s="113">
        <v>1.1764058141242109</v>
      </c>
      <c r="F44" s="115">
        <v>1282</v>
      </c>
      <c r="G44" s="114">
        <v>1291</v>
      </c>
      <c r="H44" s="114">
        <v>1290</v>
      </c>
      <c r="I44" s="114">
        <v>1274</v>
      </c>
      <c r="J44" s="140">
        <v>1284</v>
      </c>
      <c r="K44" s="114">
        <v>-2</v>
      </c>
      <c r="L44" s="116">
        <v>-0.1557632398753894</v>
      </c>
    </row>
    <row r="45" spans="1:12" s="110" customFormat="1" ht="15" customHeight="1" x14ac:dyDescent="0.2">
      <c r="A45" s="120"/>
      <c r="B45" s="119"/>
      <c r="C45" s="258" t="s">
        <v>106</v>
      </c>
      <c r="E45" s="113">
        <v>58.658346333853352</v>
      </c>
      <c r="F45" s="115">
        <v>752</v>
      </c>
      <c r="G45" s="114">
        <v>761</v>
      </c>
      <c r="H45" s="114">
        <v>764</v>
      </c>
      <c r="I45" s="114">
        <v>745</v>
      </c>
      <c r="J45" s="140">
        <v>756</v>
      </c>
      <c r="K45" s="114">
        <v>-4</v>
      </c>
      <c r="L45" s="116">
        <v>-0.52910052910052907</v>
      </c>
    </row>
    <row r="46" spans="1:12" s="110" customFormat="1" ht="15" customHeight="1" x14ac:dyDescent="0.2">
      <c r="A46" s="123"/>
      <c r="B46" s="124"/>
      <c r="C46" s="260" t="s">
        <v>107</v>
      </c>
      <c r="D46" s="261"/>
      <c r="E46" s="125">
        <v>41.341653666146648</v>
      </c>
      <c r="F46" s="143">
        <v>530</v>
      </c>
      <c r="G46" s="144">
        <v>530</v>
      </c>
      <c r="H46" s="144">
        <v>526</v>
      </c>
      <c r="I46" s="144">
        <v>529</v>
      </c>
      <c r="J46" s="145">
        <v>528</v>
      </c>
      <c r="K46" s="144">
        <v>2</v>
      </c>
      <c r="L46" s="146">
        <v>0.37878787878787878</v>
      </c>
    </row>
    <row r="47" spans="1:12" s="110" customFormat="1" ht="39" customHeight="1" x14ac:dyDescent="0.2">
      <c r="A47" s="604" t="s">
        <v>518</v>
      </c>
      <c r="B47" s="607"/>
      <c r="C47" s="607"/>
      <c r="D47" s="608"/>
      <c r="E47" s="113">
        <v>0.38173542798414328</v>
      </c>
      <c r="F47" s="115">
        <v>416</v>
      </c>
      <c r="G47" s="114">
        <v>433</v>
      </c>
      <c r="H47" s="114">
        <v>416</v>
      </c>
      <c r="I47" s="114">
        <v>401</v>
      </c>
      <c r="J47" s="140">
        <v>447</v>
      </c>
      <c r="K47" s="114">
        <v>-31</v>
      </c>
      <c r="L47" s="116">
        <v>-6.9351230425055927</v>
      </c>
    </row>
    <row r="48" spans="1:12" s="110" customFormat="1" ht="15" customHeight="1" x14ac:dyDescent="0.2">
      <c r="A48" s="120"/>
      <c r="B48" s="119"/>
      <c r="C48" s="258" t="s">
        <v>106</v>
      </c>
      <c r="E48" s="113">
        <v>44.230769230769234</v>
      </c>
      <c r="F48" s="115">
        <v>184</v>
      </c>
      <c r="G48" s="114">
        <v>189</v>
      </c>
      <c r="H48" s="114">
        <v>180</v>
      </c>
      <c r="I48" s="114">
        <v>160</v>
      </c>
      <c r="J48" s="140">
        <v>179</v>
      </c>
      <c r="K48" s="114">
        <v>5</v>
      </c>
      <c r="L48" s="116">
        <v>2.7932960893854748</v>
      </c>
    </row>
    <row r="49" spans="1:12" s="110" customFormat="1" ht="15" customHeight="1" x14ac:dyDescent="0.2">
      <c r="A49" s="123"/>
      <c r="B49" s="124"/>
      <c r="C49" s="260" t="s">
        <v>107</v>
      </c>
      <c r="D49" s="261"/>
      <c r="E49" s="125">
        <v>55.769230769230766</v>
      </c>
      <c r="F49" s="143">
        <v>232</v>
      </c>
      <c r="G49" s="144">
        <v>244</v>
      </c>
      <c r="H49" s="144">
        <v>236</v>
      </c>
      <c r="I49" s="144">
        <v>241</v>
      </c>
      <c r="J49" s="145">
        <v>268</v>
      </c>
      <c r="K49" s="144">
        <v>-36</v>
      </c>
      <c r="L49" s="146">
        <v>-13.432835820895523</v>
      </c>
    </row>
    <row r="50" spans="1:12" s="110" customFormat="1" ht="24.95" customHeight="1" x14ac:dyDescent="0.2">
      <c r="A50" s="609" t="s">
        <v>192</v>
      </c>
      <c r="B50" s="610"/>
      <c r="C50" s="610"/>
      <c r="D50" s="611"/>
      <c r="E50" s="262">
        <v>8.2348406988694762</v>
      </c>
      <c r="F50" s="263">
        <v>8974</v>
      </c>
      <c r="G50" s="264">
        <v>9277</v>
      </c>
      <c r="H50" s="264">
        <v>9395</v>
      </c>
      <c r="I50" s="264">
        <v>8457</v>
      </c>
      <c r="J50" s="265">
        <v>8440</v>
      </c>
      <c r="K50" s="263">
        <v>534</v>
      </c>
      <c r="L50" s="266">
        <v>6.3270142180094791</v>
      </c>
    </row>
    <row r="51" spans="1:12" s="110" customFormat="1" ht="15" customHeight="1" x14ac:dyDescent="0.2">
      <c r="A51" s="120"/>
      <c r="B51" s="119"/>
      <c r="C51" s="258" t="s">
        <v>106</v>
      </c>
      <c r="E51" s="113">
        <v>58.279474036104304</v>
      </c>
      <c r="F51" s="115">
        <v>5230</v>
      </c>
      <c r="G51" s="114">
        <v>5412</v>
      </c>
      <c r="H51" s="114">
        <v>5519</v>
      </c>
      <c r="I51" s="114">
        <v>4974</v>
      </c>
      <c r="J51" s="140">
        <v>4903</v>
      </c>
      <c r="K51" s="114">
        <v>327</v>
      </c>
      <c r="L51" s="116">
        <v>6.6693860901488886</v>
      </c>
    </row>
    <row r="52" spans="1:12" s="110" customFormat="1" ht="15" customHeight="1" x14ac:dyDescent="0.2">
      <c r="A52" s="120"/>
      <c r="B52" s="119"/>
      <c r="C52" s="258" t="s">
        <v>107</v>
      </c>
      <c r="E52" s="113">
        <v>41.720525963895696</v>
      </c>
      <c r="F52" s="115">
        <v>3744</v>
      </c>
      <c r="G52" s="114">
        <v>3865</v>
      </c>
      <c r="H52" s="114">
        <v>3876</v>
      </c>
      <c r="I52" s="114">
        <v>3483</v>
      </c>
      <c r="J52" s="140">
        <v>3537</v>
      </c>
      <c r="K52" s="114">
        <v>207</v>
      </c>
      <c r="L52" s="116">
        <v>5.8524173027989823</v>
      </c>
    </row>
    <row r="53" spans="1:12" s="110" customFormat="1" ht="15" customHeight="1" x14ac:dyDescent="0.2">
      <c r="A53" s="120"/>
      <c r="B53" s="119"/>
      <c r="C53" s="258" t="s">
        <v>187</v>
      </c>
      <c r="D53" s="110" t="s">
        <v>193</v>
      </c>
      <c r="E53" s="113">
        <v>30.320927122799198</v>
      </c>
      <c r="F53" s="115">
        <v>2721</v>
      </c>
      <c r="G53" s="114">
        <v>3147</v>
      </c>
      <c r="H53" s="114">
        <v>3308</v>
      </c>
      <c r="I53" s="114">
        <v>2449</v>
      </c>
      <c r="J53" s="140">
        <v>2652</v>
      </c>
      <c r="K53" s="114">
        <v>69</v>
      </c>
      <c r="L53" s="116">
        <v>2.6018099547511313</v>
      </c>
    </row>
    <row r="54" spans="1:12" s="110" customFormat="1" ht="15" customHeight="1" x14ac:dyDescent="0.2">
      <c r="A54" s="120"/>
      <c r="B54" s="119"/>
      <c r="D54" s="267" t="s">
        <v>194</v>
      </c>
      <c r="E54" s="113">
        <v>57.184858507901509</v>
      </c>
      <c r="F54" s="115">
        <v>1556</v>
      </c>
      <c r="G54" s="114">
        <v>1796</v>
      </c>
      <c r="H54" s="114">
        <v>1888</v>
      </c>
      <c r="I54" s="114">
        <v>1438</v>
      </c>
      <c r="J54" s="140">
        <v>1530</v>
      </c>
      <c r="K54" s="114">
        <v>26</v>
      </c>
      <c r="L54" s="116">
        <v>1.6993464052287581</v>
      </c>
    </row>
    <row r="55" spans="1:12" s="110" customFormat="1" ht="15" customHeight="1" x14ac:dyDescent="0.2">
      <c r="A55" s="120"/>
      <c r="B55" s="119"/>
      <c r="D55" s="267" t="s">
        <v>195</v>
      </c>
      <c r="E55" s="113">
        <v>42.815141492098491</v>
      </c>
      <c r="F55" s="115">
        <v>1165</v>
      </c>
      <c r="G55" s="114">
        <v>1351</v>
      </c>
      <c r="H55" s="114">
        <v>1420</v>
      </c>
      <c r="I55" s="114">
        <v>1011</v>
      </c>
      <c r="J55" s="140">
        <v>1122</v>
      </c>
      <c r="K55" s="114">
        <v>43</v>
      </c>
      <c r="L55" s="116">
        <v>3.8324420677361855</v>
      </c>
    </row>
    <row r="56" spans="1:12" s="110" customFormat="1" ht="15" customHeight="1" x14ac:dyDescent="0.2">
      <c r="A56" s="120"/>
      <c r="B56" s="119" t="s">
        <v>196</v>
      </c>
      <c r="C56" s="258"/>
      <c r="E56" s="113">
        <v>64.90786962266921</v>
      </c>
      <c r="F56" s="115">
        <v>70734</v>
      </c>
      <c r="G56" s="114">
        <v>70653</v>
      </c>
      <c r="H56" s="114">
        <v>70986</v>
      </c>
      <c r="I56" s="114">
        <v>70838</v>
      </c>
      <c r="J56" s="140">
        <v>70537</v>
      </c>
      <c r="K56" s="114">
        <v>197</v>
      </c>
      <c r="L56" s="116">
        <v>0.27928604845683824</v>
      </c>
    </row>
    <row r="57" spans="1:12" s="110" customFormat="1" ht="15" customHeight="1" x14ac:dyDescent="0.2">
      <c r="A57" s="120"/>
      <c r="B57" s="119"/>
      <c r="C57" s="258" t="s">
        <v>106</v>
      </c>
      <c r="E57" s="113">
        <v>44.832753696949133</v>
      </c>
      <c r="F57" s="115">
        <v>31712</v>
      </c>
      <c r="G57" s="114">
        <v>31585</v>
      </c>
      <c r="H57" s="114">
        <v>31784</v>
      </c>
      <c r="I57" s="114">
        <v>31725</v>
      </c>
      <c r="J57" s="140">
        <v>31386</v>
      </c>
      <c r="K57" s="114">
        <v>326</v>
      </c>
      <c r="L57" s="116">
        <v>1.0386796660931625</v>
      </c>
    </row>
    <row r="58" spans="1:12" s="110" customFormat="1" ht="15" customHeight="1" x14ac:dyDescent="0.2">
      <c r="A58" s="120"/>
      <c r="B58" s="119"/>
      <c r="C58" s="258" t="s">
        <v>107</v>
      </c>
      <c r="E58" s="113">
        <v>55.167246303050867</v>
      </c>
      <c r="F58" s="115">
        <v>39022</v>
      </c>
      <c r="G58" s="114">
        <v>39068</v>
      </c>
      <c r="H58" s="114">
        <v>39202</v>
      </c>
      <c r="I58" s="114">
        <v>39113</v>
      </c>
      <c r="J58" s="140">
        <v>39151</v>
      </c>
      <c r="K58" s="114">
        <v>-129</v>
      </c>
      <c r="L58" s="116">
        <v>-0.32949349952747059</v>
      </c>
    </row>
    <row r="59" spans="1:12" s="110" customFormat="1" ht="15" customHeight="1" x14ac:dyDescent="0.2">
      <c r="A59" s="120"/>
      <c r="B59" s="119"/>
      <c r="C59" s="258" t="s">
        <v>105</v>
      </c>
      <c r="D59" s="110" t="s">
        <v>197</v>
      </c>
      <c r="E59" s="113">
        <v>90.995843583001104</v>
      </c>
      <c r="F59" s="115">
        <v>64365</v>
      </c>
      <c r="G59" s="114">
        <v>64223</v>
      </c>
      <c r="H59" s="114">
        <v>64557</v>
      </c>
      <c r="I59" s="114">
        <v>64457</v>
      </c>
      <c r="J59" s="140">
        <v>64199</v>
      </c>
      <c r="K59" s="114">
        <v>166</v>
      </c>
      <c r="L59" s="116">
        <v>0.25857100577890624</v>
      </c>
    </row>
    <row r="60" spans="1:12" s="110" customFormat="1" ht="15" customHeight="1" x14ac:dyDescent="0.2">
      <c r="A60" s="120"/>
      <c r="B60" s="119"/>
      <c r="C60" s="258"/>
      <c r="D60" s="267" t="s">
        <v>198</v>
      </c>
      <c r="E60" s="113">
        <v>45.248193894197158</v>
      </c>
      <c r="F60" s="115">
        <v>29124</v>
      </c>
      <c r="G60" s="114">
        <v>28971</v>
      </c>
      <c r="H60" s="114">
        <v>29174</v>
      </c>
      <c r="I60" s="114">
        <v>29150</v>
      </c>
      <c r="J60" s="140">
        <v>28851</v>
      </c>
      <c r="K60" s="114">
        <v>273</v>
      </c>
      <c r="L60" s="116">
        <v>0.94624103150670691</v>
      </c>
    </row>
    <row r="61" spans="1:12" s="110" customFormat="1" ht="15" customHeight="1" x14ac:dyDescent="0.2">
      <c r="A61" s="120"/>
      <c r="B61" s="119"/>
      <c r="C61" s="258"/>
      <c r="D61" s="267" t="s">
        <v>199</v>
      </c>
      <c r="E61" s="113">
        <v>54.751806105802842</v>
      </c>
      <c r="F61" s="115">
        <v>35241</v>
      </c>
      <c r="G61" s="114">
        <v>35252</v>
      </c>
      <c r="H61" s="114">
        <v>35383</v>
      </c>
      <c r="I61" s="114">
        <v>35307</v>
      </c>
      <c r="J61" s="140">
        <v>35348</v>
      </c>
      <c r="K61" s="114">
        <v>-107</v>
      </c>
      <c r="L61" s="116">
        <v>-0.3027045377390517</v>
      </c>
    </row>
    <row r="62" spans="1:12" s="110" customFormat="1" ht="15" customHeight="1" x14ac:dyDescent="0.2">
      <c r="A62" s="120"/>
      <c r="B62" s="119"/>
      <c r="C62" s="258"/>
      <c r="D62" s="258" t="s">
        <v>200</v>
      </c>
      <c r="E62" s="113">
        <v>9.0041564169988977</v>
      </c>
      <c r="F62" s="115">
        <v>6369</v>
      </c>
      <c r="G62" s="114">
        <v>6430</v>
      </c>
      <c r="H62" s="114">
        <v>6429</v>
      </c>
      <c r="I62" s="114">
        <v>6381</v>
      </c>
      <c r="J62" s="140">
        <v>6338</v>
      </c>
      <c r="K62" s="114">
        <v>31</v>
      </c>
      <c r="L62" s="116">
        <v>0.4891132849479331</v>
      </c>
    </row>
    <row r="63" spans="1:12" s="110" customFormat="1" ht="15" customHeight="1" x14ac:dyDescent="0.2">
      <c r="A63" s="120"/>
      <c r="B63" s="119"/>
      <c r="C63" s="258"/>
      <c r="D63" s="267" t="s">
        <v>198</v>
      </c>
      <c r="E63" s="113">
        <v>40.634322499607471</v>
      </c>
      <c r="F63" s="115">
        <v>2588</v>
      </c>
      <c r="G63" s="114">
        <v>2614</v>
      </c>
      <c r="H63" s="114">
        <v>2610</v>
      </c>
      <c r="I63" s="114">
        <v>2575</v>
      </c>
      <c r="J63" s="140">
        <v>2535</v>
      </c>
      <c r="K63" s="114">
        <v>53</v>
      </c>
      <c r="L63" s="116">
        <v>2.0907297830374754</v>
      </c>
    </row>
    <row r="64" spans="1:12" s="110" customFormat="1" ht="15" customHeight="1" x14ac:dyDescent="0.2">
      <c r="A64" s="120"/>
      <c r="B64" s="119"/>
      <c r="C64" s="258"/>
      <c r="D64" s="267" t="s">
        <v>199</v>
      </c>
      <c r="E64" s="113">
        <v>59.365677500392529</v>
      </c>
      <c r="F64" s="115">
        <v>3781</v>
      </c>
      <c r="G64" s="114">
        <v>3816</v>
      </c>
      <c r="H64" s="114">
        <v>3819</v>
      </c>
      <c r="I64" s="114">
        <v>3806</v>
      </c>
      <c r="J64" s="140">
        <v>3803</v>
      </c>
      <c r="K64" s="114">
        <v>-22</v>
      </c>
      <c r="L64" s="116">
        <v>-0.57849066526426507</v>
      </c>
    </row>
    <row r="65" spans="1:12" s="110" customFormat="1" ht="15" customHeight="1" x14ac:dyDescent="0.2">
      <c r="A65" s="120"/>
      <c r="B65" s="119" t="s">
        <v>201</v>
      </c>
      <c r="C65" s="258"/>
      <c r="E65" s="113">
        <v>19.611657612685363</v>
      </c>
      <c r="F65" s="115">
        <v>21372</v>
      </c>
      <c r="G65" s="114">
        <v>21421</v>
      </c>
      <c r="H65" s="114">
        <v>21292</v>
      </c>
      <c r="I65" s="114">
        <v>21208</v>
      </c>
      <c r="J65" s="140">
        <v>21137</v>
      </c>
      <c r="K65" s="114">
        <v>235</v>
      </c>
      <c r="L65" s="116">
        <v>1.1117944836069451</v>
      </c>
    </row>
    <row r="66" spans="1:12" s="110" customFormat="1" ht="15" customHeight="1" x14ac:dyDescent="0.2">
      <c r="A66" s="120"/>
      <c r="B66" s="119"/>
      <c r="C66" s="258" t="s">
        <v>106</v>
      </c>
      <c r="E66" s="113">
        <v>47.562230956391538</v>
      </c>
      <c r="F66" s="115">
        <v>10165</v>
      </c>
      <c r="G66" s="114">
        <v>10196</v>
      </c>
      <c r="H66" s="114">
        <v>10163</v>
      </c>
      <c r="I66" s="114">
        <v>10155</v>
      </c>
      <c r="J66" s="140">
        <v>10116</v>
      </c>
      <c r="K66" s="114">
        <v>49</v>
      </c>
      <c r="L66" s="116">
        <v>0.48438117833135624</v>
      </c>
    </row>
    <row r="67" spans="1:12" s="110" customFormat="1" ht="15" customHeight="1" x14ac:dyDescent="0.2">
      <c r="A67" s="120"/>
      <c r="B67" s="119"/>
      <c r="C67" s="258" t="s">
        <v>107</v>
      </c>
      <c r="E67" s="113">
        <v>52.437769043608462</v>
      </c>
      <c r="F67" s="115">
        <v>11207</v>
      </c>
      <c r="G67" s="114">
        <v>11225</v>
      </c>
      <c r="H67" s="114">
        <v>11129</v>
      </c>
      <c r="I67" s="114">
        <v>11053</v>
      </c>
      <c r="J67" s="140">
        <v>11021</v>
      </c>
      <c r="K67" s="114">
        <v>186</v>
      </c>
      <c r="L67" s="116">
        <v>1.6876871427275202</v>
      </c>
    </row>
    <row r="68" spans="1:12" s="110" customFormat="1" ht="15" customHeight="1" x14ac:dyDescent="0.2">
      <c r="A68" s="120"/>
      <c r="B68" s="119"/>
      <c r="C68" s="258" t="s">
        <v>105</v>
      </c>
      <c r="D68" s="110" t="s">
        <v>202</v>
      </c>
      <c r="E68" s="113">
        <v>16.989518996818266</v>
      </c>
      <c r="F68" s="115">
        <v>3631</v>
      </c>
      <c r="G68" s="114">
        <v>3586</v>
      </c>
      <c r="H68" s="114">
        <v>3491</v>
      </c>
      <c r="I68" s="114">
        <v>3427</v>
      </c>
      <c r="J68" s="140">
        <v>3367</v>
      </c>
      <c r="K68" s="114">
        <v>264</v>
      </c>
      <c r="L68" s="116">
        <v>7.840807840807841</v>
      </c>
    </row>
    <row r="69" spans="1:12" s="110" customFormat="1" ht="15" customHeight="1" x14ac:dyDescent="0.2">
      <c r="A69" s="120"/>
      <c r="B69" s="119"/>
      <c r="C69" s="258"/>
      <c r="D69" s="267" t="s">
        <v>198</v>
      </c>
      <c r="E69" s="113">
        <v>45.552189479482237</v>
      </c>
      <c r="F69" s="115">
        <v>1654</v>
      </c>
      <c r="G69" s="114">
        <v>1618</v>
      </c>
      <c r="H69" s="114">
        <v>1600</v>
      </c>
      <c r="I69" s="114">
        <v>1564</v>
      </c>
      <c r="J69" s="140">
        <v>1532</v>
      </c>
      <c r="K69" s="114">
        <v>122</v>
      </c>
      <c r="L69" s="116">
        <v>7.9634464751958225</v>
      </c>
    </row>
    <row r="70" spans="1:12" s="110" customFormat="1" ht="15" customHeight="1" x14ac:dyDescent="0.2">
      <c r="A70" s="120"/>
      <c r="B70" s="119"/>
      <c r="C70" s="258"/>
      <c r="D70" s="267" t="s">
        <v>199</v>
      </c>
      <c r="E70" s="113">
        <v>54.447810520517763</v>
      </c>
      <c r="F70" s="115">
        <v>1977</v>
      </c>
      <c r="G70" s="114">
        <v>1968</v>
      </c>
      <c r="H70" s="114">
        <v>1891</v>
      </c>
      <c r="I70" s="114">
        <v>1863</v>
      </c>
      <c r="J70" s="140">
        <v>1835</v>
      </c>
      <c r="K70" s="114">
        <v>142</v>
      </c>
      <c r="L70" s="116">
        <v>7.73841961852861</v>
      </c>
    </row>
    <row r="71" spans="1:12" s="110" customFormat="1" ht="15" customHeight="1" x14ac:dyDescent="0.2">
      <c r="A71" s="120"/>
      <c r="B71" s="119"/>
      <c r="C71" s="258"/>
      <c r="D71" s="110" t="s">
        <v>203</v>
      </c>
      <c r="E71" s="113">
        <v>74.602283361407444</v>
      </c>
      <c r="F71" s="115">
        <v>15944</v>
      </c>
      <c r="G71" s="114">
        <v>16033</v>
      </c>
      <c r="H71" s="114">
        <v>16002</v>
      </c>
      <c r="I71" s="114">
        <v>15977</v>
      </c>
      <c r="J71" s="140">
        <v>15967</v>
      </c>
      <c r="K71" s="114">
        <v>-23</v>
      </c>
      <c r="L71" s="116">
        <v>-0.1440470971378468</v>
      </c>
    </row>
    <row r="72" spans="1:12" s="110" customFormat="1" ht="15" customHeight="1" x14ac:dyDescent="0.2">
      <c r="A72" s="120"/>
      <c r="B72" s="119"/>
      <c r="C72" s="258"/>
      <c r="D72" s="267" t="s">
        <v>198</v>
      </c>
      <c r="E72" s="113">
        <v>46.989463120923233</v>
      </c>
      <c r="F72" s="115">
        <v>7492</v>
      </c>
      <c r="G72" s="114">
        <v>7544</v>
      </c>
      <c r="H72" s="114">
        <v>7517</v>
      </c>
      <c r="I72" s="114">
        <v>7542</v>
      </c>
      <c r="J72" s="140">
        <v>7537</v>
      </c>
      <c r="K72" s="114">
        <v>-45</v>
      </c>
      <c r="L72" s="116">
        <v>-0.59705453098049621</v>
      </c>
    </row>
    <row r="73" spans="1:12" s="110" customFormat="1" ht="15" customHeight="1" x14ac:dyDescent="0.2">
      <c r="A73" s="120"/>
      <c r="B73" s="119"/>
      <c r="C73" s="258"/>
      <c r="D73" s="267" t="s">
        <v>199</v>
      </c>
      <c r="E73" s="113">
        <v>53.010536879076767</v>
      </c>
      <c r="F73" s="115">
        <v>8452</v>
      </c>
      <c r="G73" s="114">
        <v>8489</v>
      </c>
      <c r="H73" s="114">
        <v>8485</v>
      </c>
      <c r="I73" s="114">
        <v>8435</v>
      </c>
      <c r="J73" s="140">
        <v>8430</v>
      </c>
      <c r="K73" s="114">
        <v>22</v>
      </c>
      <c r="L73" s="116">
        <v>0.26097271648873072</v>
      </c>
    </row>
    <row r="74" spans="1:12" s="110" customFormat="1" ht="15" customHeight="1" x14ac:dyDescent="0.2">
      <c r="A74" s="120"/>
      <c r="B74" s="119"/>
      <c r="C74" s="258"/>
      <c r="D74" s="110" t="s">
        <v>204</v>
      </c>
      <c r="E74" s="113">
        <v>8.4081976417742847</v>
      </c>
      <c r="F74" s="115">
        <v>1797</v>
      </c>
      <c r="G74" s="114">
        <v>1802</v>
      </c>
      <c r="H74" s="114">
        <v>1799</v>
      </c>
      <c r="I74" s="114">
        <v>1804</v>
      </c>
      <c r="J74" s="140">
        <v>1803</v>
      </c>
      <c r="K74" s="114">
        <v>-6</v>
      </c>
      <c r="L74" s="116">
        <v>-0.33277870216306155</v>
      </c>
    </row>
    <row r="75" spans="1:12" s="110" customFormat="1" ht="15" customHeight="1" x14ac:dyDescent="0.2">
      <c r="A75" s="120"/>
      <c r="B75" s="119"/>
      <c r="C75" s="258"/>
      <c r="D75" s="267" t="s">
        <v>198</v>
      </c>
      <c r="E75" s="113">
        <v>56.705620478575405</v>
      </c>
      <c r="F75" s="115">
        <v>1019</v>
      </c>
      <c r="G75" s="114">
        <v>1034</v>
      </c>
      <c r="H75" s="114">
        <v>1046</v>
      </c>
      <c r="I75" s="114">
        <v>1049</v>
      </c>
      <c r="J75" s="140">
        <v>1047</v>
      </c>
      <c r="K75" s="114">
        <v>-28</v>
      </c>
      <c r="L75" s="116">
        <v>-2.6743075453677174</v>
      </c>
    </row>
    <row r="76" spans="1:12" s="110" customFormat="1" ht="15" customHeight="1" x14ac:dyDescent="0.2">
      <c r="A76" s="120"/>
      <c r="B76" s="119"/>
      <c r="C76" s="258"/>
      <c r="D76" s="267" t="s">
        <v>199</v>
      </c>
      <c r="E76" s="113">
        <v>43.294379521424595</v>
      </c>
      <c r="F76" s="115">
        <v>778</v>
      </c>
      <c r="G76" s="114">
        <v>768</v>
      </c>
      <c r="H76" s="114">
        <v>753</v>
      </c>
      <c r="I76" s="114">
        <v>755</v>
      </c>
      <c r="J76" s="140">
        <v>756</v>
      </c>
      <c r="K76" s="114">
        <v>22</v>
      </c>
      <c r="L76" s="116">
        <v>2.9100529100529102</v>
      </c>
    </row>
    <row r="77" spans="1:12" s="110" customFormat="1" ht="15" customHeight="1" x14ac:dyDescent="0.2">
      <c r="A77" s="534"/>
      <c r="B77" s="119" t="s">
        <v>205</v>
      </c>
      <c r="C77" s="268"/>
      <c r="D77" s="182"/>
      <c r="E77" s="113">
        <v>7.2456320657759505</v>
      </c>
      <c r="F77" s="115">
        <v>7896</v>
      </c>
      <c r="G77" s="114">
        <v>8121</v>
      </c>
      <c r="H77" s="114">
        <v>8225</v>
      </c>
      <c r="I77" s="114">
        <v>8181</v>
      </c>
      <c r="J77" s="140">
        <v>8308</v>
      </c>
      <c r="K77" s="114">
        <v>-412</v>
      </c>
      <c r="L77" s="116">
        <v>-4.9590755897929704</v>
      </c>
    </row>
    <row r="78" spans="1:12" s="110" customFormat="1" ht="15" customHeight="1" x14ac:dyDescent="0.2">
      <c r="A78" s="120"/>
      <c r="B78" s="119"/>
      <c r="C78" s="268" t="s">
        <v>106</v>
      </c>
      <c r="D78" s="182"/>
      <c r="E78" s="113">
        <v>52.368287740628169</v>
      </c>
      <c r="F78" s="115">
        <v>4135</v>
      </c>
      <c r="G78" s="114">
        <v>4263</v>
      </c>
      <c r="H78" s="114">
        <v>4315</v>
      </c>
      <c r="I78" s="114">
        <v>4295</v>
      </c>
      <c r="J78" s="140">
        <v>4340</v>
      </c>
      <c r="K78" s="114">
        <v>-205</v>
      </c>
      <c r="L78" s="116">
        <v>-4.7235023041474653</v>
      </c>
    </row>
    <row r="79" spans="1:12" s="110" customFormat="1" ht="15" customHeight="1" x14ac:dyDescent="0.2">
      <c r="A79" s="123"/>
      <c r="B79" s="124"/>
      <c r="C79" s="260" t="s">
        <v>107</v>
      </c>
      <c r="D79" s="261"/>
      <c r="E79" s="125">
        <v>47.631712259371831</v>
      </c>
      <c r="F79" s="143">
        <v>3761</v>
      </c>
      <c r="G79" s="144">
        <v>3858</v>
      </c>
      <c r="H79" s="144">
        <v>3910</v>
      </c>
      <c r="I79" s="144">
        <v>3886</v>
      </c>
      <c r="J79" s="145">
        <v>3968</v>
      </c>
      <c r="K79" s="144">
        <v>-207</v>
      </c>
      <c r="L79" s="146">
        <v>-5.216733870967742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108976</v>
      </c>
      <c r="E11" s="114">
        <v>109472</v>
      </c>
      <c r="F11" s="114">
        <v>109898</v>
      </c>
      <c r="G11" s="114">
        <v>108684</v>
      </c>
      <c r="H11" s="140">
        <v>108422</v>
      </c>
      <c r="I11" s="115">
        <v>554</v>
      </c>
      <c r="J11" s="116">
        <v>0.51096640903137736</v>
      </c>
    </row>
    <row r="12" spans="1:15" s="110" customFormat="1" ht="24.95" customHeight="1" x14ac:dyDescent="0.2">
      <c r="A12" s="193" t="s">
        <v>132</v>
      </c>
      <c r="B12" s="194" t="s">
        <v>133</v>
      </c>
      <c r="C12" s="113">
        <v>4.1293495815592426E-2</v>
      </c>
      <c r="D12" s="115">
        <v>45</v>
      </c>
      <c r="E12" s="114">
        <v>32</v>
      </c>
      <c r="F12" s="114">
        <v>40</v>
      </c>
      <c r="G12" s="114">
        <v>43</v>
      </c>
      <c r="H12" s="140">
        <v>41</v>
      </c>
      <c r="I12" s="115">
        <v>4</v>
      </c>
      <c r="J12" s="116">
        <v>9.7560975609756095</v>
      </c>
    </row>
    <row r="13" spans="1:15" s="110" customFormat="1" ht="24.95" customHeight="1" x14ac:dyDescent="0.2">
      <c r="A13" s="193" t="s">
        <v>134</v>
      </c>
      <c r="B13" s="199" t="s">
        <v>214</v>
      </c>
      <c r="C13" s="113">
        <v>2.1206504184407575</v>
      </c>
      <c r="D13" s="115">
        <v>2311</v>
      </c>
      <c r="E13" s="114">
        <v>2367</v>
      </c>
      <c r="F13" s="114">
        <v>2370</v>
      </c>
      <c r="G13" s="114">
        <v>2387</v>
      </c>
      <c r="H13" s="140">
        <v>2371</v>
      </c>
      <c r="I13" s="115">
        <v>-60</v>
      </c>
      <c r="J13" s="116">
        <v>-2.5305778152678196</v>
      </c>
    </row>
    <row r="14" spans="1:15" s="287" customFormat="1" ht="24" customHeight="1" x14ac:dyDescent="0.2">
      <c r="A14" s="193" t="s">
        <v>215</v>
      </c>
      <c r="B14" s="199" t="s">
        <v>137</v>
      </c>
      <c r="C14" s="113">
        <v>7.9136690647482011</v>
      </c>
      <c r="D14" s="115">
        <v>8624</v>
      </c>
      <c r="E14" s="114">
        <v>8668</v>
      </c>
      <c r="F14" s="114">
        <v>8701</v>
      </c>
      <c r="G14" s="114">
        <v>8541</v>
      </c>
      <c r="H14" s="140">
        <v>8569</v>
      </c>
      <c r="I14" s="115">
        <v>55</v>
      </c>
      <c r="J14" s="116">
        <v>0.64184852374839541</v>
      </c>
      <c r="K14" s="110"/>
      <c r="L14" s="110"/>
      <c r="M14" s="110"/>
      <c r="N14" s="110"/>
      <c r="O14" s="110"/>
    </row>
    <row r="15" spans="1:15" s="110" customFormat="1" ht="24.75" customHeight="1" x14ac:dyDescent="0.2">
      <c r="A15" s="193" t="s">
        <v>216</v>
      </c>
      <c r="B15" s="199" t="s">
        <v>217</v>
      </c>
      <c r="C15" s="113">
        <v>0.96810306856555572</v>
      </c>
      <c r="D15" s="115">
        <v>1055</v>
      </c>
      <c r="E15" s="114">
        <v>1052</v>
      </c>
      <c r="F15" s="114">
        <v>1087</v>
      </c>
      <c r="G15" s="114">
        <v>1111</v>
      </c>
      <c r="H15" s="140">
        <v>1131</v>
      </c>
      <c r="I15" s="115">
        <v>-76</v>
      </c>
      <c r="J15" s="116">
        <v>-6.7197170645446507</v>
      </c>
    </row>
    <row r="16" spans="1:15" s="287" customFormat="1" ht="24.95" customHeight="1" x14ac:dyDescent="0.2">
      <c r="A16" s="193" t="s">
        <v>218</v>
      </c>
      <c r="B16" s="199" t="s">
        <v>141</v>
      </c>
      <c r="C16" s="113">
        <v>5.856335339891352</v>
      </c>
      <c r="D16" s="115">
        <v>6382</v>
      </c>
      <c r="E16" s="114">
        <v>6446</v>
      </c>
      <c r="F16" s="114">
        <v>6441</v>
      </c>
      <c r="G16" s="114">
        <v>6260</v>
      </c>
      <c r="H16" s="140">
        <v>6249</v>
      </c>
      <c r="I16" s="115">
        <v>133</v>
      </c>
      <c r="J16" s="116">
        <v>2.1283405344855177</v>
      </c>
      <c r="K16" s="110"/>
      <c r="L16" s="110"/>
      <c r="M16" s="110"/>
      <c r="N16" s="110"/>
      <c r="O16" s="110"/>
    </row>
    <row r="17" spans="1:15" s="110" customFormat="1" ht="24.95" customHeight="1" x14ac:dyDescent="0.2">
      <c r="A17" s="193" t="s">
        <v>219</v>
      </c>
      <c r="B17" s="199" t="s">
        <v>220</v>
      </c>
      <c r="C17" s="113">
        <v>1.0892306562912935</v>
      </c>
      <c r="D17" s="115">
        <v>1187</v>
      </c>
      <c r="E17" s="114">
        <v>1170</v>
      </c>
      <c r="F17" s="114">
        <v>1173</v>
      </c>
      <c r="G17" s="114">
        <v>1170</v>
      </c>
      <c r="H17" s="140">
        <v>1189</v>
      </c>
      <c r="I17" s="115">
        <v>-2</v>
      </c>
      <c r="J17" s="116">
        <v>-0.16820857863751051</v>
      </c>
    </row>
    <row r="18" spans="1:15" s="287" customFormat="1" ht="24.95" customHeight="1" x14ac:dyDescent="0.2">
      <c r="A18" s="201" t="s">
        <v>144</v>
      </c>
      <c r="B18" s="202" t="s">
        <v>145</v>
      </c>
      <c r="C18" s="113">
        <v>5.7040082219938331</v>
      </c>
      <c r="D18" s="115">
        <v>6216</v>
      </c>
      <c r="E18" s="114">
        <v>6122</v>
      </c>
      <c r="F18" s="114">
        <v>6235</v>
      </c>
      <c r="G18" s="114">
        <v>6034</v>
      </c>
      <c r="H18" s="140">
        <v>5873</v>
      </c>
      <c r="I18" s="115">
        <v>343</v>
      </c>
      <c r="J18" s="116">
        <v>5.8402860548271756</v>
      </c>
      <c r="K18" s="110"/>
      <c r="L18" s="110"/>
      <c r="M18" s="110"/>
      <c r="N18" s="110"/>
      <c r="O18" s="110"/>
    </row>
    <row r="19" spans="1:15" s="110" customFormat="1" ht="24.95" customHeight="1" x14ac:dyDescent="0.2">
      <c r="A19" s="193" t="s">
        <v>146</v>
      </c>
      <c r="B19" s="199" t="s">
        <v>147</v>
      </c>
      <c r="C19" s="113">
        <v>11.538320364116871</v>
      </c>
      <c r="D19" s="115">
        <v>12574</v>
      </c>
      <c r="E19" s="114">
        <v>12622</v>
      </c>
      <c r="F19" s="114">
        <v>12556</v>
      </c>
      <c r="G19" s="114">
        <v>12389</v>
      </c>
      <c r="H19" s="140">
        <v>12484</v>
      </c>
      <c r="I19" s="115">
        <v>90</v>
      </c>
      <c r="J19" s="116">
        <v>0.72092278115988462</v>
      </c>
    </row>
    <row r="20" spans="1:15" s="287" customFormat="1" ht="24.95" customHeight="1" x14ac:dyDescent="0.2">
      <c r="A20" s="193" t="s">
        <v>148</v>
      </c>
      <c r="B20" s="199" t="s">
        <v>149</v>
      </c>
      <c r="C20" s="113">
        <v>4.4606151813243287</v>
      </c>
      <c r="D20" s="115">
        <v>4861</v>
      </c>
      <c r="E20" s="114">
        <v>4869</v>
      </c>
      <c r="F20" s="114">
        <v>4899</v>
      </c>
      <c r="G20" s="114">
        <v>4844</v>
      </c>
      <c r="H20" s="140">
        <v>4823</v>
      </c>
      <c r="I20" s="115">
        <v>38</v>
      </c>
      <c r="J20" s="116">
        <v>0.78789135392908982</v>
      </c>
      <c r="K20" s="110"/>
      <c r="L20" s="110"/>
      <c r="M20" s="110"/>
      <c r="N20" s="110"/>
      <c r="O20" s="110"/>
    </row>
    <row r="21" spans="1:15" s="110" customFormat="1" ht="24.95" customHeight="1" x14ac:dyDescent="0.2">
      <c r="A21" s="201" t="s">
        <v>150</v>
      </c>
      <c r="B21" s="202" t="s">
        <v>151</v>
      </c>
      <c r="C21" s="113">
        <v>3.136470415504331</v>
      </c>
      <c r="D21" s="115">
        <v>3418</v>
      </c>
      <c r="E21" s="114">
        <v>3450</v>
      </c>
      <c r="F21" s="114">
        <v>3487</v>
      </c>
      <c r="G21" s="114">
        <v>3453</v>
      </c>
      <c r="H21" s="140">
        <v>3386</v>
      </c>
      <c r="I21" s="115">
        <v>32</v>
      </c>
      <c r="J21" s="116">
        <v>0.94506792675723572</v>
      </c>
    </row>
    <row r="22" spans="1:15" s="110" customFormat="1" ht="24.95" customHeight="1" x14ac:dyDescent="0.2">
      <c r="A22" s="201" t="s">
        <v>152</v>
      </c>
      <c r="B22" s="199" t="s">
        <v>153</v>
      </c>
      <c r="C22" s="113">
        <v>3.3576200264278375</v>
      </c>
      <c r="D22" s="115">
        <v>3659</v>
      </c>
      <c r="E22" s="114">
        <v>3619</v>
      </c>
      <c r="F22" s="114">
        <v>3566</v>
      </c>
      <c r="G22" s="114">
        <v>3527</v>
      </c>
      <c r="H22" s="140">
        <v>3476</v>
      </c>
      <c r="I22" s="115">
        <v>183</v>
      </c>
      <c r="J22" s="116">
        <v>5.2646720368239359</v>
      </c>
    </row>
    <row r="23" spans="1:15" s="110" customFormat="1" ht="24.95" customHeight="1" x14ac:dyDescent="0.2">
      <c r="A23" s="193" t="s">
        <v>154</v>
      </c>
      <c r="B23" s="199" t="s">
        <v>155</v>
      </c>
      <c r="C23" s="113">
        <v>2.2206724416385257</v>
      </c>
      <c r="D23" s="115">
        <v>2420</v>
      </c>
      <c r="E23" s="114">
        <v>2397</v>
      </c>
      <c r="F23" s="114">
        <v>2401</v>
      </c>
      <c r="G23" s="114">
        <v>2363</v>
      </c>
      <c r="H23" s="140">
        <v>2357</v>
      </c>
      <c r="I23" s="115">
        <v>63</v>
      </c>
      <c r="J23" s="116">
        <v>2.6728892660161221</v>
      </c>
    </row>
    <row r="24" spans="1:15" s="110" customFormat="1" ht="24.95" customHeight="1" x14ac:dyDescent="0.2">
      <c r="A24" s="193" t="s">
        <v>156</v>
      </c>
      <c r="B24" s="199" t="s">
        <v>221</v>
      </c>
      <c r="C24" s="113">
        <v>7.2777492291880783</v>
      </c>
      <c r="D24" s="115">
        <v>7931</v>
      </c>
      <c r="E24" s="114">
        <v>8030</v>
      </c>
      <c r="F24" s="114">
        <v>8062</v>
      </c>
      <c r="G24" s="114">
        <v>8102</v>
      </c>
      <c r="H24" s="140">
        <v>8122</v>
      </c>
      <c r="I24" s="115">
        <v>-191</v>
      </c>
      <c r="J24" s="116">
        <v>-2.3516375277025365</v>
      </c>
    </row>
    <row r="25" spans="1:15" s="110" customFormat="1" ht="24.95" customHeight="1" x14ac:dyDescent="0.2">
      <c r="A25" s="193" t="s">
        <v>222</v>
      </c>
      <c r="B25" s="204" t="s">
        <v>159</v>
      </c>
      <c r="C25" s="113">
        <v>11.200631331669358</v>
      </c>
      <c r="D25" s="115">
        <v>12206</v>
      </c>
      <c r="E25" s="114">
        <v>12293</v>
      </c>
      <c r="F25" s="114">
        <v>12397</v>
      </c>
      <c r="G25" s="114">
        <v>12292</v>
      </c>
      <c r="H25" s="140">
        <v>12295</v>
      </c>
      <c r="I25" s="115">
        <v>-89</v>
      </c>
      <c r="J25" s="116">
        <v>-0.72387149247661653</v>
      </c>
    </row>
    <row r="26" spans="1:15" s="110" customFormat="1" ht="24.95" customHeight="1" x14ac:dyDescent="0.2">
      <c r="A26" s="201">
        <v>782.78300000000002</v>
      </c>
      <c r="B26" s="203" t="s">
        <v>160</v>
      </c>
      <c r="C26" s="113">
        <v>2.6097489355454413</v>
      </c>
      <c r="D26" s="115">
        <v>2844</v>
      </c>
      <c r="E26" s="114">
        <v>3085</v>
      </c>
      <c r="F26" s="114">
        <v>3297</v>
      </c>
      <c r="G26" s="114">
        <v>3360</v>
      </c>
      <c r="H26" s="140">
        <v>3314</v>
      </c>
      <c r="I26" s="115">
        <v>-470</v>
      </c>
      <c r="J26" s="116">
        <v>-14.182257091128546</v>
      </c>
    </row>
    <row r="27" spans="1:15" s="110" customFormat="1" ht="24.95" customHeight="1" x14ac:dyDescent="0.2">
      <c r="A27" s="193" t="s">
        <v>161</v>
      </c>
      <c r="B27" s="199" t="s">
        <v>223</v>
      </c>
      <c r="C27" s="113">
        <v>9.9554030245191605</v>
      </c>
      <c r="D27" s="115">
        <v>10849</v>
      </c>
      <c r="E27" s="114">
        <v>10923</v>
      </c>
      <c r="F27" s="114">
        <v>10953</v>
      </c>
      <c r="G27" s="114">
        <v>10723</v>
      </c>
      <c r="H27" s="140">
        <v>10747</v>
      </c>
      <c r="I27" s="115">
        <v>102</v>
      </c>
      <c r="J27" s="116">
        <v>0.94910207499767374</v>
      </c>
    </row>
    <row r="28" spans="1:15" s="110" customFormat="1" ht="24.95" customHeight="1" x14ac:dyDescent="0.2">
      <c r="A28" s="193" t="s">
        <v>163</v>
      </c>
      <c r="B28" s="199" t="s">
        <v>164</v>
      </c>
      <c r="C28" s="113">
        <v>6.90243723388636</v>
      </c>
      <c r="D28" s="115">
        <v>7522</v>
      </c>
      <c r="E28" s="114">
        <v>7532</v>
      </c>
      <c r="F28" s="114">
        <v>7484</v>
      </c>
      <c r="G28" s="114">
        <v>7516</v>
      </c>
      <c r="H28" s="140">
        <v>7511</v>
      </c>
      <c r="I28" s="115">
        <v>11</v>
      </c>
      <c r="J28" s="116">
        <v>0.14645187058980164</v>
      </c>
    </row>
    <row r="29" spans="1:15" s="110" customFormat="1" ht="24.95" customHeight="1" x14ac:dyDescent="0.2">
      <c r="A29" s="193">
        <v>86</v>
      </c>
      <c r="B29" s="199" t="s">
        <v>165</v>
      </c>
      <c r="C29" s="113">
        <v>9.9260387608280727</v>
      </c>
      <c r="D29" s="115">
        <v>10817</v>
      </c>
      <c r="E29" s="114">
        <v>10690</v>
      </c>
      <c r="F29" s="114">
        <v>10686</v>
      </c>
      <c r="G29" s="114">
        <v>10612</v>
      </c>
      <c r="H29" s="140">
        <v>10566</v>
      </c>
      <c r="I29" s="115">
        <v>251</v>
      </c>
      <c r="J29" s="116">
        <v>2.375544198372137</v>
      </c>
    </row>
    <row r="30" spans="1:15" s="110" customFormat="1" ht="24.95" customHeight="1" x14ac:dyDescent="0.2">
      <c r="A30" s="193">
        <v>87.88</v>
      </c>
      <c r="B30" s="204" t="s">
        <v>166</v>
      </c>
      <c r="C30" s="113">
        <v>7.0501761855821465</v>
      </c>
      <c r="D30" s="115">
        <v>7683</v>
      </c>
      <c r="E30" s="114">
        <v>7700</v>
      </c>
      <c r="F30" s="114">
        <v>7694</v>
      </c>
      <c r="G30" s="114">
        <v>7470</v>
      </c>
      <c r="H30" s="140">
        <v>7436</v>
      </c>
      <c r="I30" s="115">
        <v>247</v>
      </c>
      <c r="J30" s="116">
        <v>3.3216783216783217</v>
      </c>
    </row>
    <row r="31" spans="1:15" s="110" customFormat="1" ht="24.95" customHeight="1" x14ac:dyDescent="0.2">
      <c r="A31" s="193" t="s">
        <v>167</v>
      </c>
      <c r="B31" s="199" t="s">
        <v>168</v>
      </c>
      <c r="C31" s="113">
        <v>4.5844956687711056</v>
      </c>
      <c r="D31" s="115">
        <v>4996</v>
      </c>
      <c r="E31" s="114">
        <v>5073</v>
      </c>
      <c r="F31" s="114">
        <v>5070</v>
      </c>
      <c r="G31" s="114">
        <v>5028</v>
      </c>
      <c r="H31" s="140">
        <v>5051</v>
      </c>
      <c r="I31" s="115">
        <v>-55</v>
      </c>
      <c r="J31" s="116">
        <v>-1.0888932884577311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4.1293495815592426E-2</v>
      </c>
      <c r="D34" s="115">
        <v>45</v>
      </c>
      <c r="E34" s="114">
        <v>32</v>
      </c>
      <c r="F34" s="114">
        <v>40</v>
      </c>
      <c r="G34" s="114">
        <v>43</v>
      </c>
      <c r="H34" s="140">
        <v>41</v>
      </c>
      <c r="I34" s="115">
        <v>4</v>
      </c>
      <c r="J34" s="116">
        <v>9.7560975609756095</v>
      </c>
    </row>
    <row r="35" spans="1:10" s="110" customFormat="1" ht="24.95" customHeight="1" x14ac:dyDescent="0.2">
      <c r="A35" s="292" t="s">
        <v>171</v>
      </c>
      <c r="B35" s="293" t="s">
        <v>172</v>
      </c>
      <c r="C35" s="113">
        <v>15.738327705182792</v>
      </c>
      <c r="D35" s="115">
        <v>17151</v>
      </c>
      <c r="E35" s="114">
        <v>17157</v>
      </c>
      <c r="F35" s="114">
        <v>17306</v>
      </c>
      <c r="G35" s="114">
        <v>16962</v>
      </c>
      <c r="H35" s="140">
        <v>16813</v>
      </c>
      <c r="I35" s="115">
        <v>338</v>
      </c>
      <c r="J35" s="116">
        <v>2.0103491345982274</v>
      </c>
    </row>
    <row r="36" spans="1:10" s="110" customFormat="1" ht="24.95" customHeight="1" x14ac:dyDescent="0.2">
      <c r="A36" s="294" t="s">
        <v>173</v>
      </c>
      <c r="B36" s="295" t="s">
        <v>174</v>
      </c>
      <c r="C36" s="125">
        <v>84.220378799001608</v>
      </c>
      <c r="D36" s="143">
        <v>91780</v>
      </c>
      <c r="E36" s="144">
        <v>92283</v>
      </c>
      <c r="F36" s="144">
        <v>92552</v>
      </c>
      <c r="G36" s="144">
        <v>91679</v>
      </c>
      <c r="H36" s="145">
        <v>91568</v>
      </c>
      <c r="I36" s="143">
        <v>212</v>
      </c>
      <c r="J36" s="146">
        <v>0.23152192905818628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2020-09-25T13:16:05Z</dcterms:created>
  <dcterms:modified xsi:type="dcterms:W3CDTF">2020-09-28T08:13:32Z</dcterms:modified>
</cp:coreProperties>
</file>