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G73" i="24"/>
  <c r="F73" i="24"/>
  <c r="E73" i="24"/>
  <c r="L72" i="24"/>
  <c r="H72" i="24"/>
  <c r="G72" i="24"/>
  <c r="F72" i="24"/>
  <c r="E72" i="24"/>
  <c r="L71" i="24"/>
  <c r="H71" i="24"/>
  <c r="G71" i="24"/>
  <c r="F71" i="24"/>
  <c r="E71" i="24"/>
  <c r="L70" i="24"/>
  <c r="H70" i="24"/>
  <c r="G70" i="24"/>
  <c r="F70" i="24"/>
  <c r="E70" i="24"/>
  <c r="L69" i="24"/>
  <c r="J69" i="24"/>
  <c r="H69" i="24"/>
  <c r="G69" i="24"/>
  <c r="F69" i="24"/>
  <c r="E69" i="24"/>
  <c r="L68" i="24"/>
  <c r="H68" i="24"/>
  <c r="G68" i="24"/>
  <c r="F68" i="24"/>
  <c r="E68" i="24"/>
  <c r="L67" i="24"/>
  <c r="H67" i="24"/>
  <c r="G67" i="24"/>
  <c r="F67" i="24"/>
  <c r="E67" i="24"/>
  <c r="L66" i="24"/>
  <c r="H66" i="24"/>
  <c r="G66" i="24"/>
  <c r="F66" i="24"/>
  <c r="E66" i="24"/>
  <c r="L65" i="24"/>
  <c r="J65" i="24"/>
  <c r="H65" i="24"/>
  <c r="G65" i="24"/>
  <c r="F65" i="24"/>
  <c r="E65" i="24"/>
  <c r="L64" i="24"/>
  <c r="H64" i="24"/>
  <c r="G64" i="24"/>
  <c r="F64" i="24"/>
  <c r="E64" i="24"/>
  <c r="L63" i="24"/>
  <c r="H63" i="24"/>
  <c r="G63" i="24"/>
  <c r="F63" i="24"/>
  <c r="E63" i="24"/>
  <c r="L62" i="24"/>
  <c r="H62" i="24"/>
  <c r="G62" i="24"/>
  <c r="F62" i="24"/>
  <c r="E62" i="24"/>
  <c r="L61" i="24"/>
  <c r="J61" i="24"/>
  <c r="H61" i="24"/>
  <c r="G61" i="24"/>
  <c r="F61" i="24"/>
  <c r="E61" i="24"/>
  <c r="L60" i="24"/>
  <c r="H60" i="24"/>
  <c r="G60" i="24"/>
  <c r="F60" i="24"/>
  <c r="E60" i="24"/>
  <c r="L59" i="24"/>
  <c r="H59" i="24" s="1"/>
  <c r="G59" i="24"/>
  <c r="F59" i="24"/>
  <c r="E59" i="24"/>
  <c r="L58" i="24"/>
  <c r="H58" i="24"/>
  <c r="G58" i="24"/>
  <c r="F58" i="24"/>
  <c r="E58" i="24"/>
  <c r="L57" i="24"/>
  <c r="H57" i="24" s="1"/>
  <c r="J57" i="24"/>
  <c r="G57" i="24"/>
  <c r="F57" i="24"/>
  <c r="E57" i="24"/>
  <c r="L56" i="24"/>
  <c r="H56" i="24"/>
  <c r="G56" i="24"/>
  <c r="F56" i="24"/>
  <c r="E56" i="24"/>
  <c r="L55" i="24"/>
  <c r="H55" i="24" s="1"/>
  <c r="G55" i="24"/>
  <c r="F55" i="24"/>
  <c r="E55" i="24"/>
  <c r="L54" i="24"/>
  <c r="H54" i="24"/>
  <c r="G54" i="24"/>
  <c r="F54" i="24"/>
  <c r="E54" i="24"/>
  <c r="L53" i="24"/>
  <c r="H53" i="24" s="1"/>
  <c r="J53" i="24"/>
  <c r="G53" i="24"/>
  <c r="F53" i="24"/>
  <c r="E53" i="24"/>
  <c r="L52" i="24"/>
  <c r="H52" i="24"/>
  <c r="G52" i="24"/>
  <c r="F52" i="24"/>
  <c r="E52" i="24"/>
  <c r="L51" i="24"/>
  <c r="H51" i="24" s="1"/>
  <c r="G51" i="24"/>
  <c r="F51" i="24"/>
  <c r="E51" i="24"/>
  <c r="M44" i="24"/>
  <c r="K44" i="24"/>
  <c r="I44" i="24"/>
  <c r="G44" i="24"/>
  <c r="E44" i="24"/>
  <c r="C44" i="24"/>
  <c r="L44" i="24" s="1"/>
  <c r="B44" i="24"/>
  <c r="D44" i="24" s="1"/>
  <c r="K43" i="24"/>
  <c r="I43" i="24"/>
  <c r="H43" i="24"/>
  <c r="F43" i="24"/>
  <c r="C43" i="24"/>
  <c r="M43" i="24" s="1"/>
  <c r="B43" i="24"/>
  <c r="D43" i="24" s="1"/>
  <c r="M42" i="24"/>
  <c r="K42" i="24"/>
  <c r="I42" i="24"/>
  <c r="G42" i="24"/>
  <c r="E42" i="24"/>
  <c r="C42" i="24"/>
  <c r="L42" i="24" s="1"/>
  <c r="B42" i="24"/>
  <c r="D42" i="24" s="1"/>
  <c r="M41" i="24"/>
  <c r="K41" i="24"/>
  <c r="H41" i="24"/>
  <c r="F41" i="24"/>
  <c r="E41" i="24"/>
  <c r="C41" i="24"/>
  <c r="I41" i="24" s="1"/>
  <c r="B41" i="24"/>
  <c r="D41" i="24" s="1"/>
  <c r="M40" i="24"/>
  <c r="K40" i="24"/>
  <c r="I40" i="24"/>
  <c r="G40" i="24"/>
  <c r="E40" i="24"/>
  <c r="C40" i="24"/>
  <c r="L40" i="24" s="1"/>
  <c r="B40" i="24"/>
  <c r="D40" i="24" s="1"/>
  <c r="M36" i="24"/>
  <c r="L36" i="24"/>
  <c r="K36" i="24"/>
  <c r="J36" i="24"/>
  <c r="I36" i="24"/>
  <c r="H36" i="24"/>
  <c r="G36" i="24"/>
  <c r="F36" i="24"/>
  <c r="E36" i="24"/>
  <c r="D36" i="24"/>
  <c r="C31" i="24"/>
  <c r="C27" i="24"/>
  <c r="C23" i="24"/>
  <c r="C19" i="24"/>
  <c r="C15" i="24"/>
  <c r="L57" i="15"/>
  <c r="K57" i="15"/>
  <c r="C45" i="24"/>
  <c r="C38" i="24"/>
  <c r="M38" i="24" s="1"/>
  <c r="C37" i="24"/>
  <c r="C35" i="24"/>
  <c r="C34" i="24"/>
  <c r="C33" i="24"/>
  <c r="C32" i="24"/>
  <c r="C30" i="24"/>
  <c r="C29" i="24"/>
  <c r="I29" i="24" s="1"/>
  <c r="C28" i="24"/>
  <c r="C26" i="24"/>
  <c r="C25" i="24"/>
  <c r="C24" i="24"/>
  <c r="E24" i="24" s="1"/>
  <c r="C22" i="24"/>
  <c r="C21" i="24"/>
  <c r="I21" i="24" s="1"/>
  <c r="C20" i="24"/>
  <c r="G20" i="24" s="1"/>
  <c r="C18" i="24"/>
  <c r="M18" i="24" s="1"/>
  <c r="C17" i="24"/>
  <c r="C16" i="24"/>
  <c r="C9" i="24"/>
  <c r="I9" i="24" s="1"/>
  <c r="C8" i="24"/>
  <c r="C7" i="24"/>
  <c r="B38" i="24"/>
  <c r="B37" i="24"/>
  <c r="B35" i="24"/>
  <c r="B34" i="24"/>
  <c r="B33" i="24"/>
  <c r="B32" i="24"/>
  <c r="B31" i="24"/>
  <c r="B30" i="24"/>
  <c r="B29" i="24"/>
  <c r="B28" i="24"/>
  <c r="B27" i="24"/>
  <c r="B26" i="24"/>
  <c r="B25" i="24"/>
  <c r="K25" i="24" s="1"/>
  <c r="B24" i="24"/>
  <c r="B23" i="24"/>
  <c r="B22" i="24"/>
  <c r="B21" i="24"/>
  <c r="B20" i="24"/>
  <c r="B19" i="24"/>
  <c r="B18" i="24"/>
  <c r="B17" i="24"/>
  <c r="B16" i="24"/>
  <c r="B15" i="24"/>
  <c r="B9" i="24"/>
  <c r="K9" i="24" s="1"/>
  <c r="B8" i="24"/>
  <c r="B7" i="24"/>
  <c r="G24" i="24" l="1"/>
  <c r="F23" i="24"/>
  <c r="D23" i="24"/>
  <c r="J23" i="24"/>
  <c r="H23" i="24"/>
  <c r="K23" i="24"/>
  <c r="G37" i="24"/>
  <c r="L37" i="24"/>
  <c r="M37" i="24"/>
  <c r="I37" i="24"/>
  <c r="E37" i="24"/>
  <c r="B14" i="24"/>
  <c r="B6" i="24"/>
  <c r="J20" i="24"/>
  <c r="H20" i="24"/>
  <c r="F20" i="24"/>
  <c r="D20" i="24"/>
  <c r="K20" i="24"/>
  <c r="L17" i="24"/>
  <c r="E17" i="24"/>
  <c r="M17" i="24"/>
  <c r="G17" i="24"/>
  <c r="I17" i="24"/>
  <c r="M33" i="24"/>
  <c r="E33" i="24"/>
  <c r="L33" i="24"/>
  <c r="I33" i="24"/>
  <c r="G33" i="24"/>
  <c r="L7" i="24"/>
  <c r="M7" i="24"/>
  <c r="I7" i="24"/>
  <c r="G7" i="24"/>
  <c r="E7" i="24"/>
  <c r="F21" i="24"/>
  <c r="D21" i="24"/>
  <c r="J21" i="24"/>
  <c r="H21" i="24"/>
  <c r="K21" i="24"/>
  <c r="F15" i="24"/>
  <c r="D15" i="24"/>
  <c r="J15" i="24"/>
  <c r="H15" i="24"/>
  <c r="K15" i="24"/>
  <c r="D38" i="24"/>
  <c r="K38" i="24"/>
  <c r="J38" i="24"/>
  <c r="H38" i="24"/>
  <c r="F38" i="24"/>
  <c r="J22" i="24"/>
  <c r="H22" i="24"/>
  <c r="F22" i="24"/>
  <c r="D22" i="24"/>
  <c r="K22" i="24"/>
  <c r="J34" i="24"/>
  <c r="H34" i="24"/>
  <c r="F34" i="24"/>
  <c r="D34" i="24"/>
  <c r="K34" i="24"/>
  <c r="L25" i="24"/>
  <c r="E25" i="24"/>
  <c r="M25" i="24"/>
  <c r="G25" i="24"/>
  <c r="I25" i="24"/>
  <c r="B45" i="24"/>
  <c r="B39" i="24"/>
  <c r="J8" i="24"/>
  <c r="H8" i="24"/>
  <c r="F8" i="24"/>
  <c r="D8" i="24"/>
  <c r="K8" i="24"/>
  <c r="K57" i="24"/>
  <c r="I57" i="24"/>
  <c r="F29" i="24"/>
  <c r="D29" i="24"/>
  <c r="J29" i="24"/>
  <c r="H29" i="24"/>
  <c r="L19" i="24"/>
  <c r="M19" i="24"/>
  <c r="I19" i="24"/>
  <c r="G19" i="24"/>
  <c r="E19" i="24"/>
  <c r="K29" i="24"/>
  <c r="K59" i="24"/>
  <c r="I59" i="24"/>
  <c r="J59" i="24"/>
  <c r="F35" i="24"/>
  <c r="D35" i="24"/>
  <c r="J35" i="24"/>
  <c r="H35" i="24"/>
  <c r="K35" i="24"/>
  <c r="L16" i="24"/>
  <c r="M16" i="24"/>
  <c r="I16" i="24"/>
  <c r="L22" i="24"/>
  <c r="I22" i="24"/>
  <c r="G22" i="24"/>
  <c r="E22" i="24"/>
  <c r="E20" i="24"/>
  <c r="M31" i="24"/>
  <c r="E31" i="24"/>
  <c r="L31" i="24"/>
  <c r="I31" i="24"/>
  <c r="K56" i="24"/>
  <c r="I56" i="24"/>
  <c r="J56" i="24"/>
  <c r="K64" i="24"/>
  <c r="I64" i="24"/>
  <c r="J64" i="24"/>
  <c r="I34" i="24"/>
  <c r="L34" i="24"/>
  <c r="E34" i="24"/>
  <c r="G34" i="24"/>
  <c r="F7" i="24"/>
  <c r="D7" i="24"/>
  <c r="J7" i="24"/>
  <c r="H7" i="24"/>
  <c r="K7" i="24"/>
  <c r="J16" i="24"/>
  <c r="H16" i="24"/>
  <c r="F16" i="24"/>
  <c r="D16" i="24"/>
  <c r="K16" i="24"/>
  <c r="J24" i="24"/>
  <c r="H24" i="24"/>
  <c r="F24" i="24"/>
  <c r="D24" i="24"/>
  <c r="K24" i="24"/>
  <c r="L15" i="24"/>
  <c r="M15" i="24"/>
  <c r="I15" i="24"/>
  <c r="G15" i="24"/>
  <c r="E15" i="24"/>
  <c r="G31" i="24"/>
  <c r="K51" i="24"/>
  <c r="I51" i="24"/>
  <c r="J51" i="24"/>
  <c r="J26" i="24"/>
  <c r="H26" i="24"/>
  <c r="F26" i="24"/>
  <c r="D26" i="24"/>
  <c r="K26" i="24"/>
  <c r="L28" i="24"/>
  <c r="M28" i="24"/>
  <c r="I28" i="24"/>
  <c r="F19" i="24"/>
  <c r="D19" i="24"/>
  <c r="J19" i="24"/>
  <c r="H19" i="24"/>
  <c r="K19" i="24"/>
  <c r="F27" i="24"/>
  <c r="D27" i="24"/>
  <c r="J27" i="24"/>
  <c r="H27" i="24"/>
  <c r="K27" i="24"/>
  <c r="J30" i="24"/>
  <c r="H30" i="24"/>
  <c r="F30" i="24"/>
  <c r="D30" i="24"/>
  <c r="K30" i="24"/>
  <c r="F33" i="24"/>
  <c r="D33" i="24"/>
  <c r="J33" i="24"/>
  <c r="H33" i="24"/>
  <c r="K33" i="24"/>
  <c r="H37" i="24"/>
  <c r="F37" i="24"/>
  <c r="D37" i="24"/>
  <c r="J37" i="24"/>
  <c r="K37" i="24"/>
  <c r="L8" i="24"/>
  <c r="M8" i="24"/>
  <c r="I8" i="24"/>
  <c r="L20" i="24"/>
  <c r="M20" i="24"/>
  <c r="I20" i="24"/>
  <c r="L26" i="24"/>
  <c r="I26" i="24"/>
  <c r="G26" i="24"/>
  <c r="E26" i="24"/>
  <c r="L29" i="24"/>
  <c r="E29" i="24"/>
  <c r="M29" i="24"/>
  <c r="G29" i="24"/>
  <c r="I32" i="24"/>
  <c r="L32" i="24"/>
  <c r="G32" i="24"/>
  <c r="E32" i="24"/>
  <c r="M35" i="24"/>
  <c r="E35" i="24"/>
  <c r="L35" i="24"/>
  <c r="I35" i="24"/>
  <c r="G35" i="24"/>
  <c r="G45" i="24"/>
  <c r="L45" i="24"/>
  <c r="I45" i="24"/>
  <c r="E45" i="24"/>
  <c r="M45" i="24"/>
  <c r="E16" i="24"/>
  <c r="M26" i="24"/>
  <c r="M32" i="24"/>
  <c r="K72" i="24"/>
  <c r="I72" i="24"/>
  <c r="J72" i="24"/>
  <c r="J18" i="24"/>
  <c r="H18" i="24"/>
  <c r="F18" i="24"/>
  <c r="D18" i="24"/>
  <c r="K18" i="24"/>
  <c r="L38" i="24"/>
  <c r="G38" i="24"/>
  <c r="E38" i="24"/>
  <c r="I38" i="24"/>
  <c r="C14" i="24"/>
  <c r="C6" i="24"/>
  <c r="G16" i="24"/>
  <c r="L27" i="24"/>
  <c r="M27" i="24"/>
  <c r="I27" i="24"/>
  <c r="G27" i="24"/>
  <c r="E27" i="24"/>
  <c r="C39" i="24"/>
  <c r="K53" i="24"/>
  <c r="I53" i="24"/>
  <c r="K60" i="24"/>
  <c r="I60" i="24"/>
  <c r="J60" i="24"/>
  <c r="F9" i="24"/>
  <c r="D9" i="24"/>
  <c r="J9" i="24"/>
  <c r="H9" i="24"/>
  <c r="F25" i="24"/>
  <c r="D25" i="24"/>
  <c r="J25" i="24"/>
  <c r="H25" i="24"/>
  <c r="J28" i="24"/>
  <c r="H28" i="24"/>
  <c r="F28" i="24"/>
  <c r="D28" i="24"/>
  <c r="K28" i="24"/>
  <c r="L9" i="24"/>
  <c r="E9" i="24"/>
  <c r="M9" i="24"/>
  <c r="G9" i="24"/>
  <c r="E8" i="24"/>
  <c r="M22" i="24"/>
  <c r="E28" i="24"/>
  <c r="K55" i="24"/>
  <c r="I55" i="24"/>
  <c r="J55" i="24"/>
  <c r="J32" i="24"/>
  <c r="H32" i="24"/>
  <c r="F32" i="24"/>
  <c r="D32" i="24"/>
  <c r="K32" i="24"/>
  <c r="F17" i="24"/>
  <c r="D17" i="24"/>
  <c r="J17" i="24"/>
  <c r="H17" i="24"/>
  <c r="F31" i="24"/>
  <c r="D31" i="24"/>
  <c r="J31" i="24"/>
  <c r="H31" i="24"/>
  <c r="K31" i="24"/>
  <c r="L18" i="24"/>
  <c r="I18" i="24"/>
  <c r="G18" i="24"/>
  <c r="E18" i="24"/>
  <c r="L21" i="24"/>
  <c r="E21" i="24"/>
  <c r="M21" i="24"/>
  <c r="G21" i="24"/>
  <c r="L24" i="24"/>
  <c r="M24" i="24"/>
  <c r="I24" i="24"/>
  <c r="I30" i="24"/>
  <c r="L30" i="24"/>
  <c r="G30" i="24"/>
  <c r="E30" i="24"/>
  <c r="M30" i="24"/>
  <c r="G8" i="24"/>
  <c r="K17" i="24"/>
  <c r="L23" i="24"/>
  <c r="M23" i="24"/>
  <c r="I23" i="24"/>
  <c r="G23" i="24"/>
  <c r="E23" i="24"/>
  <c r="G28" i="24"/>
  <c r="M34" i="24"/>
  <c r="K52" i="24"/>
  <c r="I52" i="24"/>
  <c r="J52" i="24"/>
  <c r="K68" i="24"/>
  <c r="I68" i="24"/>
  <c r="J68" i="24"/>
  <c r="K61" i="24"/>
  <c r="I61" i="24"/>
  <c r="K65" i="24"/>
  <c r="I65" i="24"/>
  <c r="K69" i="24"/>
  <c r="I69" i="24"/>
  <c r="K73" i="24"/>
  <c r="I73" i="24"/>
  <c r="K63" i="24"/>
  <c r="I63" i="24"/>
  <c r="K67" i="24"/>
  <c r="I67" i="24"/>
  <c r="K71" i="24"/>
  <c r="I71" i="24"/>
  <c r="K77" i="24"/>
  <c r="J63" i="24"/>
  <c r="J67" i="24"/>
  <c r="J71" i="24"/>
  <c r="J77" i="24"/>
  <c r="G43" i="24"/>
  <c r="L43" i="24"/>
  <c r="K54" i="24"/>
  <c r="I54" i="24"/>
  <c r="K58" i="24"/>
  <c r="I58" i="24"/>
  <c r="K62" i="24"/>
  <c r="I62" i="24"/>
  <c r="K66" i="24"/>
  <c r="I66" i="24"/>
  <c r="K70" i="24"/>
  <c r="I70" i="24"/>
  <c r="G41" i="24"/>
  <c r="L41" i="24"/>
  <c r="E43" i="24"/>
  <c r="J54" i="24"/>
  <c r="J58" i="24"/>
  <c r="J62" i="24"/>
  <c r="J66" i="24"/>
  <c r="J70" i="24"/>
  <c r="F40" i="24"/>
  <c r="J41" i="24"/>
  <c r="F42" i="24"/>
  <c r="J43" i="24"/>
  <c r="F44" i="24"/>
  <c r="I74" i="24"/>
  <c r="I75" i="24"/>
  <c r="H40" i="24"/>
  <c r="H42" i="24"/>
  <c r="H44" i="24"/>
  <c r="J40" i="24"/>
  <c r="J42" i="24"/>
  <c r="J44" i="24"/>
  <c r="J79" i="24" l="1"/>
  <c r="H39" i="24"/>
  <c r="F39" i="24"/>
  <c r="D39" i="24"/>
  <c r="J39" i="24"/>
  <c r="K39" i="24"/>
  <c r="H45" i="24"/>
  <c r="F45" i="24"/>
  <c r="D45" i="24"/>
  <c r="J45" i="24"/>
  <c r="K45" i="24"/>
  <c r="L6" i="24"/>
  <c r="I6" i="24"/>
  <c r="G6" i="24"/>
  <c r="E6" i="24"/>
  <c r="M6" i="24"/>
  <c r="J6" i="24"/>
  <c r="H6" i="24"/>
  <c r="F6" i="24"/>
  <c r="D6" i="24"/>
  <c r="K6" i="24"/>
  <c r="K79" i="24"/>
  <c r="K78" i="24"/>
  <c r="G39" i="24"/>
  <c r="L39" i="24"/>
  <c r="M39" i="24"/>
  <c r="I39" i="24"/>
  <c r="E39" i="24"/>
  <c r="L14" i="24"/>
  <c r="I14" i="24"/>
  <c r="G14" i="24"/>
  <c r="E14" i="24"/>
  <c r="M14" i="24"/>
  <c r="I77" i="24"/>
  <c r="J14" i="24"/>
  <c r="H14" i="24"/>
  <c r="F14" i="24"/>
  <c r="D14" i="24"/>
  <c r="K14" i="24"/>
  <c r="I78" i="24" l="1"/>
  <c r="I79" i="24"/>
  <c r="J78" i="24"/>
  <c r="I83" i="24" l="1"/>
  <c r="I82" i="24"/>
  <c r="I81" i="24"/>
</calcChain>
</file>

<file path=xl/sharedStrings.xml><?xml version="1.0" encoding="utf-8"?>
<sst xmlns="http://schemas.openxmlformats.org/spreadsheetml/2006/main" count="1804" uniqueCount="521">
  <si>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</si>
  <si>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</si>
  <si>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</si>
  <si>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</si>
  <si>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</si>
  <si>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</si>
  <si>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</si>
  <si>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</si>
  <si>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</si>
  <si>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</si>
  <si>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</si>
  <si>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</si>
  <si>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</si>
  <si>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Altmarkkreis Salzwedel (15081)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</si>
  <si>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</si>
  <si>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</si>
  <si>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</si>
  <si>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</si>
  <si>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</si>
  <si>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</si>
  <si>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</si>
  <si>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</si>
  <si>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</si>
  <si>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</si>
  <si>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</si>
  <si>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</si>
  <si>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</si>
  <si>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</si>
  <si>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</si>
  <si>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</si>
  <si>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</si>
  <si>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</si>
  <si>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</si>
  <si>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</si>
  <si>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</si>
  <si>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</si>
  <si>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</si>
  <si>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</si>
  <si>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</si>
  <si>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</si>
  <si>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</si>
  <si>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</si>
  <si>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</si>
  <si>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</si>
  <si>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</si>
  <si>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</si>
  <si>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</si>
  <si>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</si>
  <si>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</si>
  <si>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</si>
  <si>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</si>
  <si>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</si>
  <si>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</si>
  <si>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</si>
  <si>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</si>
  <si>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</si>
  <si>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</si>
  <si>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</si>
  <si>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</si>
  <si>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</si>
  <si>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</si>
  <si>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</si>
  <si>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</si>
  <si>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</si>
  <si>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</si>
  <si>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</si>
  <si>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</si>
  <si>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</si>
  <si>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</si>
  <si>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</si>
  <si>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</si>
  <si>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</si>
  <si>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</si>
  <si>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</si>
  <si>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</si>
  <si>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</si>
  <si>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</si>
  <si>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</si>
  <si>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</si>
  <si>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</si>
  <si>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</si>
  <si>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</si>
  <si>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</si>
  <si>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</si>
  <si>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</si>
  <si>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</si>
  <si>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</si>
  <si>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</si>
  <si>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</si>
  <si>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</si>
  <si>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</si>
  <si>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</si>
  <si>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Altmarkkreis Salzwedel (15081);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</si>
  <si>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</si>
  <si>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</si>
  <si>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</si>
  <si>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</si>
  <si>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</si>
  <si>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</si>
  <si>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</si>
  <si>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</si>
  <si>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</si>
  <si>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</si>
  <si>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</si>
  <si>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</si>
  <si>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</si>
  <si>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</si>
  <si>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</si>
  <si>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</si>
  <si>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</si>
  <si>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</si>
  <si>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</si>
  <si>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</si>
  <si>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</si>
  <si>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</si>
  <si>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</si>
  <si>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</si>
  <si>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</si>
  <si>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</si>
  <si>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</si>
  <si>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</si>
  <si>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</si>
  <si>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</si>
  <si>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</si>
  <si>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</si>
  <si>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</si>
  <si>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</si>
  <si>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</si>
  <si>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</si>
  <si>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</si>
  <si>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</si>
  <si>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</si>
  <si>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</si>
  <si>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</si>
  <si>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</si>
  <si>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</si>
  <si>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</si>
  <si>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</si>
  <si>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</si>
  <si>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</si>
  <si>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</si>
  <si>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</si>
  <si>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</si>
  <si>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</si>
  <si>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</si>
  <si>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</si>
  <si>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</si>
  <si>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</si>
  <si>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</si>
  <si>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</si>
  <si>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</si>
  <si>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</si>
  <si>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</si>
  <si>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</si>
  <si>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</si>
  <si>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</si>
  <si>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</si>
  <si>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</si>
  <si>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</si>
  <si>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</si>
  <si>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</si>
  <si>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</si>
  <si>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</si>
  <si>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</si>
  <si>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</si>
  <si>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</si>
  <si>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</si>
  <si>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</si>
  <si>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</si>
  <si>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</si>
  <si>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</si>
  <si>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</si>
  <si>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</si>
  <si>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</si>
  <si>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</si>
  <si>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</si>
  <si>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</si>
  <si>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</si>
  <si>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</si>
  <si>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</si>
  <si>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</si>
  <si>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</si>
  <si>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</si>
  <si>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Altmarkkreis Salzwedel (15081)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</si>
  <si>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</si>
  <si>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</si>
  <si>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</si>
  <si>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</si>
  <si>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</si>
  <si>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</si>
  <si>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</si>
  <si>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</si>
  <si>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</si>
  <si>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</si>
  <si>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</si>
  <si>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</si>
  <si>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</si>
  <si>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</si>
  <si>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</si>
  <si>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</si>
  <si>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</si>
  <si>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</si>
  <si>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</si>
  <si>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</si>
  <si>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</si>
  <si>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</si>
  <si>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</si>
  <si>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</si>
  <si>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</si>
  <si>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</si>
  <si>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</si>
  <si>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</si>
  <si>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</si>
  <si>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</si>
  <si>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</si>
  <si>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</si>
  <si>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</si>
  <si>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</si>
  <si>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</si>
  <si>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</si>
  <si>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</si>
  <si>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</si>
  <si>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</si>
  <si>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</si>
  <si>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</si>
  <si>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</si>
  <si>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</si>
  <si>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</si>
  <si>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</si>
  <si>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</si>
  <si>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</si>
  <si>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</si>
  <si>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</si>
  <si>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</si>
  <si>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</si>
  <si>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</si>
  <si>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</si>
  <si>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</si>
  <si>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</si>
  <si>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</si>
  <si>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</si>
  <si>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</si>
  <si>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</si>
  <si>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</si>
  <si>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</si>
  <si>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</si>
  <si>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</si>
  <si>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</si>
  <si>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</si>
  <si>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</si>
  <si>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</si>
  <si>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</si>
  <si>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</si>
  <si>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</si>
  <si>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</si>
  <si>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</si>
  <si>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</si>
  <si>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</si>
  <si>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</si>
  <si>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</si>
  <si>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</si>
  <si>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</si>
  <si>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</si>
  <si>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</si>
  <si>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</si>
  <si>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</si>
  <si>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</si>
  <si>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</si>
  <si>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</si>
  <si>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</si>
  <si>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</si>
  <si>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</si>
  <si>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</si>
  <si>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</si>
  <si>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</si>
  <si>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</si>
  <si>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</si>
  <si>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</si>
  <si>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</si>
  <si>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</si>
  <si>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</si>
  <si>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</si>
  <si>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</si>
  <si>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</si>
  <si>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</si>
  <si>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</si>
  <si>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</si>
  <si>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</si>
  <si>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</si>
  <si>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</si>
  <si>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</si>
  <si>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</si>
  <si>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</si>
  <si>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</si>
  <si>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</si>
  <si>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</si>
  <si>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</si>
  <si>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</si>
  <si>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</si>
  <si>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</si>
  <si>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</si>
  <si>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</si>
  <si>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</si>
  <si>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</si>
  <si>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</si>
  <si>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</si>
  <si>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</si>
  <si>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</si>
  <si>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</si>
  <si>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</si>
  <si>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</si>
  <si>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</si>
  <si>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</si>
  <si>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</si>
  <si>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</si>
  <si>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</si>
  <si>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</si>
  <si>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</si>
  <si>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</si>
  <si>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</si>
  <si>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</si>
  <si>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</si>
  <si>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</si>
  <si>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</si>
  <si>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</si>
  <si>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</si>
  <si>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</si>
  <si>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</si>
  <si>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</si>
  <si>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</si>
  <si>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</si>
  <si>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</si>
  <si>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</si>
  <si>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</si>
  <si>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</si>
  <si>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</si>
  <si>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</si>
  <si>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</si>
  <si>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</si>
  <si>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</si>
  <si>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</si>
  <si>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</si>
  <si>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</si>
  <si>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</si>
  <si>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</si>
  <si>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</si>
  <si>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</si>
  <si>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</si>
  <si>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</si>
  <si>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</si>
  <si>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</si>
  <si>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</si>
  <si>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</si>
  <si>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</si>
  <si>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</si>
  <si>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</si>
  <si>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</si>
  <si>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</si>
  <si>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</si>
  <si>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</si>
  <si>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</si>
  <si>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</si>
  <si>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</si>
  <si>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</si>
  <si>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</si>
  <si>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</si>
  <si>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</si>
  <si>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</si>
  <si>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</si>
  <si>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</si>
  <si>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</si>
  <si>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</si>
  <si>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</si>
  <si>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Altmarkkreis Salzwedel (15081);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</si>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</sst>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{28E693BB-E348-4384-834A-564590C63F47}</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1B1B-4CA6-BA77-925D9ED59812}"/>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{584EC35E-DB80-481A-8147-9EAC7F7D7F7F}</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1B1B-4CA6-BA77-925D9ED59812}"/>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{7BC57FE8-1F5D-4BC5-96FF-DEA59E2C6F1D}</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1B1B-4CA6-BA77-925D9ED5981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{9E4AC119-5E4E-4E81-A309-72B10463E8A7}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B1B-4CA6-BA77-925D9ED5981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-3.6840554081933393E-3</c:v>
                </c:pt>
                <c:pt idx="1">
                  <c:v>8.2197109924516704E-2</c:v>
                </c:pt>
                <c:pt idx="2">
                  <c:v>0.95490282911153723</c:v>
                </c:pt>
                <c:pt idx="3">
                  <c:v>1.0875687030768</c:v>
                </c:pt>
              </c:numCache>
            </c:numRef>
          </c:val>
          <c:extLst>
            <c:ext xmlns:c16="http://schemas.microsoft.com/office/drawing/2014/chart" uri="{C3380CC4-5D6E-409C-BE32-E72D297353CC}">
              <c16:uniqueId val="{00000004-1B1B-4CA6-BA77-925D9ED5981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{35D937FC-C218-472D-BFC7-2D0EDBAD3512}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B1B-4CA6-BA77-925D9ED5981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{B54FD7F7-AD78-403C-B048-8ABC6B78E99F}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B1B-4CA6-BA77-925D9ED5981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{BCC3F266-57BB-48C1-9605-6D28E131A7CC}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B1B-4CA6-BA77-925D9ED5981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{5100A1D2-78C5-4E7A-8DCB-8009AAB07D33}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B1B-4CA6-BA77-925D9ED5981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B1B-4CA6-BA77-925D9ED5981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B1B-4CA6-BA77-925D9ED5981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{28B18378-6BD9-4437-80FD-25FD44E11350}</c15:txfldGUID>
                      <c15:f>Daten_Diagramme!$E$6</c15:f>
                      <c15:dlblFieldTableCache>
                        <c:ptCount val="1"/>
                        <c:pt idx="0">
                          <c:v>-4.9</c:v>
                        </c:pt>
                      </c15:dlblFieldTableCache>
                    </c15:dlblFTEntry>
                  </c15:dlblFieldTable>
                  <c15:showDataLabelsRange val="0"/>
                </c:ext>
                <c:ext xmlns:c16="http://schemas.microsoft.com/office/drawing/2014/chart" uri="{C3380CC4-5D6E-409C-BE32-E72D297353CC}">
                  <c16:uniqueId val="{00000000-FBCB-4FA8-A6AC-804BE113149F}"/>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{ABED1E6C-7AE3-49B6-8C12-3AC8BC0CDB1D}</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FBCB-4FA8-A6AC-804BE113149F}"/>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{6552581E-6545-43CB-B7D7-7CF91CFF592B}</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FBCB-4FA8-A6AC-804BE113149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{6AB6A1B9-E370-4F41-9558-DFA02C360EA8}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BCB-4FA8-A6AC-804BE113149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-4.9015410958904111</c:v>
                </c:pt>
                <c:pt idx="1">
                  <c:v>-2.7368672112575281</c:v>
                </c:pt>
                <c:pt idx="2">
                  <c:v>-3.6279896103654186</c:v>
                </c:pt>
                <c:pt idx="3">
                  <c:v>-2.8655893304673015</c:v>
                </c:pt>
              </c:numCache>
            </c:numRef>
          </c:val>
          <c:extLst>
            <c:ext xmlns:c16="http://schemas.microsoft.com/office/drawing/2014/chart" uri="{C3380CC4-5D6E-409C-BE32-E72D297353CC}">
              <c16:uniqueId val="{00000004-FBCB-4FA8-A6AC-804BE113149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{5F8FC93E-8B8B-4B1D-8E87-A3CB817BDB3B}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BCB-4FA8-A6AC-804BE113149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{8FFFAC80-FC80-40CE-856E-412FFF43B4EF}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BCB-4FA8-A6AC-804BE113149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{3CA50EDF-7112-4FCA-BDB1-B3B2A0F89DDC}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BCB-4FA8-A6AC-804BE113149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{6C39E02A-D20C-400C-B86B-AA95D7A58BAD}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BCB-4FA8-A6AC-804BE113149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BCB-4FA8-A6AC-804BE113149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BCB-4FA8-A6AC-804BE113149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{A0E5C53D-FDFD-4299-823D-F39AE6A88EB0}</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8746-4743-BF53-2CE13851EB53}"/>
                </c:ext>
              </c:extLst>
            </c:dLbl>
            <c:dLbl>
              <c:idx val="1"/>
              <c:tx>
                <c:strRef>
                  <c:f>Daten_Diagramme!$D$15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{F95A200F-0C47-4CC6-8881-05D0B2410BD9}</c15:txfldGUID>
                      <c15:f>Daten_Diagramme!$D$15</c15:f>
                      <c15:dlblFieldTableCache>
                        <c:ptCount val="1"/>
                        <c:pt idx="0">
                          <c:v>-2.8</c:v>
                        </c:pt>
                      </c15:dlblFieldTableCache>
                    </c15:dlblFTEntry>
                  </c15:dlblFieldTable>
                  <c15:showDataLabelsRange val="0"/>
                </c:ext>
                <c:ext xmlns:c16="http://schemas.microsoft.com/office/drawing/2014/chart" uri="{C3380CC4-5D6E-409C-BE32-E72D297353CC}">
                  <c16:uniqueId val="{00000001-8746-4743-BF53-2CE13851EB53}"/>
                </c:ext>
              </c:extLst>
            </c:dLbl>
            <c:dLbl>
              <c:idx val="2"/>
              <c:tx>
                <c:strRef>
                  <c:f>Daten_Diagramme!$D$16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{75779A1D-EE15-433D-B0BA-1A494900DFFD}</c15:txfldGUID>
                      <c15:f>Daten_Diagramme!$D$16</c15:f>
                      <c15:dlblFieldTableCache>
                        <c:ptCount val="1"/>
                        <c:pt idx="0">
                          <c:v>-0.4</c:v>
                        </c:pt>
                      </c15:dlblFieldTableCache>
                    </c15:dlblFTEntry>
                  </c15:dlblFieldTable>
                  <c15:showDataLabelsRange val="0"/>
                </c:ext>
                <c:ext xmlns:c16="http://schemas.microsoft.com/office/drawing/2014/chart" uri="{C3380CC4-5D6E-409C-BE32-E72D297353CC}">
                  <c16:uniqueId val="{00000002-8746-4743-BF53-2CE13851EB53}"/>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{66C87000-9D9D-43D1-8815-323B45FF6465}</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8746-4743-BF53-2CE13851EB53}"/>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{5F85E714-0FCD-45F0-9765-23A712D8B7A7}</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8746-4743-BF53-2CE13851EB53}"/>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{AECCA03D-5005-40F4-82DA-67F829A263DA}</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8746-4743-BF53-2CE13851EB53}"/>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{21CF49CB-BFAD-4667-B248-D02EFF82C2FF}</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8746-4743-BF53-2CE13851EB53}"/>
                </c:ext>
              </c:extLst>
            </c:dLbl>
            <c:dLbl>
              <c:idx val="7"/>
              <c:tx>
                <c:strRef>
                  <c:f>Daten_Diagramme!$D$21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{3DC1E3A2-5735-4655-8AA6-E1CE299A04DD}</c15:txfldGUID>
                      <c15:f>Daten_Diagramme!$D$21</c15:f>
                      <c15:dlblFieldTableCache>
                        <c:ptCount val="1"/>
                        <c:pt idx="0">
                          <c:v>2.1</c:v>
                        </c:pt>
                      </c15:dlblFieldTableCache>
                    </c15:dlblFTEntry>
                  </c15:dlblFieldTable>
                  <c15:showDataLabelsRange val="0"/>
                </c:ext>
                <c:ext xmlns:c16="http://schemas.microsoft.com/office/drawing/2014/chart" uri="{C3380CC4-5D6E-409C-BE32-E72D297353CC}">
                  <c16:uniqueId val="{00000007-8746-4743-BF53-2CE13851EB53}"/>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{83BF33A9-59A9-460C-996D-3B67B6D2F32E}</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8746-4743-BF53-2CE13851EB53}"/>
                </c:ext>
              </c:extLst>
            </c:dLbl>
            <c:dLbl>
              <c:idx val="9"/>
              <c:tx>
                <c:strRef>
                  <c:f>Daten_Diagramme!$D$23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{D43FC937-5728-4350-B6D4-A49CEE9A7641}</c15:txfldGUID>
                      <c15:f>Daten_Diagramme!$D$23</c15:f>
                      <c15:dlblFieldTableCache>
                        <c:ptCount val="1"/>
                        <c:pt idx="0">
                          <c:v>-0.4</c:v>
                        </c:pt>
                      </c15:dlblFieldTableCache>
                    </c15:dlblFTEntry>
                  </c15:dlblFieldTable>
                  <c15:showDataLabelsRange val="0"/>
                </c:ext>
                <c:ext xmlns:c16="http://schemas.microsoft.com/office/drawing/2014/chart" uri="{C3380CC4-5D6E-409C-BE32-E72D297353CC}">
                  <c16:uniqueId val="{00000009-8746-4743-BF53-2CE13851EB53}"/>
                </c:ext>
              </c:extLst>
            </c:dLbl>
            <c:dLbl>
              <c:idx val="10"/>
              <c:tx>
                <c:strRef>
                  <c:f>Daten_Diagramme!$D$24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{48072CDE-89A7-4A67-B27F-631E70B5CEC8}</c15:txfldGUID>
                      <c15:f>Daten_Diagramme!$D$24</c15:f>
                      <c15:dlblFieldTableCache>
                        <c:ptCount val="1"/>
                        <c:pt idx="0">
                          <c:v>4.8</c:v>
                        </c:pt>
                      </c15:dlblFieldTableCache>
                    </c15:dlblFTEntry>
                  </c15:dlblFieldTable>
                  <c15:showDataLabelsRange val="0"/>
                </c:ext>
                <c:ext xmlns:c16="http://schemas.microsoft.com/office/drawing/2014/chart" uri="{C3380CC4-5D6E-409C-BE32-E72D297353CC}">
                  <c16:uniqueId val="{0000000A-8746-4743-BF53-2CE13851EB53}"/>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{54F7410F-B676-456E-8C0F-178FEA2685BB}</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8746-4743-BF53-2CE13851EB53}"/>
                </c:ext>
              </c:extLst>
            </c:dLbl>
            <c:dLbl>
              <c:idx val="12"/>
              <c:tx>
                <c:strRef>
                  <c:f>Daten_Diagramme!$D$26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{961A9F5C-BB7B-45C8-87A9-1322EDAF13A4}</c15:txfldGUID>
                      <c15:f>Daten_Diagramme!$D$26</c15:f>
                      <c15:dlblFieldTableCache>
                        <c:ptCount val="1"/>
                        <c:pt idx="0">
                          <c:v>-1.4</c:v>
                        </c:pt>
                      </c15:dlblFieldTableCache>
                    </c15:dlblFTEntry>
                  </c15:dlblFieldTable>
                  <c15:showDataLabelsRange val="0"/>
                </c:ext>
                <c:ext xmlns:c16="http://schemas.microsoft.com/office/drawing/2014/chart" uri="{C3380CC4-5D6E-409C-BE32-E72D297353CC}">
                  <c16:uniqueId val="{0000000C-8746-4743-BF53-2CE13851EB53}"/>
                </c:ext>
              </c:extLst>
            </c:dLbl>
            <c:dLbl>
              <c:idx val="13"/>
              <c:tx>
                <c:strRef>
                  <c:f>Daten_Diagramme!$D$27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{4A5DA186-878B-47F9-9022-159724F1AB08}</c15:txfldGUID>
                      <c15:f>Daten_Diagramme!$D$27</c15:f>
                      <c15:dlblFieldTableCache>
                        <c:ptCount val="1"/>
                        <c:pt idx="0">
                          <c:v>-0.4</c:v>
                        </c:pt>
                      </c15:dlblFieldTableCache>
                    </c15:dlblFTEntry>
                  </c15:dlblFieldTable>
                  <c15:showDataLabelsRange val="0"/>
                </c:ext>
                <c:ext xmlns:c16="http://schemas.microsoft.com/office/drawing/2014/chart" uri="{C3380CC4-5D6E-409C-BE32-E72D297353CC}">
                  <c16:uniqueId val="{0000000D-8746-4743-BF53-2CE13851EB53}"/>
                </c:ext>
              </c:extLst>
            </c:dLbl>
            <c:dLbl>
              <c:idx val="14"/>
              <c:tx>
                <c:strRef>
                  <c:f>Daten_Diagramme!$D$28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{C13A8DBA-3902-4F8E-BF14-A02C053D4B59}</c15:txfldGUID>
                      <c15:f>Daten_Diagramme!$D$28</c15:f>
                      <c15:dlblFieldTableCache>
                        <c:ptCount val="1"/>
                        <c:pt idx="0">
                          <c:v>-2.0</c:v>
                        </c:pt>
                      </c15:dlblFieldTableCache>
                    </c15:dlblFTEntry>
                  </c15:dlblFieldTable>
                  <c15:showDataLabelsRange val="0"/>
                </c:ext>
                <c:ext xmlns:c16="http://schemas.microsoft.com/office/drawing/2014/chart" uri="{C3380CC4-5D6E-409C-BE32-E72D297353CC}">
                  <c16:uniqueId val="{0000000E-8746-4743-BF53-2CE13851EB53}"/>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{5D44E5CB-7F42-44AD-9380-D6519B0F2B90}</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8746-4743-BF53-2CE13851EB53}"/>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{FFD61065-00BC-4178-B4ED-B71244EC7958}</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8746-4743-BF53-2CE13851EB53}"/>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{A4DBFAAE-2DA3-42C3-AE50-6FBDBF6D26F7}</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8746-4743-BF53-2CE13851EB53}"/>
                </c:ext>
              </c:extLst>
            </c:dLbl>
            <c:dLbl>
              <c:idx val="18"/>
              <c:tx>
                <c:strRef>
                  <c:f>Daten_Diagramme!$D$32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{CA48FD44-64CC-4E06-8B2F-C64DF0F3564F}</c15:txfldGUID>
                      <c15:f>Daten_Diagramme!$D$32</c15:f>
                      <c15:dlblFieldTableCache>
                        <c:ptCount val="1"/>
                        <c:pt idx="0">
                          <c:v>1.1</c:v>
                        </c:pt>
                      </c15:dlblFieldTableCache>
                    </c15:dlblFTEntry>
                  </c15:dlblFieldTable>
                  <c15:showDataLabelsRange val="0"/>
                </c:ext>
                <c:ext xmlns:c16="http://schemas.microsoft.com/office/drawing/2014/chart" uri="{C3380CC4-5D6E-409C-BE32-E72D297353CC}">
                  <c16:uniqueId val="{00000012-8746-4743-BF53-2CE13851EB53}"/>
                </c:ext>
              </c:extLst>
            </c:dLbl>
            <c:dLbl>
              <c:idx val="19"/>
              <c:tx>
                <c:strRef>
                  <c:f>Daten_Diagramme!$D$33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{4E4FD3B1-1038-49F4-9B35-83C40E56FCC6}</c15:txfldGUID>
                      <c15:f>Daten_Diagramme!$D$33</c15:f>
                      <c15:dlblFieldTableCache>
                        <c:ptCount val="1"/>
                        <c:pt idx="0">
                          <c:v>0.3</c:v>
                        </c:pt>
                      </c15:dlblFieldTableCache>
                    </c15:dlblFTEntry>
                  </c15:dlblFieldTable>
                  <c15:showDataLabelsRange val="0"/>
                </c:ext>
                <c:ext xmlns:c16="http://schemas.microsoft.com/office/drawing/2014/chart" uri="{C3380CC4-5D6E-409C-BE32-E72D297353CC}">
                  <c16:uniqueId val="{00000013-8746-4743-BF53-2CE13851EB53}"/>
                </c:ext>
              </c:extLst>
            </c:dLbl>
            <c:dLbl>
              <c:idx val="20"/>
              <c:tx>
                <c:strRef>
                  <c:f>Daten_Diagramme!$D$34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{5190D676-1B83-4719-B9A0-58BA03BFB205}</c15:txfldGUID>
                      <c15:f>Daten_Diagramme!$D$34</c15:f>
                      <c15:dlblFieldTableCache>
                        <c:ptCount val="1"/>
                        <c:pt idx="0">
                          <c:v>-0.2</c:v>
                        </c:pt>
                      </c15:dlblFieldTableCache>
                    </c15:dlblFTEntry>
                  </c15:dlblFieldTable>
                  <c15:showDataLabelsRange val="0"/>
                </c:ext>
                <c:ext xmlns:c16="http://schemas.microsoft.com/office/drawing/2014/chart" uri="{C3380CC4-5D6E-409C-BE32-E72D297353CC}">
                  <c16:uniqueId val="{00000014-8746-4743-BF53-2CE13851EB5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{7420A8A9-2ABA-46ED-AE78-690BC3D315F8}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746-4743-BF53-2CE13851EB5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{8FCDDF4C-672A-4045-A256-75E91818D4D3}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746-4743-BF53-2CE13851EB53}"/>
                </c:ext>
              </c:extLst>
            </c:dLbl>
            <c:dLbl>
              <c:idx val="23"/>
              <c:tx>
                <c:strRef>
                  <c:f>Daten_Diagramme!$D$37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{58FB7970-CFF4-4F09-BB83-BB6CABC54933}</c15:txfldGUID>
                      <c15:f>Daten_Diagramme!$D$37</c15:f>
                      <c15:dlblFieldTableCache>
                        <c:ptCount val="1"/>
                        <c:pt idx="0">
                          <c:v>-2.8</c:v>
                        </c:pt>
                      </c15:dlblFieldTableCache>
                    </c15:dlblFTEntry>
                  </c15:dlblFieldTable>
                  <c15:showDataLabelsRange val="0"/>
                </c:ext>
                <c:ext xmlns:c16="http://schemas.microsoft.com/office/drawing/2014/chart" uri="{C3380CC4-5D6E-409C-BE32-E72D297353CC}">
                  <c16:uniqueId val="{00000017-8746-4743-BF53-2CE13851EB53}"/>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{945498F2-6517-481D-8F2E-113A0C131897}</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8746-4743-BF53-2CE13851EB53}"/>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{0190DB66-31BB-47D9-BEAF-13E8A4FB6A6E}</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8746-4743-BF53-2CE13851EB5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{8CC15143-6F6F-4EB7-B3F7-D4A6F6D3C015}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746-4743-BF53-2CE13851EB5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{8AC84EFF-07E5-4E8F-97D3-2544AD9F4DE5}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746-4743-BF53-2CE13851EB5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{137802A8-7625-4113-802E-EFED5A198036}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746-4743-BF53-2CE13851EB5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{B12AFC77-3F64-4042-A3FE-B4440CDA3C60}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746-4743-BF53-2CE13851EB5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{F757CE4E-1DFC-4BDF-92B1-7CE5A51769D4}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746-4743-BF53-2CE13851EB53}"/>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{70177701-718D-48E3-B6DF-B6A1DC7F4D7E}</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8746-4743-BF53-2CE13851EB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-3.6840554081933393E-3</c:v>
                </c:pt>
                <c:pt idx="1">
                  <c:v>-2.7665317139001351</c:v>
                </c:pt>
                <c:pt idx="2">
                  <c:v>-0.35629453681710216</c:v>
                </c:pt>
                <c:pt idx="3">
                  <c:v>-1.6033755274261603</c:v>
                </c:pt>
                <c:pt idx="4">
                  <c:v>-1.6990291262135921</c:v>
                </c:pt>
                <c:pt idx="5">
                  <c:v>-2.6333558406482105</c:v>
                </c:pt>
                <c:pt idx="6">
                  <c:v>-0.94455852156057496</c:v>
                </c:pt>
                <c:pt idx="7">
                  <c:v>2.1394611727416799</c:v>
                </c:pt>
                <c:pt idx="8">
                  <c:v>2.0248380129589632</c:v>
                </c:pt>
                <c:pt idx="9">
                  <c:v>-0.39525691699604742</c:v>
                </c:pt>
                <c:pt idx="10">
                  <c:v>4.7775947281713345</c:v>
                </c:pt>
                <c:pt idx="11">
                  <c:v>0</c:v>
                </c:pt>
                <c:pt idx="12">
                  <c:v>-1.3550135501355014</c:v>
                </c:pt>
                <c:pt idx="13">
                  <c:v>-0.35149384885764501</c:v>
                </c:pt>
                <c:pt idx="14">
                  <c:v>-1.9920318725099602</c:v>
                </c:pt>
                <c:pt idx="15">
                  <c:v>0</c:v>
                </c:pt>
                <c:pt idx="16">
                  <c:v>-1.6228070175438596</c:v>
                </c:pt>
                <c:pt idx="17">
                  <c:v>-2.3444544634806133</c:v>
                </c:pt>
                <c:pt idx="18">
                  <c:v>1.0605115408608858</c:v>
                </c:pt>
                <c:pt idx="19">
                  <c:v>0.25348542458808621</c:v>
                </c:pt>
                <c:pt idx="20">
                  <c:v>-0.2288329519450801</c:v>
                </c:pt>
                <c:pt idx="21">
                  <c:v>0</c:v>
                </c:pt>
                <c:pt idx="23">
                  <c:v>-2.7665317139001351</c:v>
                </c:pt>
                <c:pt idx="24">
                  <c:v>-0.30841352084875401</c:v>
                </c:pt>
                <c:pt idx="25">
                  <c:v>0.37024379129642288</c:v>
                </c:pt>
              </c:numCache>
            </c:numRef>
          </c:val>
          <c:extLst>
            <c:ext xmlns:c16="http://schemas.microsoft.com/office/drawing/2014/chart" uri="{C3380CC4-5D6E-409C-BE32-E72D297353CC}">
              <c16:uniqueId val="{00000020-8746-4743-BF53-2CE13851EB5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{CDA86D41-4FFA-4B3A-9415-A7510E447980}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746-4743-BF53-2CE13851EB5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{34EC41A6-5173-409C-AA64-8774C1251C24}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746-4743-BF53-2CE13851EB5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{AB14D329-FC8A-4204-AB4F-C115F8C7B485}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746-4743-BF53-2CE13851EB5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{F987CAFE-509B-4B81-ABFD-CFCF9B73A994}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746-4743-BF53-2CE13851EB5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{A7F5206A-2440-4AE1-B6F8-95D6FFFDDC16}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746-4743-BF53-2CE13851EB5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{C70DA17E-9B45-44CE-926C-E6C5FC6E54FE}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746-4743-BF53-2CE13851EB5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{0DAFBC04-1CAC-48C3-88A4-C2A229A843FC}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746-4743-BF53-2CE13851EB5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{A289CE6E-6353-436E-BCBA-769003744FE9}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746-4743-BF53-2CE13851EB5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{CAE2B5E1-FA64-4473-9127-A4E4F752C767}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746-4743-BF53-2CE13851EB5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{02A6B6EB-E308-4AD7-9411-C9F3796AD5E0}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746-4743-BF53-2CE13851EB5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{DF2F2CEE-BC6D-4F02-BC81-76DB5D3E795B}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746-4743-BF53-2CE13851EB5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{C84049C3-6441-4332-AD05-6A7000FE623B}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746-4743-BF53-2CE13851EB5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{7BF5DF22-C001-48CD-BFF8-A16535BDEF89}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746-4743-BF53-2CE13851EB5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{F0DA2741-6064-48A1-93B3-BFECCE1FE749}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746-4743-BF53-2CE13851EB5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{DE15955B-87FF-4A8F-A13A-20BB55613713}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746-4743-BF53-2CE13851EB5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{F1D694DB-ABE9-4034-B012-950D761BB328}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746-4743-BF53-2CE13851EB5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{1AB39EBF-0522-4653-A7E8-AB9EFC13F470}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746-4743-BF53-2CE13851EB5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{3DDAE496-5E2E-4F48-B12F-70C77A0227AA}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746-4743-BF53-2CE13851EB5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{35B78436-7CF2-4E5B-84D1-4D053246129F}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746-4743-BF53-2CE13851EB5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{00200B58-EC9D-41DE-A654-7FB19568E246}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746-4743-BF53-2CE13851EB5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{F379A03D-B982-4882-B65C-11FE5C94CAE9}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746-4743-BF53-2CE13851EB5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{BA1DE94A-AB66-422B-B326-779C51BA1DC0}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746-4743-BF53-2CE13851EB5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{4AC58DD4-A4C0-40AC-8738-08DDDB682143}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746-4743-BF53-2CE13851EB5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{3B46A32D-E2E1-457A-AF57-59645C0D97FE}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746-4743-BF53-2CE13851EB5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{8C095378-1B32-47CF-A6F5-6C50C58A3802}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746-4743-BF53-2CE13851EB5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{A9BFABEB-0EEF-4FAB-A5B9-0CD2ADE365A7}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746-4743-BF53-2CE13851EB5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{5E83862D-5D78-482C-81E6-0E1655BEF6CE}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746-4743-BF53-2CE13851EB5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{5C80EC23-D5D6-4532-A366-6101BABE7B36}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746-4743-BF53-2CE13851EB5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{1963EAFA-DAFD-403D-8B80-5DA025067297}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746-4743-BF53-2CE13851EB5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{14581354-F781-4A5A-ACDE-1C608B885769}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746-4743-BF53-2CE13851EB5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{08CCC910-3087-402E-BC60-D2D13A5B108D}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746-4743-BF53-2CE13851EB5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{C4F9A614-E478-4004-A7D0-54B76FD5B4D2}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746-4743-BF53-2CE13851EB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746-4743-BF53-2CE13851EB5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746-4743-BF53-2CE13851EB5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{084D4FFB-ED12-4CA0-A63F-83AC425D5CAD}</c15:txfldGUID>
                      <c15:f>Daten_Diagramme!$E$14</c15:f>
                      <c15:dlblFieldTableCache>
                        <c:ptCount val="1"/>
                        <c:pt idx="0">
                          <c:v>-4.9</c:v>
                        </c:pt>
                      </c15:dlblFieldTableCache>
                    </c15:dlblFTEntry>
                  </c15:dlblFieldTable>
                  <c15:showDataLabelsRange val="0"/>
                </c:ext>
                <c:ext xmlns:c16="http://schemas.microsoft.com/office/drawing/2014/chart" uri="{C3380CC4-5D6E-409C-BE32-E72D297353CC}">
                  <c16:uniqueId val="{00000000-67C2-458F-8C05-6B8A3D459CD7}"/>
                </c:ext>
              </c:extLst>
            </c:dLbl>
            <c:dLbl>
              <c:idx val="1"/>
              <c:tx>
                <c:strRef>
                  <c:f>Daten_Diagramme!$E$15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{6EC0547A-E8BF-4E70-A79D-8BA6A6B2D8CB}</c15:txfldGUID>
                      <c15:f>Daten_Diagramme!$E$15</c15:f>
                      <c15:dlblFieldTableCache>
                        <c:ptCount val="1"/>
                        <c:pt idx="0">
                          <c:v>-6.4</c:v>
                        </c:pt>
                      </c15:dlblFieldTableCache>
                    </c15:dlblFTEntry>
                  </c15:dlblFieldTable>
                  <c15:showDataLabelsRange val="0"/>
                </c:ext>
                <c:ext xmlns:c16="http://schemas.microsoft.com/office/drawing/2014/chart" uri="{C3380CC4-5D6E-409C-BE32-E72D297353CC}">
                  <c16:uniqueId val="{00000001-67C2-458F-8C05-6B8A3D459CD7}"/>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{4F4BAE0F-639D-4F2D-85DE-648545EC4731}</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67C2-458F-8C05-6B8A3D459CD7}"/>
                </c:ext>
              </c:extLst>
            </c:dLbl>
            <c:dLbl>
              <c:idx val="3"/>
              <c:tx>
                <c:strRef>
                  <c:f>Daten_Diagramme!$E$17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{975B8FE6-5C20-4EBA-8E01-54F542530266}</c15:txfldGUID>
                      <c15:f>Daten_Diagramme!$E$17</c15:f>
                      <c15:dlblFieldTableCache>
                        <c:ptCount val="1"/>
                        <c:pt idx="0">
                          <c:v>4.3</c:v>
                        </c:pt>
                      </c15:dlblFieldTableCache>
                    </c15:dlblFTEntry>
                  </c15:dlblFieldTable>
                  <c15:showDataLabelsRange val="0"/>
                </c:ext>
                <c:ext xmlns:c16="http://schemas.microsoft.com/office/drawing/2014/chart" uri="{C3380CC4-5D6E-409C-BE32-E72D297353CC}">
                  <c16:uniqueId val="{00000003-67C2-458F-8C05-6B8A3D459CD7}"/>
                </c:ext>
              </c:extLst>
            </c:dLbl>
            <c:dLbl>
              <c:idx val="4"/>
              <c:tx>
                <c:strRef>
                  <c:f>Daten_Diagramme!$E$18</c:f>
                  <c:strCache>
                    <c:ptCount val="1"/>
                    <c:pt idx="0">
                      <c:v>19.7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{3C988504-3DF6-4834-A525-B845395EA62A}</c15:txfldGUID>
                      <c15:f>Daten_Diagramme!$E$18</c15:f>
                      <c15:dlblFieldTableCache>
                        <c:ptCount val="1"/>
                        <c:pt idx="0">
                          <c:v>19.7</c:v>
                        </c:pt>
                      </c15:dlblFieldTableCache>
                    </c15:dlblFTEntry>
                  </c15:dlblFieldTable>
                  <c15:showDataLabelsRange val="0"/>
                </c:ext>
                <c:ext xmlns:c16="http://schemas.microsoft.com/office/drawing/2014/chart" uri="{C3380CC4-5D6E-409C-BE32-E72D297353CC}">
                  <c16:uniqueId val="{00000004-67C2-458F-8C05-6B8A3D459CD7}"/>
                </c:ext>
              </c:extLst>
            </c:dLbl>
            <c:dLbl>
              <c:idx val="5"/>
              <c:tx>
                <c:strRef>
                  <c:f>Daten_Diagramme!$E$19</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{7ED48BA6-6D42-4DF3-A238-CB0801C5B9C3}</c15:txfldGUID>
                      <c15:f>Daten_Diagramme!$E$19</c15:f>
                      <c15:dlblFieldTableCache>
                        <c:ptCount val="1"/>
                        <c:pt idx="0">
                          <c:v>-7.2</c:v>
                        </c:pt>
                      </c15:dlblFieldTableCache>
                    </c15:dlblFTEntry>
                  </c15:dlblFieldTable>
                  <c15:showDataLabelsRange val="0"/>
                </c:ext>
                <c:ext xmlns:c16="http://schemas.microsoft.com/office/drawing/2014/chart" uri="{C3380CC4-5D6E-409C-BE32-E72D297353CC}">
                  <c16:uniqueId val="{00000005-67C2-458F-8C05-6B8A3D459CD7}"/>
                </c:ext>
              </c:extLst>
            </c:dLbl>
            <c:dLbl>
              <c:idx val="6"/>
              <c:tx>
                <c:strRef>
                  <c:f>Daten_Diagramme!$E$20</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{330051A2-CF5A-494D-8C24-FC31E3CBA701}</c15:txfldGUID>
                      <c15:f>Daten_Diagramme!$E$20</c15:f>
                      <c15:dlblFieldTableCache>
                        <c:ptCount val="1"/>
                        <c:pt idx="0">
                          <c:v>7.8</c:v>
                        </c:pt>
                      </c15:dlblFieldTableCache>
                    </c15:dlblFTEntry>
                  </c15:dlblFieldTable>
                  <c15:showDataLabelsRange val="0"/>
                </c:ext>
                <c:ext xmlns:c16="http://schemas.microsoft.com/office/drawing/2014/chart" uri="{C3380CC4-5D6E-409C-BE32-E72D297353CC}">
                  <c16:uniqueId val="{00000006-67C2-458F-8C05-6B8A3D459CD7}"/>
                </c:ext>
              </c:extLst>
            </c:dLbl>
            <c:dLbl>
              <c:idx val="7"/>
              <c:tx>
                <c:strRef>
                  <c:f>Daten_Diagramme!$E$21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{96876E32-CA32-48EA-AEDC-A8C7D3FC0A21}</c15:txfldGUID>
                      <c15:f>Daten_Diagramme!$E$21</c15:f>
                      <c15:dlblFieldTableCache>
                        <c:ptCount val="1"/>
                        <c:pt idx="0">
                          <c:v>4.9</c:v>
                        </c:pt>
                      </c15:dlblFieldTableCache>
                    </c15:dlblFTEntry>
                  </c15:dlblFieldTable>
                  <c15:showDataLabelsRange val="0"/>
                </c:ext>
                <c:ext xmlns:c16="http://schemas.microsoft.com/office/drawing/2014/chart" uri="{C3380CC4-5D6E-409C-BE32-E72D297353CC}">
                  <c16:uniqueId val="{00000007-67C2-458F-8C05-6B8A3D459CD7}"/>
                </c:ext>
              </c:extLst>
            </c:dLbl>
            <c:dLbl>
              <c:idx val="8"/>
              <c:tx>
                <c:strRef>
                  <c:f>Daten_Diagramme!$E$22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{93AA9E09-3F66-464C-8790-C771B49759F5}</c15:txfldGUID>
                      <c15:f>Daten_Diagramme!$E$22</c15:f>
                      <c15:dlblFieldTableCache>
                        <c:ptCount val="1"/>
                        <c:pt idx="0">
                          <c:v>-4.8</c:v>
                        </c:pt>
                      </c15:dlblFieldTableCache>
                    </c15:dlblFTEntry>
                  </c15:dlblFieldTable>
                  <c15:showDataLabelsRange val="0"/>
                </c:ext>
                <c:ext xmlns:c16="http://schemas.microsoft.com/office/drawing/2014/chart" uri="{C3380CC4-5D6E-409C-BE32-E72D297353CC}">
                  <c16:uniqueId val="{00000008-67C2-458F-8C05-6B8A3D459CD7}"/>
                </c:ext>
              </c:extLst>
            </c:dLbl>
            <c:dLbl>
              <c:idx val="9"/>
              <c:tx>
                <c:strRef>
                  <c:f>Daten_Diagramme!$E$23</c:f>
                  <c:strCache>
                    <c:ptCount val="1"/>
                    <c:pt idx="0">
                      <c:v>-19.8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{D4A4F554-0DB7-4FFA-B5EA-1CED7E3253F4}</c15:txfldGUID>
                      <c15:f>Daten_Diagramme!$E$23</c15:f>
                      <c15:dlblFieldTableCache>
                        <c:ptCount val="1"/>
                        <c:pt idx="0">
                          <c:v>-19.8</c:v>
                        </c:pt>
                      </c15:dlblFieldTableCache>
                    </c15:dlblFTEntry>
                  </c15:dlblFieldTable>
                  <c15:showDataLabelsRange val="0"/>
                </c:ext>
                <c:ext xmlns:c16="http://schemas.microsoft.com/office/drawing/2014/chart" uri="{C3380CC4-5D6E-409C-BE32-E72D297353CC}">
                  <c16:uniqueId val="{00000009-67C2-458F-8C05-6B8A3D459CD7}"/>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{9FB79393-0554-472F-8D83-B1772686702C}</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67C2-458F-8C05-6B8A3D459CD7}"/>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{AD43377C-B127-4E60-A6B4-47126655581E}</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67C2-458F-8C05-6B8A3D459CD7}"/>
                </c:ext>
              </c:extLst>
            </c:dLbl>
            <c:dLbl>
              <c:idx val="12"/>
              <c:tx>
                <c:strRef>
                  <c:f>Daten_Diagramme!$E$26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{781AA7BC-D10D-474B-B24F-9426AA33D035}</c15:txfldGUID>
                      <c15:f>Daten_Diagramme!$E$26</c15:f>
                      <c15:dlblFieldTableCache>
                        <c:ptCount val="1"/>
                        <c:pt idx="0">
                          <c:v>-2.3</c:v>
                        </c:pt>
                      </c15:dlblFieldTableCache>
                    </c15:dlblFTEntry>
                  </c15:dlblFieldTable>
                  <c15:showDataLabelsRange val="0"/>
                </c:ext>
                <c:ext xmlns:c16="http://schemas.microsoft.com/office/drawing/2014/chart" uri="{C3380CC4-5D6E-409C-BE32-E72D297353CC}">
                  <c16:uniqueId val="{0000000C-67C2-458F-8C05-6B8A3D459CD7}"/>
                </c:ext>
              </c:extLst>
            </c:dLbl>
            <c:dLbl>
              <c:idx val="13"/>
              <c:tx>
                <c:strRef>
                  <c:f>Daten_Diagramme!$E$27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{37C6B00B-827F-4B9F-8BF6-A06232FBCC12}</c15:txfldGUID>
                      <c15:f>Daten_Diagramme!$E$27</c15:f>
                      <c15:dlblFieldTableCache>
                        <c:ptCount val="1"/>
                        <c:pt idx="0">
                          <c:v>-3.0</c:v>
                        </c:pt>
                      </c15:dlblFieldTableCache>
                    </c15:dlblFTEntry>
                  </c15:dlblFieldTable>
                  <c15:showDataLabelsRange val="0"/>
                </c:ext>
                <c:ext xmlns:c16="http://schemas.microsoft.com/office/drawing/2014/chart" uri="{C3380CC4-5D6E-409C-BE32-E72D297353CC}">
                  <c16:uniqueId val="{0000000D-67C2-458F-8C05-6B8A3D459CD7}"/>
                </c:ext>
              </c:extLst>
            </c:dLbl>
            <c:dLbl>
              <c:idx val="14"/>
              <c:tx>
                <c:strRef>
                  <c:f>Daten_Diagramme!$E$28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{85045CDF-E959-4A10-A2C3-2854FF991D0D}</c15:txfldGUID>
                      <c15:f>Daten_Diagramme!$E$28</c15:f>
                      <c15:dlblFieldTableCache>
                        <c:ptCount val="1"/>
                        <c:pt idx="0">
                          <c:v>0.2</c:v>
                        </c:pt>
                      </c15:dlblFieldTableCache>
                    </c15:dlblFTEntry>
                  </c15:dlblFieldTable>
                  <c15:showDataLabelsRange val="0"/>
                </c:ext>
                <c:ext xmlns:c16="http://schemas.microsoft.com/office/drawing/2014/chart" uri="{C3380CC4-5D6E-409C-BE32-E72D297353CC}">
                  <c16:uniqueId val="{0000000E-67C2-458F-8C05-6B8A3D459CD7}"/>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{A75E7ADF-5BE1-42A1-AD97-4F672D0D77B2}</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67C2-458F-8C05-6B8A3D459CD7}"/>
                </c:ext>
              </c:extLst>
            </c:dLbl>
            <c:dLbl>
              <c:idx val="16"/>
              <c:tx>
                <c:strRef>
                  <c:f>Daten_Diagramme!$E$30</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{F66BB5D7-CC61-42DF-B31B-203813FD05C2}</c15:txfldGUID>
                      <c15:f>Daten_Diagramme!$E$30</c15:f>
                      <c15:dlblFieldTableCache>
                        <c:ptCount val="1"/>
                        <c:pt idx="0">
                          <c:v>-8.3</c:v>
                        </c:pt>
                      </c15:dlblFieldTableCache>
                    </c15:dlblFTEntry>
                  </c15:dlblFieldTable>
                  <c15:showDataLabelsRange val="0"/>
                </c:ext>
                <c:ext xmlns:c16="http://schemas.microsoft.com/office/drawing/2014/chart" uri="{C3380CC4-5D6E-409C-BE32-E72D297353CC}">
                  <c16:uniqueId val="{00000010-67C2-458F-8C05-6B8A3D459CD7}"/>
                </c:ext>
              </c:extLst>
            </c:dLbl>
            <c:dLbl>
              <c:idx val="17"/>
              <c:tx>
                <c:strRef>
                  <c:f>Daten_Diagramme!$E$31</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{0BE7A6C2-63E3-4329-A4D1-C220BC1B8ECC}</c15:txfldGUID>
                      <c15:f>Daten_Diagramme!$E$31</c15:f>
                      <c15:dlblFieldTableCache>
                        <c:ptCount val="1"/>
                        <c:pt idx="0">
                          <c:v>16.3</c:v>
                        </c:pt>
                      </c15:dlblFieldTableCache>
                    </c15:dlblFTEntry>
                  </c15:dlblFieldTable>
                  <c15:showDataLabelsRange val="0"/>
                </c:ext>
                <c:ext xmlns:c16="http://schemas.microsoft.com/office/drawing/2014/chart" uri="{C3380CC4-5D6E-409C-BE32-E72D297353CC}">
                  <c16:uniqueId val="{00000011-67C2-458F-8C05-6B8A3D459CD7}"/>
                </c:ext>
              </c:extLst>
            </c:dLbl>
            <c:dLbl>
              <c:idx val="18"/>
              <c:tx>
                <c:strRef>
                  <c:f>Daten_Diagramme!$E$32</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{E1EBB833-96F5-4E19-85A0-84D0308F0AA2}</c15:txfldGUID>
                      <c15:f>Daten_Diagramme!$E$32</c15:f>
                      <c15:dlblFieldTableCache>
                        <c:ptCount val="1"/>
                        <c:pt idx="0">
                          <c:v>-7.0</c:v>
                        </c:pt>
                      </c15:dlblFieldTableCache>
                    </c15:dlblFTEntry>
                  </c15:dlblFieldTable>
                  <c15:showDataLabelsRange val="0"/>
                </c:ext>
                <c:ext xmlns:c16="http://schemas.microsoft.com/office/drawing/2014/chart" uri="{C3380CC4-5D6E-409C-BE32-E72D297353CC}">
                  <c16:uniqueId val="{00000012-67C2-458F-8C05-6B8A3D459CD7}"/>
                </c:ext>
              </c:extLst>
            </c:dLbl>
            <c:dLbl>
              <c:idx val="19"/>
              <c:tx>
                <c:strRef>
                  <c:f>Daten_Diagramme!$E$33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{08D1CEEF-636B-4602-9152-111738423DD7}</c15:txfldGUID>
                      <c15:f>Daten_Diagramme!$E$33</c15:f>
                      <c15:dlblFieldTableCache>
                        <c:ptCount val="1"/>
                        <c:pt idx="0">
                          <c:v>-0.6</c:v>
                        </c:pt>
                      </c15:dlblFieldTableCache>
                    </c15:dlblFTEntry>
                  </c15:dlblFieldTable>
                  <c15:showDataLabelsRange val="0"/>
                </c:ext>
                <c:ext xmlns:c16="http://schemas.microsoft.com/office/drawing/2014/chart" uri="{C3380CC4-5D6E-409C-BE32-E72D297353CC}">
                  <c16:uniqueId val="{00000013-67C2-458F-8C05-6B8A3D459CD7}"/>
                </c:ext>
              </c:extLst>
            </c:dLbl>
            <c:dLbl>
              <c:idx val="20"/>
              <c:tx>
                <c:strRef>
                  <c:f>Daten_Diagramme!$E$34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{C22752B9-A453-4231-A0BA-7A2E5C222A75}</c15:txfldGUID>
                      <c15:f>Daten_Diagramme!$E$34</c15:f>
                      <c15:dlblFieldTableCache>
                        <c:ptCount val="1"/>
                        <c:pt idx="0">
                          <c:v>-4.6</c:v>
                        </c:pt>
                      </c15:dlblFieldTableCache>
                    </c15:dlblFTEntry>
                  </c15:dlblFieldTable>
                  <c15:showDataLabelsRange val="0"/>
                </c:ext>
                <c:ext xmlns:c16="http://schemas.microsoft.com/office/drawing/2014/chart" uri="{C3380CC4-5D6E-409C-BE32-E72D297353CC}">
                  <c16:uniqueId val="{00000014-67C2-458F-8C05-6B8A3D459CD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{5FFCA9C9-1596-41E3-95CB-32375C5453B3}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7C2-458F-8C05-6B8A3D459CD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{E1CF6CF4-B3B5-4CA2-AD13-0E6438759920}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7C2-458F-8C05-6B8A3D459CD7}"/>
                </c:ext>
              </c:extLst>
            </c:dLbl>
            <c:dLbl>
              <c:idx val="23"/>
              <c:tx>
                <c:strRef>
                  <c:f>Daten_Diagramme!$E$37</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{B1CC6271-78EE-41CA-869B-A65CED698874}</c15:txfldGUID>
                      <c15:f>Daten_Diagramme!$E$37</c15:f>
                      <c15:dlblFieldTableCache>
                        <c:ptCount val="1"/>
                        <c:pt idx="0">
                          <c:v>-6.4</c:v>
                        </c:pt>
                      </c15:dlblFieldTableCache>
                    </c15:dlblFTEntry>
                  </c15:dlblFieldTable>
                  <c15:showDataLabelsRange val="0"/>
                </c:ext>
                <c:ext xmlns:c16="http://schemas.microsoft.com/office/drawing/2014/chart" uri="{C3380CC4-5D6E-409C-BE32-E72D297353CC}">
                  <c16:uniqueId val="{00000017-67C2-458F-8C05-6B8A3D459CD7}"/>
                </c:ext>
              </c:extLst>
            </c:dLbl>
            <c:dLbl>
              <c:idx val="24"/>
              <c:tx>
                <c:strRef>
                  <c:f>Daten_Diagramme!$E$38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{80EFF4EF-D960-491B-A9CD-038FAD428333}</c15:txfldGUID>
                      <c15:f>Daten_Diagramme!$E$38</c15:f>
                      <c15:dlblFieldTableCache>
                        <c:ptCount val="1"/>
                        <c:pt idx="0">
                          <c:v>4.2</c:v>
                        </c:pt>
                      </c15:dlblFieldTableCache>
                    </c15:dlblFTEntry>
                  </c15:dlblFieldTable>
                  <c15:showDataLabelsRange val="0"/>
                </c:ext>
                <c:ext xmlns:c16="http://schemas.microsoft.com/office/drawing/2014/chart" uri="{C3380CC4-5D6E-409C-BE32-E72D297353CC}">
                  <c16:uniqueId val="{00000018-67C2-458F-8C05-6B8A3D459CD7}"/>
                </c:ext>
              </c:extLst>
            </c:dLbl>
            <c:dLbl>
              <c:idx val="25"/>
              <c:tx>
                <c:strRef>
                  <c:f>Daten_Diagramme!$E$39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{C3AC177F-5D0F-4C66-904F-CE1E800A8582}</c15:txfldGUID>
                      <c15:f>Daten_Diagramme!$E$39</c15:f>
                      <c15:dlblFieldTableCache>
                        <c:ptCount val="1"/>
                        <c:pt idx="0">
                          <c:v>-6.1</c:v>
                        </c:pt>
                      </c15:dlblFieldTableCache>
                    </c15:dlblFTEntry>
                  </c15:dlblFieldTable>
                  <c15:showDataLabelsRange val="0"/>
                </c:ext>
                <c:ext xmlns:c16="http://schemas.microsoft.com/office/drawing/2014/chart" uri="{C3380CC4-5D6E-409C-BE32-E72D297353CC}">
                  <c16:uniqueId val="{00000019-67C2-458F-8C05-6B8A3D459CD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{C9D845AF-0B02-462C-8A8E-10CE25384542}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7C2-458F-8C05-6B8A3D459CD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{E9CF22D9-E24D-493F-995E-337637108F64}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7C2-458F-8C05-6B8A3D459CD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{9D74ACD3-D4A1-46A9-88E2-3B1699377F62}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7C2-458F-8C05-6B8A3D459CD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{EAE41EDF-4034-42C1-85D4-8E92A728FDF7}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7C2-458F-8C05-6B8A3D459CD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{FE19B947-FBBD-4CE1-8AEC-930D3B5DE3F2}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7C2-458F-8C05-6B8A3D459CD7}"/>
                </c:ext>
              </c:extLst>
            </c:dLbl>
            <c:dLbl>
              <c:idx val="31"/>
              <c:tx>
                <c:strRef>
                  <c:f>Daten_Diagramme!$E$45</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{746BA17A-0DB7-48DA-86ED-69B40AA38DC5}</c15:txfldGUID>
                      <c15:f>Daten_Diagramme!$E$45</c15:f>
                      <c15:dlblFieldTableCache>
                        <c:ptCount val="1"/>
                        <c:pt idx="0">
                          <c:v>-6.1</c:v>
                        </c:pt>
                      </c15:dlblFieldTableCache>
                    </c15:dlblFTEntry>
                  </c15:dlblFieldTable>
                  <c15:showDataLabelsRange val="0"/>
                </c:ext>
                <c:ext xmlns:c16="http://schemas.microsoft.com/office/drawing/2014/chart" uri="{C3380CC4-5D6E-409C-BE32-E72D297353CC}">
                  <c16:uniqueId val="{0000001F-67C2-458F-8C05-6B8A3D459C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-4.9015410958904111</c:v>
                </c:pt>
                <c:pt idx="1">
                  <c:v>-6.3545150501672243</c:v>
                </c:pt>
                <c:pt idx="2">
                  <c:v>0</c:v>
                </c:pt>
                <c:pt idx="3">
                  <c:v>4.2918454935622314</c:v>
                </c:pt>
                <c:pt idx="4">
                  <c:v>19.718309859154928</c:v>
                </c:pt>
                <c:pt idx="5">
                  <c:v>-7.2072072072072073</c:v>
                </c:pt>
                <c:pt idx="6">
                  <c:v>7.8431372549019605</c:v>
                </c:pt>
                <c:pt idx="7">
                  <c:v>4.946996466431095</c:v>
                </c:pt>
                <c:pt idx="8">
                  <c:v>-4.7690014903129656</c:v>
                </c:pt>
                <c:pt idx="9">
                  <c:v>-19.817073170731707</c:v>
                </c:pt>
                <c:pt idx="10">
                  <c:v>-9.3945720250521916</c:v>
                </c:pt>
                <c:pt idx="11">
                  <c:v>0</c:v>
                </c:pt>
                <c:pt idx="12">
                  <c:v>-2.3255813953488373</c:v>
                </c:pt>
                <c:pt idx="13">
                  <c:v>-2.9702970297029703</c:v>
                </c:pt>
                <c:pt idx="14">
                  <c:v>0.22675736961451248</c:v>
                </c:pt>
                <c:pt idx="15">
                  <c:v>0</c:v>
                </c:pt>
                <c:pt idx="16">
                  <c:v>-8.3333333333333339</c:v>
                </c:pt>
                <c:pt idx="17">
                  <c:v>16.279069767441861</c:v>
                </c:pt>
                <c:pt idx="18">
                  <c:v>-6.989247311827957</c:v>
                </c:pt>
                <c:pt idx="19">
                  <c:v>-0.60240963855421692</c:v>
                </c:pt>
                <c:pt idx="20">
                  <c:v>-4.5580110497237571</c:v>
                </c:pt>
                <c:pt idx="21">
                  <c:v>0</c:v>
                </c:pt>
                <c:pt idx="23">
                  <c:v>-6.3545150501672243</c:v>
                </c:pt>
                <c:pt idx="24">
                  <c:v>4.2477876106194694</c:v>
                </c:pt>
                <c:pt idx="25">
                  <c:v>-6.1449579831932777</c:v>
                </c:pt>
              </c:numCache>
            </c:numRef>
          </c:val>
          <c:extLst>
            <c:ext xmlns:c16="http://schemas.microsoft.com/office/drawing/2014/chart" uri="{C3380CC4-5D6E-409C-BE32-E72D297353CC}">
              <c16:uniqueId val="{00000020-67C2-458F-8C05-6B8A3D459CD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{6F9E1231-47EC-421A-ACEB-BB43AF0D2EF6}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7C2-458F-8C05-6B8A3D459CD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{67296644-A637-4A00-8421-749C6FAAC339}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7C2-458F-8C05-6B8A3D459CD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{6C0043C6-E9B6-43C1-87F2-AE04C9BEB2C6}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7C2-458F-8C05-6B8A3D459CD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{D4126258-DE85-4811-8D4F-ECAE589A6A33}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7C2-458F-8C05-6B8A3D459CD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{D6725438-D78C-4A49-AF0B-5BD60EFFDC05}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7C2-458F-8C05-6B8A3D459CD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{FDA3011E-7005-42AD-B661-DA9B9A86A356}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7C2-458F-8C05-6B8A3D459CD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{B2CD3CED-69FD-4346-88AA-695229B2E695}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7C2-458F-8C05-6B8A3D459CD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{5B437766-D8F7-43F1-B929-64EB8E1280AA}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7C2-458F-8C05-6B8A3D459CD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{D3F230FF-E544-46D7-AF1A-B9BE9F354F24}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7C2-458F-8C05-6B8A3D459CD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{FED1F511-4EBF-4F4C-8F08-6731749B1D8E}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7C2-458F-8C05-6B8A3D459CD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{62FE15E3-EA52-4618-8E6B-EBC7BA1D5C20}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7C2-458F-8C05-6B8A3D459CD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{6675629B-5FEC-4A2F-B10D-307A532421DF}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7C2-458F-8C05-6B8A3D459CD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{66CDA8B6-EC5A-412B-A622-9305FE0AEE0F}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7C2-458F-8C05-6B8A3D459CD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{2238EAF4-DD92-435C-A3D4-DF6BB4AF5182}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7C2-458F-8C05-6B8A3D459CD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{C2D94A89-6C7D-426F-A44F-026D9EA59795}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7C2-458F-8C05-6B8A3D459CD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{E6B5AE9E-1E59-4BBB-BE10-4FEF78CABE4B}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7C2-458F-8C05-6B8A3D459CD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{E3308676-C815-44B0-9B4F-3EDDBEA72BDA}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7C2-458F-8C05-6B8A3D459CD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{CDEB2F86-B480-41F9-8EDC-557A0CA0518F}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7C2-458F-8C05-6B8A3D459CD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{493CDB6F-4CA0-421A-B895-9FDBA5C90D0C}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7C2-458F-8C05-6B8A3D459CD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{45480285-FC0A-4AF2-AC4D-EF69221828F1}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7C2-458F-8C05-6B8A3D459CD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{5CC04978-DE29-4C27-B667-00D57368208F}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7C2-458F-8C05-6B8A3D459CD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{5DB5DF4B-4FC3-43E7-A2B5-090BCB720592}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7C2-458F-8C05-6B8A3D459CD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{EA3B5B56-3D61-4BE5-B206-6B1D770789C0}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7C2-458F-8C05-6B8A3D459CD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{827EF627-1D73-4DCC-9B30-A9B0C8C937AB}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7C2-458F-8C05-6B8A3D459CD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{E073C2C2-CDB1-4191-A754-E76FBE143313}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7C2-458F-8C05-6B8A3D459CD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{F586221B-39CC-40A0-B74A-6C49EE234AA7}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7C2-458F-8C05-6B8A3D459CD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{402A572D-AB17-4ABA-A445-0FA8E25B5B86}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7C2-458F-8C05-6B8A3D459CD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{8DD382F8-13A8-4419-BC15-2BEAAE252590}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7C2-458F-8C05-6B8A3D459CD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{B2654971-9D56-4777-A5BF-B2EDA9934601}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7C2-458F-8C05-6B8A3D459CD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{E49C4788-D84F-4836-92A5-17E11EE1F3A2}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7C2-458F-8C05-6B8A3D459CD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{C312C512-9E65-4D97-B52C-8EA26CF2C553}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7C2-458F-8C05-6B8A3D459CD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{5EF1F637-A69D-4539-BB08-31EB3B01D1E9}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7C2-458F-8C05-6B8A3D459C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7C2-458F-8C05-6B8A3D459CD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7C2-458F-8C05-6B8A3D459CD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{95DAD431-33AE-4651-8475-496D8BF49689}</c15:txfldGUID>
                      <c15:f>Diagramm!$I$46</c15:f>
                      <c15:dlblFieldTableCache>
                        <c:ptCount val="1"/>
                      </c15:dlblFieldTableCache>
                    </c15:dlblFTEntry>
                  </c15:dlblFieldTable>
                  <c15:showDataLabelsRange val="0"/>
                </c:ext>
                <c:ext xmlns:c16="http://schemas.microsoft.com/office/drawing/2014/chart" uri="{C3380CC4-5D6E-409C-BE32-E72D297353CC}">
                  <c16:uniqueId val="{00000000-26D4-41B0-856B-29BE8084A42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{ADFE0327-8B1F-4F0B-B69D-C0353C1C6D50}</c15:txfldGUID>
                      <c15:f>Diagramm!$I$47</c15:f>
                      <c15:dlblFieldTableCache>
                        <c:ptCount val="1"/>
                      </c15:dlblFieldTableCache>
                    </c15:dlblFTEntry>
                  </c15:dlblFieldTable>
                  <c15:showDataLabelsRange val="0"/>
                </c:ext>
                <c:ext xmlns:c16="http://schemas.microsoft.com/office/drawing/2014/chart" uri="{C3380CC4-5D6E-409C-BE32-E72D297353CC}">
                  <c16:uniqueId val="{00000001-26D4-41B0-856B-29BE8084A42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{2583C216-7F4D-41A4-97CD-4FCC57B4C723}</c15:txfldGUID>
                      <c15:f>Diagramm!$I$48</c15:f>
                      <c15:dlblFieldTableCache>
                        <c:ptCount val="1"/>
                      </c15:dlblFieldTableCache>
                    </c15:dlblFTEntry>
                  </c15:dlblFieldTable>
                  <c15:showDataLabelsRange val="0"/>
                </c:ext>
                <c:ext xmlns:c16="http://schemas.microsoft.com/office/drawing/2014/chart" uri="{C3380CC4-5D6E-409C-BE32-E72D297353CC}">
                  <c16:uniqueId val="{00000002-26D4-41B0-856B-29BE8084A42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{92475A2F-E4CF-4A48-BD4A-CAF7ABF6D258}</c15:txfldGUID>
                      <c15:f>Diagramm!$I$49</c15:f>
                      <c15:dlblFieldTableCache>
                        <c:ptCount val="1"/>
                      </c15:dlblFieldTableCache>
                    </c15:dlblFTEntry>
                  </c15:dlblFieldTable>
                  <c15:showDataLabelsRange val="0"/>
                </c:ext>
                <c:ext xmlns:c16="http://schemas.microsoft.com/office/drawing/2014/chart" uri="{C3380CC4-5D6E-409C-BE32-E72D297353CC}">
                  <c16:uniqueId val="{00000003-26D4-41B0-856B-29BE8084A42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{090286CB-D8C1-4C1D-BDEC-6AB752DA7655}</c15:txfldGUID>
                      <c15:f>Diagramm!$I$50</c15:f>
                      <c15:dlblFieldTableCache>
                        <c:ptCount val="1"/>
                      </c15:dlblFieldTableCache>
                    </c15:dlblFTEntry>
                  </c15:dlblFieldTable>
                  <c15:showDataLabelsRange val="0"/>
                </c:ext>
                <c:ext xmlns:c16="http://schemas.microsoft.com/office/drawing/2014/chart" uri="{C3380CC4-5D6E-409C-BE32-E72D297353CC}">
                  <c16:uniqueId val="{00000004-26D4-41B0-856B-29BE8084A42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{2AC3E817-F108-46E1-916B-2F32EBA34ED7}</c15:txfldGUID>
                      <c15:f>Diagramm!$I$51</c15:f>
                      <c15:dlblFieldTableCache>
                        <c:ptCount val="1"/>
                      </c15:dlblFieldTableCache>
                    </c15:dlblFTEntry>
                  </c15:dlblFieldTable>
                  <c15:showDataLabelsRange val="0"/>
                </c:ext>
                <c:ext xmlns:c16="http://schemas.microsoft.com/office/drawing/2014/chart" uri="{C3380CC4-5D6E-409C-BE32-E72D297353CC}">
                  <c16:uniqueId val="{00000005-26D4-41B0-856B-29BE8084A42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{CF47B14D-8CA5-456E-BD8F-DB4406CCE948}</c15:txfldGUID>
                      <c15:f>Diagramm!$I$52</c15:f>
                      <c15:dlblFieldTableCache>
                        <c:ptCount val="1"/>
                      </c15:dlblFieldTableCache>
                    </c15:dlblFTEntry>
                  </c15:dlblFieldTable>
                  <c15:showDataLabelsRange val="0"/>
                </c:ext>
                <c:ext xmlns:c16="http://schemas.microsoft.com/office/drawing/2014/chart" uri="{C3380CC4-5D6E-409C-BE32-E72D297353CC}">
                  <c16:uniqueId val="{00000006-26D4-41B0-856B-29BE8084A42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{9986A6BF-947B-48E0-8C17-50DF481660A2}</c15:txfldGUID>
                      <c15:f>Diagramm!$I$53</c15:f>
                      <c15:dlblFieldTableCache>
                        <c:ptCount val="1"/>
                      </c15:dlblFieldTableCache>
                    </c15:dlblFTEntry>
                  </c15:dlblFieldTable>
                  <c15:showDataLabelsRange val="0"/>
                </c:ext>
                <c:ext xmlns:c16="http://schemas.microsoft.com/office/drawing/2014/chart" uri="{C3380CC4-5D6E-409C-BE32-E72D297353CC}">
                  <c16:uniqueId val="{00000007-26D4-41B0-856B-29BE8084A42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{8D23F7A6-EAD7-44F5-AB99-E679EC726177}</c15:txfldGUID>
                      <c15:f>Diagramm!$I$54</c15:f>
                      <c15:dlblFieldTableCache>
                        <c:ptCount val="1"/>
                      </c15:dlblFieldTableCache>
                    </c15:dlblFTEntry>
                  </c15:dlblFieldTable>
                  <c15:showDataLabelsRange val="0"/>
                </c:ext>
                <c:ext xmlns:c16="http://schemas.microsoft.com/office/drawing/2014/chart" uri="{C3380CC4-5D6E-409C-BE32-E72D297353CC}">
                  <c16:uniqueId val="{00000008-26D4-41B0-856B-29BE8084A42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{C8EE5DE6-BD4A-4741-8FFA-F9A3F393E340}</c15:txfldGUID>
                      <c15:f>Diagramm!$I$55</c15:f>
                      <c15:dlblFieldTableCache>
                        <c:ptCount val="1"/>
                      </c15:dlblFieldTableCache>
                    </c15:dlblFTEntry>
                  </c15:dlblFieldTable>
                  <c15:showDataLabelsRange val="0"/>
                </c:ext>
                <c:ext xmlns:c16="http://schemas.microsoft.com/office/drawing/2014/chart" uri="{C3380CC4-5D6E-409C-BE32-E72D297353CC}">
                  <c16:uniqueId val="{00000009-26D4-41B0-856B-29BE8084A42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{5C9036F1-25FF-4CB5-9A9E-42664A9F3FB0}</c15:txfldGUID>
                      <c15:f>Diagramm!$I$56</c15:f>
                      <c15:dlblFieldTableCache>
                        <c:ptCount val="1"/>
                      </c15:dlblFieldTableCache>
                    </c15:dlblFTEntry>
                  </c15:dlblFieldTable>
                  <c15:showDataLabelsRange val="0"/>
                </c:ext>
                <c:ext xmlns:c16="http://schemas.microsoft.com/office/drawing/2014/chart" uri="{C3380CC4-5D6E-409C-BE32-E72D297353CC}">
                  <c16:uniqueId val="{0000000A-26D4-41B0-856B-29BE8084A42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{F3D4BD1F-2ADA-4805-8E67-2C87BC3E2313}</c15:txfldGUID>
                      <c15:f>Diagramm!$I$57</c15:f>
                      <c15:dlblFieldTableCache>
                        <c:ptCount val="1"/>
                      </c15:dlblFieldTableCache>
                    </c15:dlblFTEntry>
                  </c15:dlblFieldTable>
                  <c15:showDataLabelsRange val="0"/>
                </c:ext>
                <c:ext xmlns:c16="http://schemas.microsoft.com/office/drawing/2014/chart" uri="{C3380CC4-5D6E-409C-BE32-E72D297353CC}">
                  <c16:uniqueId val="{0000000B-26D4-41B0-856B-29BE8084A42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{EBE65C30-68A5-4F1A-AA72-3FB3EE648ABB}</c15:txfldGUID>
                      <c15:f>Diagramm!$I$58</c15:f>
                      <c15:dlblFieldTableCache>
                        <c:ptCount val="1"/>
                      </c15:dlblFieldTableCache>
                    </c15:dlblFTEntry>
                  </c15:dlblFieldTable>
                  <c15:showDataLabelsRange val="0"/>
                </c:ext>
                <c:ext xmlns:c16="http://schemas.microsoft.com/office/drawing/2014/chart" uri="{C3380CC4-5D6E-409C-BE32-E72D297353CC}">
                  <c16:uniqueId val="{0000000C-26D4-41B0-856B-29BE8084A42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{E803BBC3-065C-422F-A278-A54AAD71E24B}</c15:txfldGUID>
                      <c15:f>Diagramm!$I$59</c15:f>
                      <c15:dlblFieldTableCache>
                        <c:ptCount val="1"/>
                      </c15:dlblFieldTableCache>
                    </c15:dlblFTEntry>
                  </c15:dlblFieldTable>
                  <c15:showDataLabelsRange val="0"/>
                </c:ext>
                <c:ext xmlns:c16="http://schemas.microsoft.com/office/drawing/2014/chart" uri="{C3380CC4-5D6E-409C-BE32-E72D297353CC}">
                  <c16:uniqueId val="{0000000D-26D4-41B0-856B-29BE8084A42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{A75A1F2D-04E9-466C-927D-C0E4D05E2144}</c15:txfldGUID>
                      <c15:f>Diagramm!$I$60</c15:f>
                      <c15:dlblFieldTableCache>
                        <c:ptCount val="1"/>
                      </c15:dlblFieldTableCache>
                    </c15:dlblFTEntry>
                  </c15:dlblFieldTable>
                  <c15:showDataLabelsRange val="0"/>
                </c:ext>
                <c:ext xmlns:c16="http://schemas.microsoft.com/office/drawing/2014/chart" uri="{C3380CC4-5D6E-409C-BE32-E72D297353CC}">
                  <c16:uniqueId val="{0000000E-26D4-41B0-856B-29BE8084A42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{0F477BB5-5A52-4C52-92CC-4900B06D3BD7}</c15:txfldGUID>
                      <c15:f>Diagramm!$I$61</c15:f>
                      <c15:dlblFieldTableCache>
                        <c:ptCount val="1"/>
                      </c15:dlblFieldTableCache>
                    </c15:dlblFTEntry>
                  </c15:dlblFieldTable>
                  <c15:showDataLabelsRange val="0"/>
                </c:ext>
                <c:ext xmlns:c16="http://schemas.microsoft.com/office/drawing/2014/chart" uri="{C3380CC4-5D6E-409C-BE32-E72D297353CC}">
                  <c16:uniqueId val="{0000000F-26D4-41B0-856B-29BE8084A42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{154F10EA-DE81-46F4-BD88-6F83669F9A8C}</c15:txfldGUID>
                      <c15:f>Diagramm!$I$62</c15:f>
                      <c15:dlblFieldTableCache>
                        <c:ptCount val="1"/>
                      </c15:dlblFieldTableCache>
                    </c15:dlblFTEntry>
                  </c15:dlblFieldTable>
                  <c15:showDataLabelsRange val="0"/>
                </c:ext>
                <c:ext xmlns:c16="http://schemas.microsoft.com/office/drawing/2014/chart" uri="{C3380CC4-5D6E-409C-BE32-E72D297353CC}">
                  <c16:uniqueId val="{00000010-26D4-41B0-856B-29BE8084A42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{E35BA7FA-77D4-4374-BF68-7D69C58D9B58}</c15:txfldGUID>
                      <c15:f>Diagramm!$I$63</c15:f>
                      <c15:dlblFieldTableCache>
                        <c:ptCount val="1"/>
                      </c15:dlblFieldTableCache>
                    </c15:dlblFTEntry>
                  </c15:dlblFieldTable>
                  <c15:showDataLabelsRange val="0"/>
                </c:ext>
                <c:ext xmlns:c16="http://schemas.microsoft.com/office/drawing/2014/chart" uri="{C3380CC4-5D6E-409C-BE32-E72D297353CC}">
                  <c16:uniqueId val="{00000011-26D4-41B0-856B-29BE8084A42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{9540873D-9351-4BF5-9E6E-D83C4F26F540}</c15:txfldGUID>
                      <c15:f>Diagramm!$I$64</c15:f>
                      <c15:dlblFieldTableCache>
                        <c:ptCount val="1"/>
                      </c15:dlblFieldTableCache>
                    </c15:dlblFTEntry>
                  </c15:dlblFieldTable>
                  <c15:showDataLabelsRange val="0"/>
                </c:ext>
                <c:ext xmlns:c16="http://schemas.microsoft.com/office/drawing/2014/chart" uri="{C3380CC4-5D6E-409C-BE32-E72D297353CC}">
                  <c16:uniqueId val="{00000012-26D4-41B0-856B-29BE8084A42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{8F7444D2-2D76-4B97-840C-2E87F0B02A8E}</c15:txfldGUID>
                      <c15:f>Diagramm!$I$65</c15:f>
                      <c15:dlblFieldTableCache>
                        <c:ptCount val="1"/>
                      </c15:dlblFieldTableCache>
                    </c15:dlblFTEntry>
                  </c15:dlblFieldTable>
                  <c15:showDataLabelsRange val="0"/>
                </c:ext>
                <c:ext xmlns:c16="http://schemas.microsoft.com/office/drawing/2014/chart" uri="{C3380CC4-5D6E-409C-BE32-E72D297353CC}">
                  <c16:uniqueId val="{00000013-26D4-41B0-856B-29BE8084A42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{D5EDEDED-1A91-4AEA-9D47-D13146E9BC4B}</c15:txfldGUID>
                      <c15:f>Diagramm!$I$66</c15:f>
                      <c15:dlblFieldTableCache>
                        <c:ptCount val="1"/>
                      </c15:dlblFieldTableCache>
                    </c15:dlblFTEntry>
                  </c15:dlblFieldTable>
                  <c15:showDataLabelsRange val="0"/>
                </c:ext>
                <c:ext xmlns:c16="http://schemas.microsoft.com/office/drawing/2014/chart" uri="{C3380CC4-5D6E-409C-BE32-E72D297353CC}">
                  <c16:uniqueId val="{00000014-26D4-41B0-856B-29BE8084A42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{3FF7D64C-9EF5-4D3E-9272-F5D55BF4A0D0}</c15:txfldGUID>
                      <c15:f>Diagramm!$I$67</c15:f>
                      <c15:dlblFieldTableCache>
                        <c:ptCount val="1"/>
                      </c15:dlblFieldTableCache>
                    </c15:dlblFTEntry>
                  </c15:dlblFieldTable>
                  <c15:showDataLabelsRange val="0"/>
                </c:ext>
                <c:ext xmlns:c16="http://schemas.microsoft.com/office/drawing/2014/chart" uri="{C3380CC4-5D6E-409C-BE32-E72D297353CC}">
                  <c16:uniqueId val="{00000015-26D4-41B0-856B-29BE8084A42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6D4-41B0-856B-29BE8084A42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{D085A6DB-F8AA-4A73-B6AD-221C73CF4957}</c15:txfldGUID>
                      <c15:f>Diagramm!$K$46</c15:f>
                      <c15:dlblFieldTableCache>
                        <c:ptCount val="1"/>
                      </c15:dlblFieldTableCache>
                    </c15:dlblFTEntry>
                  </c15:dlblFieldTable>
                  <c15:showDataLabelsRange val="0"/>
                </c:ext>
                <c:ext xmlns:c16="http://schemas.microsoft.com/office/drawing/2014/chart" uri="{C3380CC4-5D6E-409C-BE32-E72D297353CC}">
                  <c16:uniqueId val="{00000017-26D4-41B0-856B-29BE8084A42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{B20EF6D7-EB59-4E7E-A3E5-6AD0E717FFBA}</c15:txfldGUID>
                      <c15:f>Diagramm!$K$47</c15:f>
                      <c15:dlblFieldTableCache>
                        <c:ptCount val="1"/>
                      </c15:dlblFieldTableCache>
                    </c15:dlblFTEntry>
                  </c15:dlblFieldTable>
                  <c15:showDataLabelsRange val="0"/>
                </c:ext>
                <c:ext xmlns:c16="http://schemas.microsoft.com/office/drawing/2014/chart" uri="{C3380CC4-5D6E-409C-BE32-E72D297353CC}">
                  <c16:uniqueId val="{00000018-26D4-41B0-856B-29BE8084A42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{8897BD85-4D7A-4713-A02C-8194E114F816}</c15:txfldGUID>
                      <c15:f>Diagramm!$K$48</c15:f>
                      <c15:dlblFieldTableCache>
                        <c:ptCount val="1"/>
                      </c15:dlblFieldTableCache>
                    </c15:dlblFTEntry>
                  </c15:dlblFieldTable>
                  <c15:showDataLabelsRange val="0"/>
                </c:ext>
                <c:ext xmlns:c16="http://schemas.microsoft.com/office/drawing/2014/chart" uri="{C3380CC4-5D6E-409C-BE32-E72D297353CC}">
                  <c16:uniqueId val="{00000019-26D4-41B0-856B-29BE8084A42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{38DEB9BC-5C9E-4F99-9469-8AB7FA03960E}</c15:txfldGUID>
                      <c15:f>Diagramm!$K$49</c15:f>
                      <c15:dlblFieldTableCache>
                        <c:ptCount val="1"/>
                      </c15:dlblFieldTableCache>
                    </c15:dlblFTEntry>
                  </c15:dlblFieldTable>
                  <c15:showDataLabelsRange val="0"/>
                </c:ext>
                <c:ext xmlns:c16="http://schemas.microsoft.com/office/drawing/2014/chart" uri="{C3380CC4-5D6E-409C-BE32-E72D297353CC}">
                  <c16:uniqueId val="{0000001A-26D4-41B0-856B-29BE8084A42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{E3C8530D-5FE0-436F-A6B8-11FA50D6C75D}</c15:txfldGUID>
                      <c15:f>Diagramm!$K$50</c15:f>
                      <c15:dlblFieldTableCache>
                        <c:ptCount val="1"/>
                      </c15:dlblFieldTableCache>
                    </c15:dlblFTEntry>
                  </c15:dlblFieldTable>
                  <c15:showDataLabelsRange val="0"/>
                </c:ext>
                <c:ext xmlns:c16="http://schemas.microsoft.com/office/drawing/2014/chart" uri="{C3380CC4-5D6E-409C-BE32-E72D297353CC}">
                  <c16:uniqueId val="{0000001B-26D4-41B0-856B-29BE8084A42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{287C9DAF-6027-4671-89A9-CE89FC9EA277}</c15:txfldGUID>
                      <c15:f>Diagramm!$K$51</c15:f>
                      <c15:dlblFieldTableCache>
                        <c:ptCount val="1"/>
                      </c15:dlblFieldTableCache>
                    </c15:dlblFTEntry>
                  </c15:dlblFieldTable>
                  <c15:showDataLabelsRange val="0"/>
                </c:ext>
                <c:ext xmlns:c16="http://schemas.microsoft.com/office/drawing/2014/chart" uri="{C3380CC4-5D6E-409C-BE32-E72D297353CC}">
                  <c16:uniqueId val="{0000001C-26D4-41B0-856B-29BE8084A42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{605E4A75-B58D-4178-A652-92DBD1C26099}</c15:txfldGUID>
                      <c15:f>Diagramm!$K$52</c15:f>
                      <c15:dlblFieldTableCache>
                        <c:ptCount val="1"/>
                      </c15:dlblFieldTableCache>
                    </c15:dlblFTEntry>
                  </c15:dlblFieldTable>
                  <c15:showDataLabelsRange val="0"/>
                </c:ext>
                <c:ext xmlns:c16="http://schemas.microsoft.com/office/drawing/2014/chart" uri="{C3380CC4-5D6E-409C-BE32-E72D297353CC}">
                  <c16:uniqueId val="{0000001D-26D4-41B0-856B-29BE8084A42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{B353B4BA-8B58-4C8B-9E7F-93C0164EB4A7}</c15:txfldGUID>
                      <c15:f>Diagramm!$K$53</c15:f>
                      <c15:dlblFieldTableCache>
                        <c:ptCount val="1"/>
                      </c15:dlblFieldTableCache>
                    </c15:dlblFTEntry>
                  </c15:dlblFieldTable>
                  <c15:showDataLabelsRange val="0"/>
                </c:ext>
                <c:ext xmlns:c16="http://schemas.microsoft.com/office/drawing/2014/chart" uri="{C3380CC4-5D6E-409C-BE32-E72D297353CC}">
                  <c16:uniqueId val="{0000001E-26D4-41B0-856B-29BE8084A42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{8BDE364F-97C9-4B9F-8C95-F8123D58156F}</c15:txfldGUID>
                      <c15:f>Diagramm!$K$54</c15:f>
                      <c15:dlblFieldTableCache>
                        <c:ptCount val="1"/>
                      </c15:dlblFieldTableCache>
                    </c15:dlblFTEntry>
                  </c15:dlblFieldTable>
                  <c15:showDataLabelsRange val="0"/>
                </c:ext>
                <c:ext xmlns:c16="http://schemas.microsoft.com/office/drawing/2014/chart" uri="{C3380CC4-5D6E-409C-BE32-E72D297353CC}">
                  <c16:uniqueId val="{0000001F-26D4-41B0-856B-29BE8084A42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{D4C7012A-2798-4EEB-9B4C-EF25BC977BF4}</c15:txfldGUID>
                      <c15:f>Diagramm!$K$55</c15:f>
                      <c15:dlblFieldTableCache>
                        <c:ptCount val="1"/>
                      </c15:dlblFieldTableCache>
                    </c15:dlblFTEntry>
                  </c15:dlblFieldTable>
                  <c15:showDataLabelsRange val="0"/>
                </c:ext>
                <c:ext xmlns:c16="http://schemas.microsoft.com/office/drawing/2014/chart" uri="{C3380CC4-5D6E-409C-BE32-E72D297353CC}">
                  <c16:uniqueId val="{00000020-26D4-41B0-856B-29BE8084A42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{1ABFB551-1B2C-4A25-B970-8889880BECD6}</c15:txfldGUID>
                      <c15:f>Diagramm!$K$56</c15:f>
                      <c15:dlblFieldTableCache>
                        <c:ptCount val="1"/>
                      </c15:dlblFieldTableCache>
                    </c15:dlblFTEntry>
                  </c15:dlblFieldTable>
                  <c15:showDataLabelsRange val="0"/>
                </c:ext>
                <c:ext xmlns:c16="http://schemas.microsoft.com/office/drawing/2014/chart" uri="{C3380CC4-5D6E-409C-BE32-E72D297353CC}">
                  <c16:uniqueId val="{00000021-26D4-41B0-856B-29BE8084A42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{064CDC29-D309-482C-B806-82053FCE0AB8}</c15:txfldGUID>
                      <c15:f>Diagramm!$K$57</c15:f>
                      <c15:dlblFieldTableCache>
                        <c:ptCount val="1"/>
                      </c15:dlblFieldTableCache>
                    </c15:dlblFTEntry>
                  </c15:dlblFieldTable>
                  <c15:showDataLabelsRange val="0"/>
                </c:ext>
                <c:ext xmlns:c16="http://schemas.microsoft.com/office/drawing/2014/chart" uri="{C3380CC4-5D6E-409C-BE32-E72D297353CC}">
                  <c16:uniqueId val="{00000022-26D4-41B0-856B-29BE8084A42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{FBA1A4EB-F07A-45BC-86FC-C4DA67F1D198}</c15:txfldGUID>
                      <c15:f>Diagramm!$K$58</c15:f>
                      <c15:dlblFieldTableCache>
                        <c:ptCount val="1"/>
                      </c15:dlblFieldTableCache>
                    </c15:dlblFTEntry>
                  </c15:dlblFieldTable>
                  <c15:showDataLabelsRange val="0"/>
                </c:ext>
                <c:ext xmlns:c16="http://schemas.microsoft.com/office/drawing/2014/chart" uri="{C3380CC4-5D6E-409C-BE32-E72D297353CC}">
                  <c16:uniqueId val="{00000023-26D4-41B0-856B-29BE8084A42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{8AF5B90E-420D-4970-851F-D86FB6F5F296}</c15:txfldGUID>
                      <c15:f>Diagramm!$K$59</c15:f>
                      <c15:dlblFieldTableCache>
                        <c:ptCount val="1"/>
                      </c15:dlblFieldTableCache>
                    </c15:dlblFTEntry>
                  </c15:dlblFieldTable>
                  <c15:showDataLabelsRange val="0"/>
                </c:ext>
                <c:ext xmlns:c16="http://schemas.microsoft.com/office/drawing/2014/chart" uri="{C3380CC4-5D6E-409C-BE32-E72D297353CC}">
                  <c16:uniqueId val="{00000024-26D4-41B0-856B-29BE8084A42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{ACB3665C-7143-4FF8-B362-10A1E34C3A2E}</c15:txfldGUID>
                      <c15:f>Diagramm!$K$60</c15:f>
                      <c15:dlblFieldTableCache>
                        <c:ptCount val="1"/>
                      </c15:dlblFieldTableCache>
                    </c15:dlblFTEntry>
                  </c15:dlblFieldTable>
                  <c15:showDataLabelsRange val="0"/>
                </c:ext>
                <c:ext xmlns:c16="http://schemas.microsoft.com/office/drawing/2014/chart" uri="{C3380CC4-5D6E-409C-BE32-E72D297353CC}">
                  <c16:uniqueId val="{00000025-26D4-41B0-856B-29BE8084A42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{3E3EAA53-E4CC-41B4-8D98-A363052B2521}</c15:txfldGUID>
                      <c15:f>Diagramm!$K$61</c15:f>
                      <c15:dlblFieldTableCache>
                        <c:ptCount val="1"/>
                      </c15:dlblFieldTableCache>
                    </c15:dlblFTEntry>
                  </c15:dlblFieldTable>
                  <c15:showDataLabelsRange val="0"/>
                </c:ext>
                <c:ext xmlns:c16="http://schemas.microsoft.com/office/drawing/2014/chart" uri="{C3380CC4-5D6E-409C-BE32-E72D297353CC}">
                  <c16:uniqueId val="{00000026-26D4-41B0-856B-29BE8084A42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{37318A4A-4E00-4656-8A05-A24A0549BE16}</c15:txfldGUID>
                      <c15:f>Diagramm!$K$62</c15:f>
                      <c15:dlblFieldTableCache>
                        <c:ptCount val="1"/>
                      </c15:dlblFieldTableCache>
                    </c15:dlblFTEntry>
                  </c15:dlblFieldTable>
                  <c15:showDataLabelsRange val="0"/>
                </c:ext>
                <c:ext xmlns:c16="http://schemas.microsoft.com/office/drawing/2014/chart" uri="{C3380CC4-5D6E-409C-BE32-E72D297353CC}">
                  <c16:uniqueId val="{00000027-26D4-41B0-856B-29BE8084A42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{6A436398-9854-46A7-A943-3800FC081D6A}</c15:txfldGUID>
                      <c15:f>Diagramm!$K$63</c15:f>
                      <c15:dlblFieldTableCache>
                        <c:ptCount val="1"/>
                      </c15:dlblFieldTableCache>
                    </c15:dlblFTEntry>
                  </c15:dlblFieldTable>
                  <c15:showDataLabelsRange val="0"/>
                </c:ext>
                <c:ext xmlns:c16="http://schemas.microsoft.com/office/drawing/2014/chart" uri="{C3380CC4-5D6E-409C-BE32-E72D297353CC}">
                  <c16:uniqueId val="{00000028-26D4-41B0-856B-29BE8084A42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{33CC6927-7210-4D96-833F-997A0CFCE768}</c15:txfldGUID>
                      <c15:f>Diagramm!$K$64</c15:f>
                      <c15:dlblFieldTableCache>
                        <c:ptCount val="1"/>
                      </c15:dlblFieldTableCache>
                    </c15:dlblFTEntry>
                  </c15:dlblFieldTable>
                  <c15:showDataLabelsRange val="0"/>
                </c:ext>
                <c:ext xmlns:c16="http://schemas.microsoft.com/office/drawing/2014/chart" uri="{C3380CC4-5D6E-409C-BE32-E72D297353CC}">
                  <c16:uniqueId val="{00000029-26D4-41B0-856B-29BE8084A42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{27F15D76-798E-4C89-86DC-99FF39050DBC}</c15:txfldGUID>
                      <c15:f>Diagramm!$K$65</c15:f>
                      <c15:dlblFieldTableCache>
                        <c:ptCount val="1"/>
                      </c15:dlblFieldTableCache>
                    </c15:dlblFTEntry>
                  </c15:dlblFieldTable>
                  <c15:showDataLabelsRange val="0"/>
                </c:ext>
                <c:ext xmlns:c16="http://schemas.microsoft.com/office/drawing/2014/chart" uri="{C3380CC4-5D6E-409C-BE32-E72D297353CC}">
                  <c16:uniqueId val="{0000002A-26D4-41B0-856B-29BE8084A42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{30D2894A-529D-4877-A645-A47530F34D92}</c15:txfldGUID>
                      <c15:f>Diagramm!$K$66</c15:f>
                      <c15:dlblFieldTableCache>
                        <c:ptCount val="1"/>
                      </c15:dlblFieldTableCache>
                    </c15:dlblFTEntry>
                  </c15:dlblFieldTable>
                  <c15:showDataLabelsRange val="0"/>
                </c:ext>
                <c:ext xmlns:c16="http://schemas.microsoft.com/office/drawing/2014/chart" uri="{C3380CC4-5D6E-409C-BE32-E72D297353CC}">
                  <c16:uniqueId val="{0000002B-26D4-41B0-856B-29BE8084A42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{BBC47E28-D0E6-4795-AC67-3DCFEFC7C0EE}</c15:txfldGUID>
                      <c15:f>Diagramm!$K$67</c15:f>
                      <c15:dlblFieldTableCache>
                        <c:ptCount val="1"/>
                      </c15:dlblFieldTableCache>
                    </c15:dlblFTEntry>
                  </c15:dlblFieldTable>
                  <c15:showDataLabelsRange val="0"/>
                </c:ext>
                <c:ext xmlns:c16="http://schemas.microsoft.com/office/drawing/2014/chart" uri="{C3380CC4-5D6E-409C-BE32-E72D297353CC}">
                  <c16:uniqueId val="{0000002C-26D4-41B0-856B-29BE8084A42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6D4-41B0-856B-29BE8084A42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{BD55C6A0-E9F2-4564-AE14-6A98DCC57D87}</c15:txfldGUID>
                      <c15:f>Diagramm!$J$46</c15:f>
                      <c15:dlblFieldTableCache>
                        <c:ptCount val="1"/>
                      </c15:dlblFieldTableCache>
                    </c15:dlblFTEntry>
                  </c15:dlblFieldTable>
                  <c15:showDataLabelsRange val="0"/>
                </c:ext>
                <c:ext xmlns:c16="http://schemas.microsoft.com/office/drawing/2014/chart" uri="{C3380CC4-5D6E-409C-BE32-E72D297353CC}">
                  <c16:uniqueId val="{0000002E-26D4-41B0-856B-29BE8084A42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{79700E01-78C4-4749-8720-B137EB445B8A}</c15:txfldGUID>
                      <c15:f>Diagramm!$J$47</c15:f>
                      <c15:dlblFieldTableCache>
                        <c:ptCount val="1"/>
                      </c15:dlblFieldTableCache>
                    </c15:dlblFTEntry>
                  </c15:dlblFieldTable>
                  <c15:showDataLabelsRange val="0"/>
                </c:ext>
                <c:ext xmlns:c16="http://schemas.microsoft.com/office/drawing/2014/chart" uri="{C3380CC4-5D6E-409C-BE32-E72D297353CC}">
                  <c16:uniqueId val="{0000002F-26D4-41B0-856B-29BE8084A42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{FDE167B8-5F51-420D-920B-71D1AD5A7F19}</c15:txfldGUID>
                      <c15:f>Diagramm!$J$48</c15:f>
                      <c15:dlblFieldTableCache>
                        <c:ptCount val="1"/>
                      </c15:dlblFieldTableCache>
                    </c15:dlblFTEntry>
                  </c15:dlblFieldTable>
                  <c15:showDataLabelsRange val="0"/>
                </c:ext>
                <c:ext xmlns:c16="http://schemas.microsoft.com/office/drawing/2014/chart" uri="{C3380CC4-5D6E-409C-BE32-E72D297353CC}">
                  <c16:uniqueId val="{00000030-26D4-41B0-856B-29BE8084A42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{9910E00F-4840-4E2C-8747-75556B60F09C}</c15:txfldGUID>
                      <c15:f>Diagramm!$J$49</c15:f>
                      <c15:dlblFieldTableCache>
                        <c:ptCount val="1"/>
                      </c15:dlblFieldTableCache>
                    </c15:dlblFTEntry>
                  </c15:dlblFieldTable>
                  <c15:showDataLabelsRange val="0"/>
                </c:ext>
                <c:ext xmlns:c16="http://schemas.microsoft.com/office/drawing/2014/chart" uri="{C3380CC4-5D6E-409C-BE32-E72D297353CC}">
                  <c16:uniqueId val="{00000031-26D4-41B0-856B-29BE8084A42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{864FB5B6-3E1E-4310-9449-466081E03D61}</c15:txfldGUID>
                      <c15:f>Diagramm!$J$50</c15:f>
                      <c15:dlblFieldTableCache>
                        <c:ptCount val="1"/>
                      </c15:dlblFieldTableCache>
                    </c15:dlblFTEntry>
                  </c15:dlblFieldTable>
                  <c15:showDataLabelsRange val="0"/>
                </c:ext>
                <c:ext xmlns:c16="http://schemas.microsoft.com/office/drawing/2014/chart" uri="{C3380CC4-5D6E-409C-BE32-E72D297353CC}">
                  <c16:uniqueId val="{00000032-26D4-41B0-856B-29BE8084A42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{0F7282DD-EDF1-4CBA-8620-C514230A31CA}</c15:txfldGUID>
                      <c15:f>Diagramm!$J$51</c15:f>
                      <c15:dlblFieldTableCache>
                        <c:ptCount val="1"/>
                      </c15:dlblFieldTableCache>
                    </c15:dlblFTEntry>
                  </c15:dlblFieldTable>
                  <c15:showDataLabelsRange val="0"/>
                </c:ext>
                <c:ext xmlns:c16="http://schemas.microsoft.com/office/drawing/2014/chart" uri="{C3380CC4-5D6E-409C-BE32-E72D297353CC}">
                  <c16:uniqueId val="{00000033-26D4-41B0-856B-29BE8084A42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{7FC16A2C-F1CD-4ECB-B56E-676AE9996BFD}</c15:txfldGUID>
                      <c15:f>Diagramm!$J$52</c15:f>
                      <c15:dlblFieldTableCache>
                        <c:ptCount val="1"/>
                      </c15:dlblFieldTableCache>
                    </c15:dlblFTEntry>
                  </c15:dlblFieldTable>
                  <c15:showDataLabelsRange val="0"/>
                </c:ext>
                <c:ext xmlns:c16="http://schemas.microsoft.com/office/drawing/2014/chart" uri="{C3380CC4-5D6E-409C-BE32-E72D297353CC}">
                  <c16:uniqueId val="{00000034-26D4-41B0-856B-29BE8084A42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{146124D1-7F2D-4C73-A5C1-1DD0876EF075}</c15:txfldGUID>
                      <c15:f>Diagramm!$J$53</c15:f>
                      <c15:dlblFieldTableCache>
                        <c:ptCount val="1"/>
                      </c15:dlblFieldTableCache>
                    </c15:dlblFTEntry>
                  </c15:dlblFieldTable>
                  <c15:showDataLabelsRange val="0"/>
                </c:ext>
                <c:ext xmlns:c16="http://schemas.microsoft.com/office/drawing/2014/chart" uri="{C3380CC4-5D6E-409C-BE32-E72D297353CC}">
                  <c16:uniqueId val="{00000035-26D4-41B0-856B-29BE8084A42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{E891540F-F598-4629-844C-71D690A2E004}</c15:txfldGUID>
                      <c15:f>Diagramm!$J$54</c15:f>
                      <c15:dlblFieldTableCache>
                        <c:ptCount val="1"/>
                      </c15:dlblFieldTableCache>
                    </c15:dlblFTEntry>
                  </c15:dlblFieldTable>
                  <c15:showDataLabelsRange val="0"/>
                </c:ext>
                <c:ext xmlns:c16="http://schemas.microsoft.com/office/drawing/2014/chart" uri="{C3380CC4-5D6E-409C-BE32-E72D297353CC}">
                  <c16:uniqueId val="{00000036-26D4-41B0-856B-29BE8084A42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{044DD29D-21B5-490D-8EB6-F7B3B55DA59D}</c15:txfldGUID>
                      <c15:f>Diagramm!$J$55</c15:f>
                      <c15:dlblFieldTableCache>
                        <c:ptCount val="1"/>
                      </c15:dlblFieldTableCache>
                    </c15:dlblFTEntry>
                  </c15:dlblFieldTable>
                  <c15:showDataLabelsRange val="0"/>
                </c:ext>
                <c:ext xmlns:c16="http://schemas.microsoft.com/office/drawing/2014/chart" uri="{C3380CC4-5D6E-409C-BE32-E72D297353CC}">
                  <c16:uniqueId val="{00000037-26D4-41B0-856B-29BE8084A42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{3209ACEB-394E-45C2-AA70-D0E2D8D03339}</c15:txfldGUID>
                      <c15:f>Diagramm!$J$56</c15:f>
                      <c15:dlblFieldTableCache>
                        <c:ptCount val="1"/>
                      </c15:dlblFieldTableCache>
                    </c15:dlblFTEntry>
                  </c15:dlblFieldTable>
                  <c15:showDataLabelsRange val="0"/>
                </c:ext>
                <c:ext xmlns:c16="http://schemas.microsoft.com/office/drawing/2014/chart" uri="{C3380CC4-5D6E-409C-BE32-E72D297353CC}">
                  <c16:uniqueId val="{00000038-26D4-41B0-856B-29BE8084A42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{14C3FC2B-61AF-4EC6-83F5-3B7B21B4A74A}</c15:txfldGUID>
                      <c15:f>Diagramm!$J$57</c15:f>
                      <c15:dlblFieldTableCache>
                        <c:ptCount val="1"/>
                      </c15:dlblFieldTableCache>
                    </c15:dlblFTEntry>
                  </c15:dlblFieldTable>
                  <c15:showDataLabelsRange val="0"/>
                </c:ext>
                <c:ext xmlns:c16="http://schemas.microsoft.com/office/drawing/2014/chart" uri="{C3380CC4-5D6E-409C-BE32-E72D297353CC}">
                  <c16:uniqueId val="{00000039-26D4-41B0-856B-29BE8084A42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{65F64746-297F-4EBF-978D-BA9846B9697B}</c15:txfldGUID>
                      <c15:f>Diagramm!$J$58</c15:f>
                      <c15:dlblFieldTableCache>
                        <c:ptCount val="1"/>
                      </c15:dlblFieldTableCache>
                    </c15:dlblFTEntry>
                  </c15:dlblFieldTable>
                  <c15:showDataLabelsRange val="0"/>
                </c:ext>
                <c:ext xmlns:c16="http://schemas.microsoft.com/office/drawing/2014/chart" uri="{C3380CC4-5D6E-409C-BE32-E72D297353CC}">
                  <c16:uniqueId val="{0000003A-26D4-41B0-856B-29BE8084A42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{C52B61D2-DE78-4301-B86B-102D0B745064}</c15:txfldGUID>
                      <c15:f>Diagramm!$J$59</c15:f>
                      <c15:dlblFieldTableCache>
                        <c:ptCount val="1"/>
                      </c15:dlblFieldTableCache>
                    </c15:dlblFTEntry>
                  </c15:dlblFieldTable>
                  <c15:showDataLabelsRange val="0"/>
                </c:ext>
                <c:ext xmlns:c16="http://schemas.microsoft.com/office/drawing/2014/chart" uri="{C3380CC4-5D6E-409C-BE32-E72D297353CC}">
                  <c16:uniqueId val="{0000003B-26D4-41B0-856B-29BE8084A42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{96D2DB71-56AB-4CE5-9B5E-2A8D46023DDA}</c15:txfldGUID>
                      <c15:f>Diagramm!$J$60</c15:f>
                      <c15:dlblFieldTableCache>
                        <c:ptCount val="1"/>
                      </c15:dlblFieldTableCache>
                    </c15:dlblFTEntry>
                  </c15:dlblFieldTable>
                  <c15:showDataLabelsRange val="0"/>
                </c:ext>
                <c:ext xmlns:c16="http://schemas.microsoft.com/office/drawing/2014/chart" uri="{C3380CC4-5D6E-409C-BE32-E72D297353CC}">
                  <c16:uniqueId val="{0000003C-26D4-41B0-856B-29BE8084A42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{671746DD-1253-4136-8DA5-ABF6BC6ABF34}</c15:txfldGUID>
                      <c15:f>Diagramm!$J$61</c15:f>
                      <c15:dlblFieldTableCache>
                        <c:ptCount val="1"/>
                      </c15:dlblFieldTableCache>
                    </c15:dlblFTEntry>
                  </c15:dlblFieldTable>
                  <c15:showDataLabelsRange val="0"/>
                </c:ext>
                <c:ext xmlns:c16="http://schemas.microsoft.com/office/drawing/2014/chart" uri="{C3380CC4-5D6E-409C-BE32-E72D297353CC}">
                  <c16:uniqueId val="{0000003D-26D4-41B0-856B-29BE8084A42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{7F473A33-5F91-48D9-9018-84D73753CEB9}</c15:txfldGUID>
                      <c15:f>Diagramm!$J$62</c15:f>
                      <c15:dlblFieldTableCache>
                        <c:ptCount val="1"/>
                      </c15:dlblFieldTableCache>
                    </c15:dlblFTEntry>
                  </c15:dlblFieldTable>
                  <c15:showDataLabelsRange val="0"/>
                </c:ext>
                <c:ext xmlns:c16="http://schemas.microsoft.com/office/drawing/2014/chart" uri="{C3380CC4-5D6E-409C-BE32-E72D297353CC}">
                  <c16:uniqueId val="{0000003E-26D4-41B0-856B-29BE8084A42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{FBC87F47-8950-420F-95D2-75913887084B}</c15:txfldGUID>
                      <c15:f>Diagramm!$J$63</c15:f>
                      <c15:dlblFieldTableCache>
                        <c:ptCount val="1"/>
                      </c15:dlblFieldTableCache>
                    </c15:dlblFTEntry>
                  </c15:dlblFieldTable>
                  <c15:showDataLabelsRange val="0"/>
                </c:ext>
                <c:ext xmlns:c16="http://schemas.microsoft.com/office/drawing/2014/chart" uri="{C3380CC4-5D6E-409C-BE32-E72D297353CC}">
                  <c16:uniqueId val="{0000003F-26D4-41B0-856B-29BE8084A42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{8CADF31D-3027-41AA-BC39-6D8ED6AD3F1D}</c15:txfldGUID>
                      <c15:f>Diagramm!$J$64</c15:f>
                      <c15:dlblFieldTableCache>
                        <c:ptCount val="1"/>
                      </c15:dlblFieldTableCache>
                    </c15:dlblFTEntry>
                  </c15:dlblFieldTable>
                  <c15:showDataLabelsRange val="0"/>
                </c:ext>
                <c:ext xmlns:c16="http://schemas.microsoft.com/office/drawing/2014/chart" uri="{C3380CC4-5D6E-409C-BE32-E72D297353CC}">
                  <c16:uniqueId val="{00000040-26D4-41B0-856B-29BE8084A42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{391D91FB-8D3B-46A3-A995-833C7B4F4A79}</c15:txfldGUID>
                      <c15:f>Diagramm!$J$65</c15:f>
                      <c15:dlblFieldTableCache>
                        <c:ptCount val="1"/>
                      </c15:dlblFieldTableCache>
                    </c15:dlblFTEntry>
                  </c15:dlblFieldTable>
                  <c15:showDataLabelsRange val="0"/>
                </c:ext>
                <c:ext xmlns:c16="http://schemas.microsoft.com/office/drawing/2014/chart" uri="{C3380CC4-5D6E-409C-BE32-E72D297353CC}">
                  <c16:uniqueId val="{00000041-26D4-41B0-856B-29BE8084A42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{043B8D91-5042-4317-86FC-2F195D20AC77}</c15:txfldGUID>
                      <c15:f>Diagramm!$J$66</c15:f>
                      <c15:dlblFieldTableCache>
                        <c:ptCount val="1"/>
                      </c15:dlblFieldTableCache>
                    </c15:dlblFTEntry>
                  </c15:dlblFieldTable>
                  <c15:showDataLabelsRange val="0"/>
                </c:ext>
                <c:ext xmlns:c16="http://schemas.microsoft.com/office/drawing/2014/chart" uri="{C3380CC4-5D6E-409C-BE32-E72D297353CC}">
                  <c16:uniqueId val="{00000042-26D4-41B0-856B-29BE8084A42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{C95BE233-DC8B-4A5B-B6D7-ACF87289449D}</c15:txfldGUID>
                      <c15:f>Diagramm!$J$67</c15:f>
                      <c15:dlblFieldTableCache>
                        <c:ptCount val="1"/>
                      </c15:dlblFieldTableCache>
                    </c15:dlblFTEntry>
                  </c15:dlblFieldTable>
                  <c15:showDataLabelsRange val="0"/>
                </c:ext>
                <c:ext xmlns:c16="http://schemas.microsoft.com/office/drawing/2014/chart" uri="{C3380CC4-5D6E-409C-BE32-E72D297353CC}">
                  <c16:uniqueId val="{00000043-26D4-41B0-856B-29BE8084A42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6D4-41B0-856B-29BE8084A42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8E-460F-8451-06A28DB02B4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8E-460F-8451-06A28DB02B4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8E-460F-8451-06A28DB02B4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8E-460F-8451-06A28DB02B4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68E-460F-8451-06A28DB02B4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8E-460F-8451-06A28DB02B4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68E-460F-8451-06A28DB02B4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68E-460F-8451-06A28DB02B4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68E-460F-8451-06A28DB02B4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68E-460F-8451-06A28DB02B4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68E-460F-8451-06A28DB02B4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68E-460F-8451-06A28DB02B4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68E-460F-8451-06A28DB02B4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68E-460F-8451-06A28DB02B4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68E-460F-8451-06A28DB02B4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68E-460F-8451-06A28DB02B4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68E-460F-8451-06A28DB02B4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68E-460F-8451-06A28DB02B4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68E-460F-8451-06A28DB02B4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68E-460F-8451-06A28DB02B4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68E-460F-8451-06A28DB02B4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68E-460F-8451-06A28DB02B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68E-460F-8451-06A28DB02B4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68E-460F-8451-06A28DB02B4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68E-460F-8451-06A28DB02B4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68E-460F-8451-06A28DB02B4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68E-460F-8451-06A28DB02B4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68E-460F-8451-06A28DB02B4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68E-460F-8451-06A28DB02B4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68E-460F-8451-06A28DB02B4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68E-460F-8451-06A28DB02B4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68E-460F-8451-06A28DB02B4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68E-460F-8451-06A28DB02B4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68E-460F-8451-06A28DB02B4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68E-460F-8451-06A28DB02B4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68E-460F-8451-06A28DB02B4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68E-460F-8451-06A28DB02B4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68E-460F-8451-06A28DB02B4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68E-460F-8451-06A28DB02B4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68E-460F-8451-06A28DB02B4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68E-460F-8451-06A28DB02B4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68E-460F-8451-06A28DB02B4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68E-460F-8451-06A28DB02B4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68E-460F-8451-06A28DB02B4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68E-460F-8451-06A28DB02B4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68E-460F-8451-06A28DB02B4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68E-460F-8451-06A28DB02B4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68E-460F-8451-06A28DB02B4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68E-460F-8451-06A28DB02B4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68E-460F-8451-06A28DB02B4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68E-460F-8451-06A28DB02B4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68E-460F-8451-06A28DB02B4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68E-460F-8451-06A28DB02B4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68E-460F-8451-06A28DB02B4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68E-460F-8451-06A28DB02B4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68E-460F-8451-06A28DB02B4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68E-460F-8451-06A28DB02B4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68E-460F-8451-06A28DB02B4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68E-460F-8451-06A28DB02B4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68E-460F-8451-06A28DB02B4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68E-460F-8451-06A28DB02B4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68E-460F-8451-06A28DB02B4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68E-460F-8451-06A28DB02B4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68E-460F-8451-06A28DB02B4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68E-460F-8451-06A28DB02B4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68E-460F-8451-06A28DB02B4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68E-460F-8451-06A28DB02B4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68E-460F-8451-06A28DB02B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68E-460F-8451-06A28DB02B4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100.89295597948416</c:v>
                </c:pt>
                <c:pt idx="2">
                  <c:v>102.94823069259438</c:v>
                </c:pt>
                <c:pt idx="3">
                  <c:v>100.92247518541751</c:v>
                </c:pt>
                <c:pt idx="4">
                  <c:v>101.40216228183463</c:v>
                </c:pt>
                <c:pt idx="5">
                  <c:v>101.52761890705139</c:v>
                </c:pt>
                <c:pt idx="6">
                  <c:v>102.47592339766061</c:v>
                </c:pt>
                <c:pt idx="7">
                  <c:v>100.40957898232537</c:v>
                </c:pt>
                <c:pt idx="8">
                  <c:v>100.22877384598354</c:v>
                </c:pt>
                <c:pt idx="9">
                  <c:v>100.90402568170916</c:v>
                </c:pt>
                <c:pt idx="10">
                  <c:v>102.42057488653555</c:v>
                </c:pt>
                <c:pt idx="11">
                  <c:v>100.54241540902549</c:v>
                </c:pt>
                <c:pt idx="12">
                  <c:v>100.5903841186672</c:v>
                </c:pt>
                <c:pt idx="13">
                  <c:v>100.57931441644219</c:v>
                </c:pt>
                <c:pt idx="14">
                  <c:v>101.14017932917605</c:v>
                </c:pt>
                <c:pt idx="15">
                  <c:v>99.579351315449614</c:v>
                </c:pt>
                <c:pt idx="16">
                  <c:v>99.966790893324969</c:v>
                </c:pt>
                <c:pt idx="17">
                  <c:v>100.60514372163389</c:v>
                </c:pt>
                <c:pt idx="18">
                  <c:v>101.84126047009336</c:v>
                </c:pt>
                <c:pt idx="19">
                  <c:v>99.892992878491569</c:v>
                </c:pt>
                <c:pt idx="20">
                  <c:v>100.1586657318918</c:v>
                </c:pt>
                <c:pt idx="21">
                  <c:v>100.65680233201726</c:v>
                </c:pt>
                <c:pt idx="22">
                  <c:v>101.80067156193498</c:v>
                </c:pt>
                <c:pt idx="23">
                  <c:v>100.04427880890003</c:v>
                </c:pt>
                <c:pt idx="24">
                  <c:v>100.15497583115014</c:v>
                </c:pt>
              </c:numCache>
            </c:numRef>
          </c:val>
          <c:smooth val="0"/>
          <c:extLst>
            <c:ext xmlns:c16="http://schemas.microsoft.com/office/drawing/2014/chart" uri="{C3380CC4-5D6E-409C-BE32-E72D297353CC}">
              <c16:uniqueId val="{00000000-C7C3-4FF8-B2A5-1EB7C2ECE60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103.79426644182124</c:v>
                </c:pt>
                <c:pt idx="2">
                  <c:v>107.41989881956155</c:v>
                </c:pt>
                <c:pt idx="3">
                  <c:v>106.40809443507588</c:v>
                </c:pt>
                <c:pt idx="4">
                  <c:v>101.43338954468804</c:v>
                </c:pt>
                <c:pt idx="5">
                  <c:v>105.73355817875212</c:v>
                </c:pt>
                <c:pt idx="6">
                  <c:v>108.68465430016863</c:v>
                </c:pt>
                <c:pt idx="7">
                  <c:v>106.82967959527825</c:v>
                </c:pt>
                <c:pt idx="8">
                  <c:v>102.6981450252951</c:v>
                </c:pt>
                <c:pt idx="9">
                  <c:v>107.33558178752108</c:v>
                </c:pt>
                <c:pt idx="10">
                  <c:v>127.40303541315345</c:v>
                </c:pt>
                <c:pt idx="11">
                  <c:v>124.19898819561553</c:v>
                </c:pt>
                <c:pt idx="12">
                  <c:v>118.38111298482295</c:v>
                </c:pt>
                <c:pt idx="13">
                  <c:v>123.44013490725128</c:v>
                </c:pt>
                <c:pt idx="14">
                  <c:v>126.72849915682968</c:v>
                </c:pt>
                <c:pt idx="15">
                  <c:v>128.24620573355818</c:v>
                </c:pt>
                <c:pt idx="16">
                  <c:v>124.36762225969646</c:v>
                </c:pt>
                <c:pt idx="17">
                  <c:v>129.42664418212479</c:v>
                </c:pt>
                <c:pt idx="18">
                  <c:v>132.20910623946037</c:v>
                </c:pt>
                <c:pt idx="19">
                  <c:v>128.752107925801</c:v>
                </c:pt>
                <c:pt idx="20">
                  <c:v>123.10286677908937</c:v>
                </c:pt>
                <c:pt idx="21">
                  <c:v>128.8364249578415</c:v>
                </c:pt>
                <c:pt idx="22">
                  <c:v>130.52276559865092</c:v>
                </c:pt>
                <c:pt idx="23">
                  <c:v>125.04215851602024</c:v>
                </c:pt>
                <c:pt idx="24">
                  <c:v>120.48903878583475</c:v>
                </c:pt>
              </c:numCache>
            </c:numRef>
          </c:val>
          <c:smooth val="0"/>
          <c:extLst>
            <c:ext xmlns:c16="http://schemas.microsoft.com/office/drawing/2014/chart" uri="{C3380CC4-5D6E-409C-BE32-E72D297353CC}">
              <c16:uniqueId val="{00000001-C7C3-4FF8-B2A5-1EB7C2ECE60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100.39592760180996</c:v>
                </c:pt>
                <c:pt idx="2">
                  <c:v>100.6787330316742</c:v>
                </c:pt>
                <c:pt idx="3">
                  <c:v>100.31108597285068</c:v>
                </c:pt>
                <c:pt idx="4">
                  <c:v>92.053167420814475</c:v>
                </c:pt>
                <c:pt idx="5">
                  <c:v>88.914027149321257</c:v>
                </c:pt>
                <c:pt idx="6">
                  <c:v>90.582579185520359</c:v>
                </c:pt>
                <c:pt idx="7">
                  <c:v>91.572398190045249</c:v>
                </c:pt>
                <c:pt idx="8">
                  <c:v>91.00678733031674</c:v>
                </c:pt>
                <c:pt idx="9">
                  <c:v>91.289592760180994</c:v>
                </c:pt>
                <c:pt idx="10">
                  <c:v>99.038461538461547</c:v>
                </c:pt>
                <c:pt idx="11">
                  <c:v>98.388009049773757</c:v>
                </c:pt>
                <c:pt idx="12">
                  <c:v>95.927601809954751</c:v>
                </c:pt>
                <c:pt idx="13">
                  <c:v>98.303167420814475</c:v>
                </c:pt>
                <c:pt idx="14">
                  <c:v>96.408371040723978</c:v>
                </c:pt>
                <c:pt idx="15">
                  <c:v>95.135746606334834</c:v>
                </c:pt>
                <c:pt idx="16">
                  <c:v>93.636877828054295</c:v>
                </c:pt>
                <c:pt idx="17">
                  <c:v>95.955882352941174</c:v>
                </c:pt>
                <c:pt idx="18">
                  <c:v>93.693438914027155</c:v>
                </c:pt>
                <c:pt idx="19">
                  <c:v>90.978506787330318</c:v>
                </c:pt>
                <c:pt idx="20">
                  <c:v>90.837104072398191</c:v>
                </c:pt>
                <c:pt idx="21">
                  <c:v>91.430995475113122</c:v>
                </c:pt>
                <c:pt idx="22">
                  <c:v>88.716063348416284</c:v>
                </c:pt>
                <c:pt idx="23">
                  <c:v>86.792986425339365</c:v>
                </c:pt>
                <c:pt idx="24">
                  <c:v>85.237556561085967</c:v>
                </c:pt>
              </c:numCache>
            </c:numRef>
          </c:val>
          <c:smooth val="0"/>
          <c:extLst>
            <c:ext xmlns:c16="http://schemas.microsoft.com/office/drawing/2014/chart" uri="{C3380CC4-5D6E-409C-BE32-E72D297353CC}">
              <c16:uniqueId val="{00000002-C7C3-4FF8-B2A5-1EB7C2ECE60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7C3-4FF8-B2A5-1EB7C2ECE603}"/>
                </c:ext>
              </c:extLst>
            </c:dLbl>
            <c:dLbl>
              <c:idx val="1"/>
              <c:delete val="1"/>
              <c:extLst>
                <c:ext xmlns:c15="http://schemas.microsoft.com/office/drawing/2012/chart" uri="{CE6537A1-D6FC-4f65-9D91-7224C49458BB}"/>
                <c:ext xmlns:c16="http://schemas.microsoft.com/office/drawing/2014/chart" uri="{C3380CC4-5D6E-409C-BE32-E72D297353CC}">
                  <c16:uniqueId val="{00000004-C7C3-4FF8-B2A5-1EB7C2ECE603}"/>
                </c:ext>
              </c:extLst>
            </c:dLbl>
            <c:dLbl>
              <c:idx val="2"/>
              <c:delete val="1"/>
              <c:extLst>
                <c:ext xmlns:c15="http://schemas.microsoft.com/office/drawing/2012/chart" uri="{CE6537A1-D6FC-4f65-9D91-7224C49458BB}"/>
                <c:ext xmlns:c16="http://schemas.microsoft.com/office/drawing/2014/chart" uri="{C3380CC4-5D6E-409C-BE32-E72D297353CC}">
                  <c16:uniqueId val="{00000005-C7C3-4FF8-B2A5-1EB7C2ECE603}"/>
                </c:ext>
              </c:extLst>
            </c:dLbl>
            <c:dLbl>
              <c:idx val="3"/>
              <c:delete val="1"/>
              <c:extLst>
                <c:ext xmlns:c15="http://schemas.microsoft.com/office/drawing/2012/chart" uri="{CE6537A1-D6FC-4f65-9D91-7224C49458BB}"/>
                <c:ext xmlns:c16="http://schemas.microsoft.com/office/drawing/2014/chart" uri="{C3380CC4-5D6E-409C-BE32-E72D297353CC}">
                  <c16:uniqueId val="{00000006-C7C3-4FF8-B2A5-1EB7C2ECE603}"/>
                </c:ext>
              </c:extLst>
            </c:dLbl>
            <c:dLbl>
              <c:idx val="4"/>
              <c:delete val="1"/>
              <c:extLst>
                <c:ext xmlns:c15="http://schemas.microsoft.com/office/drawing/2012/chart" uri="{CE6537A1-D6FC-4f65-9D91-7224C49458BB}"/>
                <c:ext xmlns:c16="http://schemas.microsoft.com/office/drawing/2014/chart" uri="{C3380CC4-5D6E-409C-BE32-E72D297353CC}">
                  <c16:uniqueId val="{00000007-C7C3-4FF8-B2A5-1EB7C2ECE603}"/>
                </c:ext>
              </c:extLst>
            </c:dLbl>
            <c:dLbl>
              <c:idx val="5"/>
              <c:delete val="1"/>
              <c:extLst>
                <c:ext xmlns:c15="http://schemas.microsoft.com/office/drawing/2012/chart" uri="{CE6537A1-D6FC-4f65-9D91-7224C49458BB}"/>
                <c:ext xmlns:c16="http://schemas.microsoft.com/office/drawing/2014/chart" uri="{C3380CC4-5D6E-409C-BE32-E72D297353CC}">
                  <c16:uniqueId val="{00000008-C7C3-4FF8-B2A5-1EB7C2ECE603}"/>
                </c:ext>
              </c:extLst>
            </c:dLbl>
            <c:dLbl>
              <c:idx val="6"/>
              <c:delete val="1"/>
              <c:extLst>
                <c:ext xmlns:c15="http://schemas.microsoft.com/office/drawing/2012/chart" uri="{CE6537A1-D6FC-4f65-9D91-7224C49458BB}"/>
                <c:ext xmlns:c16="http://schemas.microsoft.com/office/drawing/2014/chart" uri="{C3380CC4-5D6E-409C-BE32-E72D297353CC}">
                  <c16:uniqueId val="{00000009-C7C3-4FF8-B2A5-1EB7C2ECE603}"/>
                </c:ext>
              </c:extLst>
            </c:dLbl>
            <c:dLbl>
              <c:idx val="7"/>
              <c:delete val="1"/>
              <c:extLst>
                <c:ext xmlns:c15="http://schemas.microsoft.com/office/drawing/2012/chart" uri="{CE6537A1-D6FC-4f65-9D91-7224C49458BB}"/>
                <c:ext xmlns:c16="http://schemas.microsoft.com/office/drawing/2014/chart" uri="{C3380CC4-5D6E-409C-BE32-E72D297353CC}">
                  <c16:uniqueId val="{0000000A-C7C3-4FF8-B2A5-1EB7C2ECE603}"/>
                </c:ext>
              </c:extLst>
            </c:dLbl>
            <c:dLbl>
              <c:idx val="8"/>
              <c:delete val="1"/>
              <c:extLst>
                <c:ext xmlns:c15="http://schemas.microsoft.com/office/drawing/2012/chart" uri="{CE6537A1-D6FC-4f65-9D91-7224C49458BB}"/>
                <c:ext xmlns:c16="http://schemas.microsoft.com/office/drawing/2014/chart" uri="{C3380CC4-5D6E-409C-BE32-E72D297353CC}">
                  <c16:uniqueId val="{0000000B-C7C3-4FF8-B2A5-1EB7C2ECE603}"/>
                </c:ext>
              </c:extLst>
            </c:dLbl>
            <c:dLbl>
              <c:idx val="9"/>
              <c:delete val="1"/>
              <c:extLst>
                <c:ext xmlns:c15="http://schemas.microsoft.com/office/drawing/2012/chart" uri="{CE6537A1-D6FC-4f65-9D91-7224C49458BB}"/>
                <c:ext xmlns:c16="http://schemas.microsoft.com/office/drawing/2014/chart" uri="{C3380CC4-5D6E-409C-BE32-E72D297353CC}">
                  <c16:uniqueId val="{0000000C-C7C3-4FF8-B2A5-1EB7C2ECE603}"/>
                </c:ext>
              </c:extLst>
            </c:dLbl>
            <c:dLbl>
              <c:idx val="10"/>
              <c:delete val="1"/>
              <c:extLst>
                <c:ext xmlns:c15="http://schemas.microsoft.com/office/drawing/2012/chart" uri="{CE6537A1-D6FC-4f65-9D91-7224C49458BB}"/>
                <c:ext xmlns:c16="http://schemas.microsoft.com/office/drawing/2014/chart" uri="{C3380CC4-5D6E-409C-BE32-E72D297353CC}">
                  <c16:uniqueId val="{0000000D-C7C3-4FF8-B2A5-1EB7C2ECE603}"/>
                </c:ext>
              </c:extLst>
            </c:dLbl>
            <c:dLbl>
              <c:idx val="11"/>
              <c:delete val="1"/>
              <c:extLst>
                <c:ext xmlns:c15="http://schemas.microsoft.com/office/drawing/2012/chart" uri="{CE6537A1-D6FC-4f65-9D91-7224C49458BB}"/>
                <c:ext xmlns:c16="http://schemas.microsoft.com/office/drawing/2014/chart" uri="{C3380CC4-5D6E-409C-BE32-E72D297353CC}">
                  <c16:uniqueId val="{0000000E-C7C3-4FF8-B2A5-1EB7C2ECE603}"/>
                </c:ext>
              </c:extLst>
            </c:dLbl>
            <c:dLbl>
              <c:idx val="12"/>
              <c:delete val="1"/>
              <c:extLst>
                <c:ext xmlns:c15="http://schemas.microsoft.com/office/drawing/2012/chart" uri="{CE6537A1-D6FC-4f65-9D91-7224C49458BB}"/>
                <c:ext xmlns:c16="http://schemas.microsoft.com/office/drawing/2014/chart" uri="{C3380CC4-5D6E-409C-BE32-E72D297353CC}">
                  <c16:uniqueId val="{0000000F-C7C3-4FF8-B2A5-1EB7C2ECE60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7C3-4FF8-B2A5-1EB7C2ECE603}"/>
                </c:ext>
              </c:extLst>
            </c:dLbl>
            <c:dLbl>
              <c:idx val="14"/>
              <c:delete val="1"/>
              <c:extLst>
                <c:ext xmlns:c15="http://schemas.microsoft.com/office/drawing/2012/chart" uri="{CE6537A1-D6FC-4f65-9D91-7224C49458BB}"/>
                <c:ext xmlns:c16="http://schemas.microsoft.com/office/drawing/2014/chart" uri="{C3380CC4-5D6E-409C-BE32-E72D297353CC}">
                  <c16:uniqueId val="{00000011-C7C3-4FF8-B2A5-1EB7C2ECE603}"/>
                </c:ext>
              </c:extLst>
            </c:dLbl>
            <c:dLbl>
              <c:idx val="15"/>
              <c:delete val="1"/>
              <c:extLst>
                <c:ext xmlns:c15="http://schemas.microsoft.com/office/drawing/2012/chart" uri="{CE6537A1-D6FC-4f65-9D91-7224C49458BB}"/>
                <c:ext xmlns:c16="http://schemas.microsoft.com/office/drawing/2014/chart" uri="{C3380CC4-5D6E-409C-BE32-E72D297353CC}">
                  <c16:uniqueId val="{00000012-C7C3-4FF8-B2A5-1EB7C2ECE603}"/>
                </c:ext>
              </c:extLst>
            </c:dLbl>
            <c:dLbl>
              <c:idx val="16"/>
              <c:delete val="1"/>
              <c:extLst>
                <c:ext xmlns:c15="http://schemas.microsoft.com/office/drawing/2012/chart" uri="{CE6537A1-D6FC-4f65-9D91-7224C49458BB}"/>
                <c:ext xmlns:c16="http://schemas.microsoft.com/office/drawing/2014/chart" uri="{C3380CC4-5D6E-409C-BE32-E72D297353CC}">
                  <c16:uniqueId val="{00000013-C7C3-4FF8-B2A5-1EB7C2ECE603}"/>
                </c:ext>
              </c:extLst>
            </c:dLbl>
            <c:dLbl>
              <c:idx val="17"/>
              <c:delete val="1"/>
              <c:extLst>
                <c:ext xmlns:c15="http://schemas.microsoft.com/office/drawing/2012/chart" uri="{CE6537A1-D6FC-4f65-9D91-7224C49458BB}"/>
                <c:ext xmlns:c16="http://schemas.microsoft.com/office/drawing/2014/chart" uri="{C3380CC4-5D6E-409C-BE32-E72D297353CC}">
                  <c16:uniqueId val="{00000014-C7C3-4FF8-B2A5-1EB7C2ECE603}"/>
                </c:ext>
              </c:extLst>
            </c:dLbl>
            <c:dLbl>
              <c:idx val="18"/>
              <c:delete val="1"/>
              <c:extLst>
                <c:ext xmlns:c15="http://schemas.microsoft.com/office/drawing/2012/chart" uri="{CE6537A1-D6FC-4f65-9D91-7224C49458BB}"/>
                <c:ext xmlns:c16="http://schemas.microsoft.com/office/drawing/2014/chart" uri="{C3380CC4-5D6E-409C-BE32-E72D297353CC}">
                  <c16:uniqueId val="{00000015-C7C3-4FF8-B2A5-1EB7C2ECE603}"/>
                </c:ext>
              </c:extLst>
            </c:dLbl>
            <c:dLbl>
              <c:idx val="19"/>
              <c:delete val="1"/>
              <c:extLst>
                <c:ext xmlns:c15="http://schemas.microsoft.com/office/drawing/2012/chart" uri="{CE6537A1-D6FC-4f65-9D91-7224C49458BB}"/>
                <c:ext xmlns:c16="http://schemas.microsoft.com/office/drawing/2014/chart" uri="{C3380CC4-5D6E-409C-BE32-E72D297353CC}">
                  <c16:uniqueId val="{00000016-C7C3-4FF8-B2A5-1EB7C2ECE603}"/>
                </c:ext>
              </c:extLst>
            </c:dLbl>
            <c:dLbl>
              <c:idx val="20"/>
              <c:delete val="1"/>
              <c:extLst>
                <c:ext xmlns:c15="http://schemas.microsoft.com/office/drawing/2012/chart" uri="{CE6537A1-D6FC-4f65-9D91-7224C49458BB}"/>
                <c:ext xmlns:c16="http://schemas.microsoft.com/office/drawing/2014/chart" uri="{C3380CC4-5D6E-409C-BE32-E72D297353CC}">
                  <c16:uniqueId val="{00000017-C7C3-4FF8-B2A5-1EB7C2ECE603}"/>
                </c:ext>
              </c:extLst>
            </c:dLbl>
            <c:dLbl>
              <c:idx val="21"/>
              <c:delete val="1"/>
              <c:extLst>
                <c:ext xmlns:c15="http://schemas.microsoft.com/office/drawing/2012/chart" uri="{CE6537A1-D6FC-4f65-9D91-7224C49458BB}"/>
                <c:ext xmlns:c16="http://schemas.microsoft.com/office/drawing/2014/chart" uri="{C3380CC4-5D6E-409C-BE32-E72D297353CC}">
                  <c16:uniqueId val="{00000018-C7C3-4FF8-B2A5-1EB7C2ECE603}"/>
                </c:ext>
              </c:extLst>
            </c:dLbl>
            <c:dLbl>
              <c:idx val="22"/>
              <c:delete val="1"/>
              <c:extLst>
                <c:ext xmlns:c15="http://schemas.microsoft.com/office/drawing/2012/chart" uri="{CE6537A1-D6FC-4f65-9D91-7224C49458BB}"/>
                <c:ext xmlns:c16="http://schemas.microsoft.com/office/drawing/2014/chart" uri="{C3380CC4-5D6E-409C-BE32-E72D297353CC}">
                  <c16:uniqueId val="{00000019-C7C3-4FF8-B2A5-1EB7C2ECE603}"/>
                </c:ext>
              </c:extLst>
            </c:dLbl>
            <c:dLbl>
              <c:idx val="23"/>
              <c:delete val="1"/>
              <c:extLst>
                <c:ext xmlns:c15="http://schemas.microsoft.com/office/drawing/2012/chart" uri="{CE6537A1-D6FC-4f65-9D91-7224C49458BB}"/>
                <c:ext xmlns:c16="http://schemas.microsoft.com/office/drawing/2014/chart" uri="{C3380CC4-5D6E-409C-BE32-E72D297353CC}">
                  <c16:uniqueId val="{0000001A-C7C3-4FF8-B2A5-1EB7C2ECE603}"/>
                </c:ext>
              </c:extLst>
            </c:dLbl>
            <c:dLbl>
              <c:idx val="24"/>
              <c:delete val="1"/>
              <c:extLst>
                <c:ext xmlns:c15="http://schemas.microsoft.com/office/drawing/2012/chart" uri="{CE6537A1-D6FC-4f65-9D91-7224C49458BB}"/>
                <c:ext xmlns:c16="http://schemas.microsoft.com/office/drawing/2014/chart" uri="{C3380CC4-5D6E-409C-BE32-E72D297353CC}">
                  <c16:uniqueId val="{0000001B-C7C3-4FF8-B2A5-1EB7C2ECE60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7C3-4FF8-B2A5-1EB7C2ECE60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Altmarkkreis Salzwedel (15081)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27143</v>
      </c>
      <c r="F11" s="238">
        <v>27113</v>
      </c>
      <c r="G11" s="238">
        <v>27589</v>
      </c>
      <c r="H11" s="238">
        <v>27279</v>
      </c>
      <c r="I11" s="265">
        <v>27144</v>
      </c>
      <c r="J11" s="263">
        <v>-1</v>
      </c>
      <c r="K11" s="266">
        <v>-3.6840554081933393E-3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20.403050510260471</v>
      </c>
      <c r="E13" s="115">
        <v>5538</v>
      </c>
      <c r="F13" s="114">
        <v>5438</v>
      </c>
      <c r="G13" s="114">
        <v>5701</v>
      </c>
      <c r="H13" s="114">
        <v>5681</v>
      </c>
      <c r="I13" s="140">
        <v>5550</v>
      </c>
      <c r="J13" s="115">
        <v>-12</v>
      </c>
      <c r="K13" s="116">
        <v>-0.21621621621621623</v>
      </c>
    </row>
    <row r="14" spans="1:255" ht="14.1" customHeight="1" x14ac:dyDescent="0.2">
      <c r="A14" s="306" t="s">
        <v>230</v>
      </c>
      <c r="B14" s="307"/>
      <c r="C14" s="308"/>
      <c r="D14" s="113">
        <v>63.128615112552041</v>
      </c>
      <c r="E14" s="115">
        <v>17135</v>
      </c>
      <c r="F14" s="114">
        <v>17194</v>
      </c>
      <c r="G14" s="114">
        <v>17387</v>
      </c>
      <c r="H14" s="114">
        <v>17134</v>
      </c>
      <c r="I14" s="140">
        <v>17145</v>
      </c>
      <c r="J14" s="115">
        <v>-10</v>
      </c>
      <c r="K14" s="116">
        <v>-5.8326042578011085E-2</v>
      </c>
    </row>
    <row r="15" spans="1:255" ht="14.1" customHeight="1" x14ac:dyDescent="0.2">
      <c r="A15" s="306" t="s">
        <v>231</v>
      </c>
      <c r="B15" s="307"/>
      <c r="C15" s="308"/>
      <c r="D15" s="113">
        <v>8.5031131415097807</v>
      </c>
      <c r="E15" s="115">
        <v>2308</v>
      </c>
      <c r="F15" s="114">
        <v>2332</v>
      </c>
      <c r="G15" s="114">
        <v>2344</v>
      </c>
      <c r="H15" s="114">
        <v>2308</v>
      </c>
      <c r="I15" s="140">
        <v>2301</v>
      </c>
      <c r="J15" s="115">
        <v>7</v>
      </c>
      <c r="K15" s="116">
        <v>0.30421555845284659</v>
      </c>
    </row>
    <row r="16" spans="1:255" ht="14.1" customHeight="1" x14ac:dyDescent="0.2">
      <c r="A16" s="306" t="s">
        <v>232</v>
      </c>
      <c r="B16" s="307"/>
      <c r="C16" s="308"/>
      <c r="D16" s="113">
        <v>7.7036436650333417</v>
      </c>
      <c r="E16" s="115">
        <v>2091</v>
      </c>
      <c r="F16" s="114">
        <v>2082</v>
      </c>
      <c r="G16" s="114">
        <v>2087</v>
      </c>
      <c r="H16" s="114">
        <v>2098</v>
      </c>
      <c r="I16" s="140">
        <v>2094</v>
      </c>
      <c r="J16" s="115">
        <v>-3</v>
      </c>
      <c r="K16" s="116">
        <v>-0.14326647564469913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4.6605017868327012</v>
      </c>
      <c r="E18" s="115">
        <v>1265</v>
      </c>
      <c r="F18" s="114">
        <v>1234</v>
      </c>
      <c r="G18" s="114">
        <v>1312</v>
      </c>
      <c r="H18" s="114">
        <v>1275</v>
      </c>
      <c r="I18" s="140">
        <v>1261</v>
      </c>
      <c r="J18" s="115">
        <v>4</v>
      </c>
      <c r="K18" s="116">
        <v>0.31720856463124503</v>
      </c>
    </row>
    <row r="19" spans="1:255" ht="14.1" customHeight="1" x14ac:dyDescent="0.2">
      <c r="A19" s="306" t="s">
        <v>235</v>
      </c>
      <c r="B19" s="307" t="s">
        <v>236</v>
      </c>
      <c r="C19" s="308"/>
      <c r="D19" s="113">
        <v>2.6231440887153226</v>
      </c>
      <c r="E19" s="115">
        <v>712</v>
      </c>
      <c r="F19" s="114">
        <v>677</v>
      </c>
      <c r="G19" s="114">
        <v>753</v>
      </c>
      <c r="H19" s="114">
        <v>721</v>
      </c>
      <c r="I19" s="140">
        <v>703</v>
      </c>
      <c r="J19" s="115">
        <v>9</v>
      </c>
      <c r="K19" s="116">
        <v>1.2802275960170697</v>
      </c>
    </row>
    <row r="20" spans="1:255" ht="14.1" customHeight="1" x14ac:dyDescent="0.2">
      <c r="A20" s="306">
        <v>12</v>
      </c>
      <c r="B20" s="307" t="s">
        <v>237</v>
      </c>
      <c r="C20" s="308"/>
      <c r="D20" s="113">
        <v>1.2857827064068084</v>
      </c>
      <c r="E20" s="115">
        <v>349</v>
      </c>
      <c r="F20" s="114">
        <v>335</v>
      </c>
      <c r="G20" s="114">
        <v>363</v>
      </c>
      <c r="H20" s="114">
        <v>369</v>
      </c>
      <c r="I20" s="140">
        <v>361</v>
      </c>
      <c r="J20" s="115">
        <v>-12</v>
      </c>
      <c r="K20" s="116">
        <v>-3.3240997229916895</v>
      </c>
    </row>
    <row r="21" spans="1:255" ht="14.1" customHeight="1" x14ac:dyDescent="0.2">
      <c r="A21" s="306">
        <v>21</v>
      </c>
      <c r="B21" s="307" t="s">
        <v>238</v>
      </c>
      <c r="C21" s="308"/>
      <c r="D21" s="113">
        <v>1.5289393213719928</v>
      </c>
      <c r="E21" s="115">
        <v>415</v>
      </c>
      <c r="F21" s="114">
        <v>408</v>
      </c>
      <c r="G21" s="114">
        <v>420</v>
      </c>
      <c r="H21" s="114">
        <v>418</v>
      </c>
      <c r="I21" s="140">
        <v>407</v>
      </c>
      <c r="J21" s="115">
        <v>8</v>
      </c>
      <c r="K21" s="116">
        <v>1.9656019656019657</v>
      </c>
    </row>
    <row r="22" spans="1:255" ht="14.1" customHeight="1" x14ac:dyDescent="0.2">
      <c r="A22" s="306">
        <v>22</v>
      </c>
      <c r="B22" s="307" t="s">
        <v>239</v>
      </c>
      <c r="C22" s="308"/>
      <c r="D22" s="113">
        <v>4.6420808311535202</v>
      </c>
      <c r="E22" s="115">
        <v>1260</v>
      </c>
      <c r="F22" s="114">
        <v>1286</v>
      </c>
      <c r="G22" s="114">
        <v>1355</v>
      </c>
      <c r="H22" s="114">
        <v>1356</v>
      </c>
      <c r="I22" s="140">
        <v>1321</v>
      </c>
      <c r="J22" s="115">
        <v>-61</v>
      </c>
      <c r="K22" s="116">
        <v>-4.6177138531415594</v>
      </c>
    </row>
    <row r="23" spans="1:255" ht="14.1" customHeight="1" x14ac:dyDescent="0.2">
      <c r="A23" s="306">
        <v>23</v>
      </c>
      <c r="B23" s="307" t="s">
        <v>240</v>
      </c>
      <c r="C23" s="308"/>
      <c r="D23" s="113">
        <v>0.21368308587849538</v>
      </c>
      <c r="E23" s="115">
        <v>58</v>
      </c>
      <c r="F23" s="114">
        <v>57</v>
      </c>
      <c r="G23" s="114">
        <v>59</v>
      </c>
      <c r="H23" s="114">
        <v>62</v>
      </c>
      <c r="I23" s="140">
        <v>59</v>
      </c>
      <c r="J23" s="115">
        <v>-1</v>
      </c>
      <c r="K23" s="116">
        <v>-1.6949152542372881</v>
      </c>
    </row>
    <row r="24" spans="1:255" ht="14.1" customHeight="1" x14ac:dyDescent="0.2">
      <c r="A24" s="306">
        <v>24</v>
      </c>
      <c r="B24" s="307" t="s">
        <v>241</v>
      </c>
      <c r="C24" s="308"/>
      <c r="D24" s="113">
        <v>3.4484029031426151</v>
      </c>
      <c r="E24" s="115">
        <v>936</v>
      </c>
      <c r="F24" s="114">
        <v>950</v>
      </c>
      <c r="G24" s="114">
        <v>966</v>
      </c>
      <c r="H24" s="114">
        <v>958</v>
      </c>
      <c r="I24" s="140">
        <v>941</v>
      </c>
      <c r="J24" s="115">
        <v>-5</v>
      </c>
      <c r="K24" s="116">
        <v>-0.53134962805526031</v>
      </c>
    </row>
    <row r="25" spans="1:255" ht="14.1" customHeight="1" x14ac:dyDescent="0.2">
      <c r="A25" s="306">
        <v>25</v>
      </c>
      <c r="B25" s="307" t="s">
        <v>242</v>
      </c>
      <c r="C25" s="308"/>
      <c r="D25" s="113">
        <v>5.3420771469623842</v>
      </c>
      <c r="E25" s="115">
        <v>1450</v>
      </c>
      <c r="F25" s="114">
        <v>1481</v>
      </c>
      <c r="G25" s="114">
        <v>1508</v>
      </c>
      <c r="H25" s="114">
        <v>1473</v>
      </c>
      <c r="I25" s="140">
        <v>1484</v>
      </c>
      <c r="J25" s="115">
        <v>-34</v>
      </c>
      <c r="K25" s="116">
        <v>-2.2911051212938007</v>
      </c>
    </row>
    <row r="26" spans="1:255" ht="14.1" customHeight="1" x14ac:dyDescent="0.2">
      <c r="A26" s="306">
        <v>26</v>
      </c>
      <c r="B26" s="307" t="s">
        <v>243</v>
      </c>
      <c r="C26" s="308"/>
      <c r="D26" s="113">
        <v>2.3799874737501381</v>
      </c>
      <c r="E26" s="115">
        <v>646</v>
      </c>
      <c r="F26" s="114">
        <v>647</v>
      </c>
      <c r="G26" s="114">
        <v>654</v>
      </c>
      <c r="H26" s="114">
        <v>638</v>
      </c>
      <c r="I26" s="140">
        <v>637</v>
      </c>
      <c r="J26" s="115">
        <v>9</v>
      </c>
      <c r="K26" s="116">
        <v>1.4128728414442699</v>
      </c>
    </row>
    <row r="27" spans="1:255" ht="14.1" customHeight="1" x14ac:dyDescent="0.2">
      <c r="A27" s="306">
        <v>27</v>
      </c>
      <c r="B27" s="307" t="s">
        <v>244</v>
      </c>
      <c r="C27" s="308"/>
      <c r="D27" s="113">
        <v>1.7315698338429797</v>
      </c>
      <c r="E27" s="115">
        <v>470</v>
      </c>
      <c r="F27" s="114">
        <v>474</v>
      </c>
      <c r="G27" s="114">
        <v>471</v>
      </c>
      <c r="H27" s="114">
        <v>466</v>
      </c>
      <c r="I27" s="140">
        <v>463</v>
      </c>
      <c r="J27" s="115">
        <v>7</v>
      </c>
      <c r="K27" s="116">
        <v>1.5118790496760259</v>
      </c>
    </row>
    <row r="28" spans="1:255" ht="14.1" customHeight="1" x14ac:dyDescent="0.2">
      <c r="A28" s="306">
        <v>28</v>
      </c>
      <c r="B28" s="307" t="s">
        <v>245</v>
      </c>
      <c r="C28" s="308"/>
      <c r="D28" s="113">
        <v>0.10315735180341157</v>
      </c>
      <c r="E28" s="115">
        <v>28</v>
      </c>
      <c r="F28" s="114">
        <v>30</v>
      </c>
      <c r="G28" s="114">
        <v>30</v>
      </c>
      <c r="H28" s="114">
        <v>30</v>
      </c>
      <c r="I28" s="140">
        <v>29</v>
      </c>
      <c r="J28" s="115">
        <v>-1</v>
      </c>
      <c r="K28" s="116">
        <v>-3.4482758620689653</v>
      </c>
    </row>
    <row r="29" spans="1:255" ht="14.1" customHeight="1" x14ac:dyDescent="0.2">
      <c r="A29" s="306">
        <v>29</v>
      </c>
      <c r="B29" s="307" t="s">
        <v>246</v>
      </c>
      <c r="C29" s="308"/>
      <c r="D29" s="113">
        <v>3.4741922410934678</v>
      </c>
      <c r="E29" s="115">
        <v>943</v>
      </c>
      <c r="F29" s="114">
        <v>941</v>
      </c>
      <c r="G29" s="114">
        <v>941</v>
      </c>
      <c r="H29" s="114">
        <v>947</v>
      </c>
      <c r="I29" s="140">
        <v>939</v>
      </c>
      <c r="J29" s="115">
        <v>4</v>
      </c>
      <c r="K29" s="116">
        <v>0.42598509052183176</v>
      </c>
    </row>
    <row r="30" spans="1:255" ht="14.1" customHeight="1" x14ac:dyDescent="0.2">
      <c r="A30" s="306" t="s">
        <v>247</v>
      </c>
      <c r="B30" s="307" t="s">
        <v>248</v>
      </c>
      <c r="C30" s="308"/>
      <c r="D30" s="113">
        <v>1.7720959363371771</v>
      </c>
      <c r="E30" s="115">
        <v>481</v>
      </c>
      <c r="F30" s="114">
        <v>479</v>
      </c>
      <c r="G30" s="114">
        <v>469</v>
      </c>
      <c r="H30" s="114">
        <v>479</v>
      </c>
      <c r="I30" s="140" t="s">
        <v>513</v>
      </c>
      <c r="J30" s="115" t="s">
        <v>513</v>
      </c>
      <c r="K30" s="116" t="s">
        <v>513</v>
      </c>
    </row>
    <row r="31" spans="1:255" ht="14.1" customHeight="1" x14ac:dyDescent="0.2">
      <c r="A31" s="306" t="s">
        <v>249</v>
      </c>
      <c r="B31" s="307" t="s">
        <v>250</v>
      </c>
      <c r="C31" s="308"/>
      <c r="D31" s="113" t="s">
        <v>513</v>
      </c>
      <c r="E31" s="115" t="s">
        <v>513</v>
      </c>
      <c r="F31" s="114" t="s">
        <v>513</v>
      </c>
      <c r="G31" s="114">
        <v>469</v>
      </c>
      <c r="H31" s="114" t="s">
        <v>513</v>
      </c>
      <c r="I31" s="140">
        <v>469</v>
      </c>
      <c r="J31" s="115" t="s">
        <v>513</v>
      </c>
      <c r="K31" s="116" t="s">
        <v>513</v>
      </c>
    </row>
    <row r="32" spans="1:255" ht="14.1" customHeight="1" x14ac:dyDescent="0.2">
      <c r="A32" s="306">
        <v>31</v>
      </c>
      <c r="B32" s="307" t="s">
        <v>251</v>
      </c>
      <c r="C32" s="308"/>
      <c r="D32" s="113">
        <v>0.42368198062115464</v>
      </c>
      <c r="E32" s="115">
        <v>115</v>
      </c>
      <c r="F32" s="114">
        <v>115</v>
      </c>
      <c r="G32" s="114">
        <v>118</v>
      </c>
      <c r="H32" s="114">
        <v>110</v>
      </c>
      <c r="I32" s="140">
        <v>113</v>
      </c>
      <c r="J32" s="115">
        <v>2</v>
      </c>
      <c r="K32" s="116">
        <v>1.7699115044247788</v>
      </c>
    </row>
    <row r="33" spans="1:11" ht="14.1" customHeight="1" x14ac:dyDescent="0.2">
      <c r="A33" s="306">
        <v>32</v>
      </c>
      <c r="B33" s="307" t="s">
        <v>252</v>
      </c>
      <c r="C33" s="308"/>
      <c r="D33" s="113">
        <v>3.5073499613159931</v>
      </c>
      <c r="E33" s="115">
        <v>952</v>
      </c>
      <c r="F33" s="114">
        <v>920</v>
      </c>
      <c r="G33" s="114">
        <v>1018</v>
      </c>
      <c r="H33" s="114">
        <v>991</v>
      </c>
      <c r="I33" s="140">
        <v>952</v>
      </c>
      <c r="J33" s="115">
        <v>0</v>
      </c>
      <c r="K33" s="116">
        <v>0</v>
      </c>
    </row>
    <row r="34" spans="1:11" ht="14.1" customHeight="1" x14ac:dyDescent="0.2">
      <c r="A34" s="306">
        <v>33</v>
      </c>
      <c r="B34" s="307" t="s">
        <v>253</v>
      </c>
      <c r="C34" s="308"/>
      <c r="D34" s="113">
        <v>1.6652543933979296</v>
      </c>
      <c r="E34" s="115">
        <v>452</v>
      </c>
      <c r="F34" s="114">
        <v>449</v>
      </c>
      <c r="G34" s="114">
        <v>467</v>
      </c>
      <c r="H34" s="114">
        <v>470</v>
      </c>
      <c r="I34" s="140">
        <v>462</v>
      </c>
      <c r="J34" s="115">
        <v>-10</v>
      </c>
      <c r="K34" s="116">
        <v>-2.1645021645021645</v>
      </c>
    </row>
    <row r="35" spans="1:11" ht="14.1" customHeight="1" x14ac:dyDescent="0.2">
      <c r="A35" s="306">
        <v>34</v>
      </c>
      <c r="B35" s="307" t="s">
        <v>254</v>
      </c>
      <c r="C35" s="308"/>
      <c r="D35" s="113">
        <v>2.8773532770880155</v>
      </c>
      <c r="E35" s="115">
        <v>781</v>
      </c>
      <c r="F35" s="114">
        <v>779</v>
      </c>
      <c r="G35" s="114">
        <v>788</v>
      </c>
      <c r="H35" s="114">
        <v>758</v>
      </c>
      <c r="I35" s="140">
        <v>760</v>
      </c>
      <c r="J35" s="115">
        <v>21</v>
      </c>
      <c r="K35" s="116">
        <v>2.763157894736842</v>
      </c>
    </row>
    <row r="36" spans="1:11" ht="14.1" customHeight="1" x14ac:dyDescent="0.2">
      <c r="A36" s="306">
        <v>41</v>
      </c>
      <c r="B36" s="307" t="s">
        <v>255</v>
      </c>
      <c r="C36" s="308"/>
      <c r="D36" s="113">
        <v>0.98736322440408208</v>
      </c>
      <c r="E36" s="115">
        <v>268</v>
      </c>
      <c r="F36" s="114">
        <v>263</v>
      </c>
      <c r="G36" s="114">
        <v>264</v>
      </c>
      <c r="H36" s="114">
        <v>260</v>
      </c>
      <c r="I36" s="140">
        <v>261</v>
      </c>
      <c r="J36" s="115">
        <v>7</v>
      </c>
      <c r="K36" s="116">
        <v>2.6819923371647509</v>
      </c>
    </row>
    <row r="37" spans="1:11" ht="14.1" customHeight="1" x14ac:dyDescent="0.2">
      <c r="A37" s="306">
        <v>42</v>
      </c>
      <c r="B37" s="307" t="s">
        <v>256</v>
      </c>
      <c r="C37" s="308"/>
      <c r="D37" s="113">
        <v>9.947316066757543E-2</v>
      </c>
      <c r="E37" s="115">
        <v>27</v>
      </c>
      <c r="F37" s="114">
        <v>27</v>
      </c>
      <c r="G37" s="114">
        <v>30</v>
      </c>
      <c r="H37" s="114">
        <v>28</v>
      </c>
      <c r="I37" s="140">
        <v>28</v>
      </c>
      <c r="J37" s="115">
        <v>-1</v>
      </c>
      <c r="K37" s="116">
        <v>-3.5714285714285716</v>
      </c>
    </row>
    <row r="38" spans="1:11" ht="14.1" customHeight="1" x14ac:dyDescent="0.2">
      <c r="A38" s="306">
        <v>43</v>
      </c>
      <c r="B38" s="307" t="s">
        <v>257</v>
      </c>
      <c r="C38" s="308"/>
      <c r="D38" s="113">
        <v>0.60052315514128873</v>
      </c>
      <c r="E38" s="115">
        <v>163</v>
      </c>
      <c r="F38" s="114">
        <v>154</v>
      </c>
      <c r="G38" s="114">
        <v>154</v>
      </c>
      <c r="H38" s="114">
        <v>151</v>
      </c>
      <c r="I38" s="140">
        <v>153</v>
      </c>
      <c r="J38" s="115">
        <v>10</v>
      </c>
      <c r="K38" s="116">
        <v>6.5359477124183005</v>
      </c>
    </row>
    <row r="39" spans="1:11" ht="14.1" customHeight="1" x14ac:dyDescent="0.2">
      <c r="A39" s="306">
        <v>51</v>
      </c>
      <c r="B39" s="307" t="s">
        <v>258</v>
      </c>
      <c r="C39" s="308"/>
      <c r="D39" s="113">
        <v>6.0052315514128871</v>
      </c>
      <c r="E39" s="115">
        <v>1630</v>
      </c>
      <c r="F39" s="114">
        <v>1591</v>
      </c>
      <c r="G39" s="114">
        <v>1638</v>
      </c>
      <c r="H39" s="114">
        <v>1606</v>
      </c>
      <c r="I39" s="140">
        <v>1624</v>
      </c>
      <c r="J39" s="115">
        <v>6</v>
      </c>
      <c r="K39" s="116">
        <v>0.36945812807881773</v>
      </c>
    </row>
    <row r="40" spans="1:11" ht="14.1" customHeight="1" x14ac:dyDescent="0.2">
      <c r="A40" s="306" t="s">
        <v>259</v>
      </c>
      <c r="B40" s="307" t="s">
        <v>260</v>
      </c>
      <c r="C40" s="308"/>
      <c r="D40" s="113">
        <v>5.3715506760490737</v>
      </c>
      <c r="E40" s="115">
        <v>1458</v>
      </c>
      <c r="F40" s="114">
        <v>1432</v>
      </c>
      <c r="G40" s="114">
        <v>1474</v>
      </c>
      <c r="H40" s="114">
        <v>1444</v>
      </c>
      <c r="I40" s="140">
        <v>1459</v>
      </c>
      <c r="J40" s="115">
        <v>-1</v>
      </c>
      <c r="K40" s="116">
        <v>-6.8540095956134334E-2</v>
      </c>
    </row>
    <row r="41" spans="1:11" ht="14.1" customHeight="1" x14ac:dyDescent="0.2">
      <c r="A41" s="306"/>
      <c r="B41" s="307" t="s">
        <v>261</v>
      </c>
      <c r="C41" s="308"/>
      <c r="D41" s="113">
        <v>3.3157720222525144</v>
      </c>
      <c r="E41" s="115">
        <v>900</v>
      </c>
      <c r="F41" s="114">
        <v>890</v>
      </c>
      <c r="G41" s="114">
        <v>938</v>
      </c>
      <c r="H41" s="114">
        <v>929</v>
      </c>
      <c r="I41" s="140">
        <v>946</v>
      </c>
      <c r="J41" s="115">
        <v>-46</v>
      </c>
      <c r="K41" s="116">
        <v>-4.8625792811839323</v>
      </c>
    </row>
    <row r="42" spans="1:11" ht="14.1" customHeight="1" x14ac:dyDescent="0.2">
      <c r="A42" s="306">
        <v>52</v>
      </c>
      <c r="B42" s="307" t="s">
        <v>262</v>
      </c>
      <c r="C42" s="308"/>
      <c r="D42" s="113">
        <v>4.1889253214456765</v>
      </c>
      <c r="E42" s="115">
        <v>1137</v>
      </c>
      <c r="F42" s="114">
        <v>1133</v>
      </c>
      <c r="G42" s="114">
        <v>1169</v>
      </c>
      <c r="H42" s="114">
        <v>1179</v>
      </c>
      <c r="I42" s="140">
        <v>1170</v>
      </c>
      <c r="J42" s="115">
        <v>-33</v>
      </c>
      <c r="K42" s="116">
        <v>-2.8205128205128207</v>
      </c>
    </row>
    <row r="43" spans="1:11" ht="14.1" customHeight="1" x14ac:dyDescent="0.2">
      <c r="A43" s="306" t="s">
        <v>263</v>
      </c>
      <c r="B43" s="307" t="s">
        <v>264</v>
      </c>
      <c r="C43" s="308"/>
      <c r="D43" s="113">
        <v>3.0873521718306747</v>
      </c>
      <c r="E43" s="115">
        <v>838</v>
      </c>
      <c r="F43" s="114">
        <v>843</v>
      </c>
      <c r="G43" s="114">
        <v>862</v>
      </c>
      <c r="H43" s="114">
        <v>870</v>
      </c>
      <c r="I43" s="140">
        <v>871</v>
      </c>
      <c r="J43" s="115">
        <v>-33</v>
      </c>
      <c r="K43" s="116">
        <v>-3.788748564867968</v>
      </c>
    </row>
    <row r="44" spans="1:11" ht="14.1" customHeight="1" x14ac:dyDescent="0.2">
      <c r="A44" s="306">
        <v>53</v>
      </c>
      <c r="B44" s="307" t="s">
        <v>265</v>
      </c>
      <c r="C44" s="308"/>
      <c r="D44" s="113">
        <v>0.65947021331466682</v>
      </c>
      <c r="E44" s="115">
        <v>179</v>
      </c>
      <c r="F44" s="114">
        <v>202</v>
      </c>
      <c r="G44" s="114">
        <v>190</v>
      </c>
      <c r="H44" s="114">
        <v>208</v>
      </c>
      <c r="I44" s="140">
        <v>209</v>
      </c>
      <c r="J44" s="115">
        <v>-30</v>
      </c>
      <c r="K44" s="116">
        <v>-14.354066985645932</v>
      </c>
    </row>
    <row r="45" spans="1:11" ht="14.1" customHeight="1" x14ac:dyDescent="0.2">
      <c r="A45" s="306" t="s">
        <v>266</v>
      </c>
      <c r="B45" s="307" t="s">
        <v>267</v>
      </c>
      <c r="C45" s="308"/>
      <c r="D45" s="113">
        <v>0.61157572854879716</v>
      </c>
      <c r="E45" s="115">
        <v>166</v>
      </c>
      <c r="F45" s="114">
        <v>191</v>
      </c>
      <c r="G45" s="114">
        <v>178</v>
      </c>
      <c r="H45" s="114">
        <v>196</v>
      </c>
      <c r="I45" s="140">
        <v>195</v>
      </c>
      <c r="J45" s="115">
        <v>-29</v>
      </c>
      <c r="K45" s="116">
        <v>-14.871794871794872</v>
      </c>
    </row>
    <row r="46" spans="1:11" ht="14.1" customHeight="1" x14ac:dyDescent="0.2">
      <c r="A46" s="306">
        <v>54</v>
      </c>
      <c r="B46" s="307" t="s">
        <v>268</v>
      </c>
      <c r="C46" s="308"/>
      <c r="D46" s="113">
        <v>3.1426150388682164</v>
      </c>
      <c r="E46" s="115">
        <v>853</v>
      </c>
      <c r="F46" s="114">
        <v>816</v>
      </c>
      <c r="G46" s="114">
        <v>812</v>
      </c>
      <c r="H46" s="114">
        <v>817</v>
      </c>
      <c r="I46" s="140">
        <v>819</v>
      </c>
      <c r="J46" s="115">
        <v>34</v>
      </c>
      <c r="K46" s="116">
        <v>4.1514041514041518</v>
      </c>
    </row>
    <row r="47" spans="1:11" ht="14.1" customHeight="1" x14ac:dyDescent="0.2">
      <c r="A47" s="306">
        <v>61</v>
      </c>
      <c r="B47" s="307" t="s">
        <v>269</v>
      </c>
      <c r="C47" s="308"/>
      <c r="D47" s="113">
        <v>1.4810448366061231</v>
      </c>
      <c r="E47" s="115">
        <v>402</v>
      </c>
      <c r="F47" s="114">
        <v>406</v>
      </c>
      <c r="G47" s="114">
        <v>407</v>
      </c>
      <c r="H47" s="114">
        <v>398</v>
      </c>
      <c r="I47" s="140">
        <v>397</v>
      </c>
      <c r="J47" s="115">
        <v>5</v>
      </c>
      <c r="K47" s="116">
        <v>1.2594458438287153</v>
      </c>
    </row>
    <row r="48" spans="1:11" ht="14.1" customHeight="1" x14ac:dyDescent="0.2">
      <c r="A48" s="306">
        <v>62</v>
      </c>
      <c r="B48" s="307" t="s">
        <v>270</v>
      </c>
      <c r="C48" s="308"/>
      <c r="D48" s="113">
        <v>7.6262756511807837</v>
      </c>
      <c r="E48" s="115">
        <v>2070</v>
      </c>
      <c r="F48" s="114">
        <v>2075</v>
      </c>
      <c r="G48" s="114">
        <v>2086</v>
      </c>
      <c r="H48" s="114">
        <v>2089</v>
      </c>
      <c r="I48" s="140">
        <v>2089</v>
      </c>
      <c r="J48" s="115">
        <v>-19</v>
      </c>
      <c r="K48" s="116">
        <v>-0.90952608903781718</v>
      </c>
    </row>
    <row r="49" spans="1:11" ht="14.1" customHeight="1" x14ac:dyDescent="0.2">
      <c r="A49" s="306">
        <v>63</v>
      </c>
      <c r="B49" s="307" t="s">
        <v>271</v>
      </c>
      <c r="C49" s="308"/>
      <c r="D49" s="113">
        <v>1.4589396897911064</v>
      </c>
      <c r="E49" s="115">
        <v>396</v>
      </c>
      <c r="F49" s="114">
        <v>399</v>
      </c>
      <c r="G49" s="114">
        <v>419</v>
      </c>
      <c r="H49" s="114">
        <v>396</v>
      </c>
      <c r="I49" s="140">
        <v>379</v>
      </c>
      <c r="J49" s="115">
        <v>17</v>
      </c>
      <c r="K49" s="116">
        <v>4.4854881266490763</v>
      </c>
    </row>
    <row r="50" spans="1:11" ht="14.1" customHeight="1" x14ac:dyDescent="0.2">
      <c r="A50" s="306" t="s">
        <v>272</v>
      </c>
      <c r="B50" s="307" t="s">
        <v>273</v>
      </c>
      <c r="C50" s="308"/>
      <c r="D50" s="113">
        <v>0.2542091883726928</v>
      </c>
      <c r="E50" s="115">
        <v>69</v>
      </c>
      <c r="F50" s="114">
        <v>71</v>
      </c>
      <c r="G50" s="114">
        <v>75</v>
      </c>
      <c r="H50" s="114">
        <v>77</v>
      </c>
      <c r="I50" s="140">
        <v>78</v>
      </c>
      <c r="J50" s="115">
        <v>-9</v>
      </c>
      <c r="K50" s="116">
        <v>-11.538461538461538</v>
      </c>
    </row>
    <row r="51" spans="1:11" ht="14.1" customHeight="1" x14ac:dyDescent="0.2">
      <c r="A51" s="306" t="s">
        <v>274</v>
      </c>
      <c r="B51" s="307" t="s">
        <v>275</v>
      </c>
      <c r="C51" s="308"/>
      <c r="D51" s="113">
        <v>1.0720996205283131</v>
      </c>
      <c r="E51" s="115">
        <v>291</v>
      </c>
      <c r="F51" s="114">
        <v>293</v>
      </c>
      <c r="G51" s="114">
        <v>306</v>
      </c>
      <c r="H51" s="114">
        <v>283</v>
      </c>
      <c r="I51" s="140">
        <v>264</v>
      </c>
      <c r="J51" s="115">
        <v>27</v>
      </c>
      <c r="K51" s="116">
        <v>10.227272727272727</v>
      </c>
    </row>
    <row r="52" spans="1:11" ht="14.1" customHeight="1" x14ac:dyDescent="0.2">
      <c r="A52" s="306">
        <v>71</v>
      </c>
      <c r="B52" s="307" t="s">
        <v>276</v>
      </c>
      <c r="C52" s="308"/>
      <c r="D52" s="113">
        <v>7.8620638838742956</v>
      </c>
      <c r="E52" s="115">
        <v>2134</v>
      </c>
      <c r="F52" s="114">
        <v>2116</v>
      </c>
      <c r="G52" s="114">
        <v>2135</v>
      </c>
      <c r="H52" s="114">
        <v>2099</v>
      </c>
      <c r="I52" s="140">
        <v>2090</v>
      </c>
      <c r="J52" s="115">
        <v>44</v>
      </c>
      <c r="K52" s="116">
        <v>2.1052631578947367</v>
      </c>
    </row>
    <row r="53" spans="1:11" ht="14.1" customHeight="1" x14ac:dyDescent="0.2">
      <c r="A53" s="306" t="s">
        <v>277</v>
      </c>
      <c r="B53" s="307" t="s">
        <v>278</v>
      </c>
      <c r="C53" s="308"/>
      <c r="D53" s="113">
        <v>2.634196662122831</v>
      </c>
      <c r="E53" s="115">
        <v>715</v>
      </c>
      <c r="F53" s="114">
        <v>700</v>
      </c>
      <c r="G53" s="114">
        <v>695</v>
      </c>
      <c r="H53" s="114">
        <v>682</v>
      </c>
      <c r="I53" s="140">
        <v>668</v>
      </c>
      <c r="J53" s="115">
        <v>47</v>
      </c>
      <c r="K53" s="116">
        <v>7.0359281437125745</v>
      </c>
    </row>
    <row r="54" spans="1:11" ht="14.1" customHeight="1" x14ac:dyDescent="0.2">
      <c r="A54" s="306" t="s">
        <v>279</v>
      </c>
      <c r="B54" s="307" t="s">
        <v>280</v>
      </c>
      <c r="C54" s="308"/>
      <c r="D54" s="113">
        <v>4.354713922558302</v>
      </c>
      <c r="E54" s="115">
        <v>1182</v>
      </c>
      <c r="F54" s="114">
        <v>1183</v>
      </c>
      <c r="G54" s="114">
        <v>1206</v>
      </c>
      <c r="H54" s="114">
        <v>1177</v>
      </c>
      <c r="I54" s="140">
        <v>1178</v>
      </c>
      <c r="J54" s="115">
        <v>4</v>
      </c>
      <c r="K54" s="116">
        <v>0.3395585738539898</v>
      </c>
    </row>
    <row r="55" spans="1:11" ht="14.1" customHeight="1" x14ac:dyDescent="0.2">
      <c r="A55" s="306">
        <v>72</v>
      </c>
      <c r="B55" s="307" t="s">
        <v>281</v>
      </c>
      <c r="C55" s="308"/>
      <c r="D55" s="113">
        <v>2.7263014405187342</v>
      </c>
      <c r="E55" s="115">
        <v>740</v>
      </c>
      <c r="F55" s="114">
        <v>756</v>
      </c>
      <c r="G55" s="114">
        <v>759</v>
      </c>
      <c r="H55" s="114">
        <v>754</v>
      </c>
      <c r="I55" s="140">
        <v>757</v>
      </c>
      <c r="J55" s="115">
        <v>-17</v>
      </c>
      <c r="K55" s="116">
        <v>-2.2457067371202113</v>
      </c>
    </row>
    <row r="56" spans="1:11" ht="14.1" customHeight="1" x14ac:dyDescent="0.2">
      <c r="A56" s="306" t="s">
        <v>282</v>
      </c>
      <c r="B56" s="307" t="s">
        <v>283</v>
      </c>
      <c r="C56" s="308"/>
      <c r="D56" s="113">
        <v>1.1973621191467414</v>
      </c>
      <c r="E56" s="115">
        <v>325</v>
      </c>
      <c r="F56" s="114">
        <v>329</v>
      </c>
      <c r="G56" s="114">
        <v>329</v>
      </c>
      <c r="H56" s="114">
        <v>329</v>
      </c>
      <c r="I56" s="140">
        <v>331</v>
      </c>
      <c r="J56" s="115">
        <v>-6</v>
      </c>
      <c r="K56" s="116">
        <v>-1.8126888217522659</v>
      </c>
    </row>
    <row r="57" spans="1:11" ht="14.1" customHeight="1" x14ac:dyDescent="0.2">
      <c r="A57" s="306" t="s">
        <v>284</v>
      </c>
      <c r="B57" s="307" t="s">
        <v>285</v>
      </c>
      <c r="C57" s="308"/>
      <c r="D57" s="113">
        <v>1.1605202077883801</v>
      </c>
      <c r="E57" s="115">
        <v>315</v>
      </c>
      <c r="F57" s="114">
        <v>322</v>
      </c>
      <c r="G57" s="114">
        <v>323</v>
      </c>
      <c r="H57" s="114">
        <v>322</v>
      </c>
      <c r="I57" s="140">
        <v>322</v>
      </c>
      <c r="J57" s="115">
        <v>-7</v>
      </c>
      <c r="K57" s="116">
        <v>-2.1739130434782608</v>
      </c>
    </row>
    <row r="58" spans="1:11" ht="14.1" customHeight="1" x14ac:dyDescent="0.2">
      <c r="A58" s="306">
        <v>73</v>
      </c>
      <c r="B58" s="307" t="s">
        <v>286</v>
      </c>
      <c r="C58" s="308"/>
      <c r="D58" s="113">
        <v>3.3710348892900566</v>
      </c>
      <c r="E58" s="115">
        <v>915</v>
      </c>
      <c r="F58" s="114">
        <v>924</v>
      </c>
      <c r="G58" s="114">
        <v>916</v>
      </c>
      <c r="H58" s="114">
        <v>906</v>
      </c>
      <c r="I58" s="140">
        <v>914</v>
      </c>
      <c r="J58" s="115">
        <v>1</v>
      </c>
      <c r="K58" s="116">
        <v>0.10940919037199125</v>
      </c>
    </row>
    <row r="59" spans="1:11" ht="14.1" customHeight="1" x14ac:dyDescent="0.2">
      <c r="A59" s="306" t="s">
        <v>287</v>
      </c>
      <c r="B59" s="307" t="s">
        <v>288</v>
      </c>
      <c r="C59" s="308"/>
      <c r="D59" s="113">
        <v>3.0984047452381831</v>
      </c>
      <c r="E59" s="115">
        <v>841</v>
      </c>
      <c r="F59" s="114">
        <v>848</v>
      </c>
      <c r="G59" s="114">
        <v>845</v>
      </c>
      <c r="H59" s="114">
        <v>833</v>
      </c>
      <c r="I59" s="140">
        <v>840</v>
      </c>
      <c r="J59" s="115">
        <v>1</v>
      </c>
      <c r="K59" s="116">
        <v>0.11904761904761904</v>
      </c>
    </row>
    <row r="60" spans="1:11" ht="14.1" customHeight="1" x14ac:dyDescent="0.2">
      <c r="A60" s="306">
        <v>81</v>
      </c>
      <c r="B60" s="307" t="s">
        <v>289</v>
      </c>
      <c r="C60" s="308"/>
      <c r="D60" s="113">
        <v>7.5157499171056994</v>
      </c>
      <c r="E60" s="115">
        <v>2040</v>
      </c>
      <c r="F60" s="114">
        <v>2064</v>
      </c>
      <c r="G60" s="114">
        <v>2066</v>
      </c>
      <c r="H60" s="114">
        <v>2028</v>
      </c>
      <c r="I60" s="140">
        <v>2024</v>
      </c>
      <c r="J60" s="115">
        <v>16</v>
      </c>
      <c r="K60" s="116">
        <v>0.79051383399209485</v>
      </c>
    </row>
    <row r="61" spans="1:11" ht="14.1" customHeight="1" x14ac:dyDescent="0.2">
      <c r="A61" s="306" t="s">
        <v>290</v>
      </c>
      <c r="B61" s="307" t="s">
        <v>291</v>
      </c>
      <c r="C61" s="308"/>
      <c r="D61" s="113">
        <v>1.6063073352245514</v>
      </c>
      <c r="E61" s="115">
        <v>436</v>
      </c>
      <c r="F61" s="114">
        <v>443</v>
      </c>
      <c r="G61" s="114">
        <v>450</v>
      </c>
      <c r="H61" s="114">
        <v>439</v>
      </c>
      <c r="I61" s="140">
        <v>444</v>
      </c>
      <c r="J61" s="115">
        <v>-8</v>
      </c>
      <c r="K61" s="116">
        <v>-1.8018018018018018</v>
      </c>
    </row>
    <row r="62" spans="1:11" ht="14.1" customHeight="1" x14ac:dyDescent="0.2">
      <c r="A62" s="306" t="s">
        <v>292</v>
      </c>
      <c r="B62" s="307" t="s">
        <v>293</v>
      </c>
      <c r="C62" s="308"/>
      <c r="D62" s="113">
        <v>3.7762959142320303</v>
      </c>
      <c r="E62" s="115">
        <v>1025</v>
      </c>
      <c r="F62" s="114">
        <v>1033</v>
      </c>
      <c r="G62" s="114">
        <v>1032</v>
      </c>
      <c r="H62" s="114">
        <v>1022</v>
      </c>
      <c r="I62" s="140">
        <v>1016</v>
      </c>
      <c r="J62" s="115">
        <v>9</v>
      </c>
      <c r="K62" s="116">
        <v>0.88582677165354329</v>
      </c>
    </row>
    <row r="63" spans="1:11" ht="14.1" customHeight="1" x14ac:dyDescent="0.2">
      <c r="A63" s="306"/>
      <c r="B63" s="307" t="s">
        <v>294</v>
      </c>
      <c r="C63" s="308"/>
      <c r="D63" s="113">
        <v>3.1941937147699222</v>
      </c>
      <c r="E63" s="115">
        <v>867</v>
      </c>
      <c r="F63" s="114">
        <v>879</v>
      </c>
      <c r="G63" s="114">
        <v>875</v>
      </c>
      <c r="H63" s="114">
        <v>869</v>
      </c>
      <c r="I63" s="140">
        <v>863</v>
      </c>
      <c r="J63" s="115">
        <v>4</v>
      </c>
      <c r="K63" s="116">
        <v>0.46349942062572425</v>
      </c>
    </row>
    <row r="64" spans="1:11" ht="14.1" customHeight="1" x14ac:dyDescent="0.2">
      <c r="A64" s="306" t="s">
        <v>295</v>
      </c>
      <c r="B64" s="307" t="s">
        <v>296</v>
      </c>
      <c r="C64" s="308"/>
      <c r="D64" s="113">
        <v>0.57473381719043581</v>
      </c>
      <c r="E64" s="115">
        <v>156</v>
      </c>
      <c r="F64" s="114">
        <v>153</v>
      </c>
      <c r="G64" s="114">
        <v>158</v>
      </c>
      <c r="H64" s="114">
        <v>158</v>
      </c>
      <c r="I64" s="140">
        <v>157</v>
      </c>
      <c r="J64" s="115">
        <v>-1</v>
      </c>
      <c r="K64" s="116">
        <v>-0.63694267515923564</v>
      </c>
    </row>
    <row r="65" spans="1:11" ht="14.1" customHeight="1" x14ac:dyDescent="0.2">
      <c r="A65" s="306" t="s">
        <v>297</v>
      </c>
      <c r="B65" s="307" t="s">
        <v>298</v>
      </c>
      <c r="C65" s="308"/>
      <c r="D65" s="113">
        <v>0.90262682827985119</v>
      </c>
      <c r="E65" s="115">
        <v>245</v>
      </c>
      <c r="F65" s="114">
        <v>253</v>
      </c>
      <c r="G65" s="114">
        <v>248</v>
      </c>
      <c r="H65" s="114">
        <v>238</v>
      </c>
      <c r="I65" s="140">
        <v>237</v>
      </c>
      <c r="J65" s="115">
        <v>8</v>
      </c>
      <c r="K65" s="116">
        <v>3.3755274261603376</v>
      </c>
    </row>
    <row r="66" spans="1:11" ht="14.1" customHeight="1" x14ac:dyDescent="0.2">
      <c r="A66" s="306">
        <v>82</v>
      </c>
      <c r="B66" s="307" t="s">
        <v>299</v>
      </c>
      <c r="C66" s="308"/>
      <c r="D66" s="113">
        <v>4.0673470139630847</v>
      </c>
      <c r="E66" s="115">
        <v>1104</v>
      </c>
      <c r="F66" s="114">
        <v>1113</v>
      </c>
      <c r="G66" s="114">
        <v>1124</v>
      </c>
      <c r="H66" s="114">
        <v>1106</v>
      </c>
      <c r="I66" s="140">
        <v>1116</v>
      </c>
      <c r="J66" s="115">
        <v>-12</v>
      </c>
      <c r="K66" s="116">
        <v>-1.075268817204301</v>
      </c>
    </row>
    <row r="67" spans="1:11" ht="14.1" customHeight="1" x14ac:dyDescent="0.2">
      <c r="A67" s="306" t="s">
        <v>300</v>
      </c>
      <c r="B67" s="307" t="s">
        <v>301</v>
      </c>
      <c r="C67" s="308"/>
      <c r="D67" s="113">
        <v>2.8331429834579818</v>
      </c>
      <c r="E67" s="115">
        <v>769</v>
      </c>
      <c r="F67" s="114">
        <v>772</v>
      </c>
      <c r="G67" s="114">
        <v>780</v>
      </c>
      <c r="H67" s="114">
        <v>766</v>
      </c>
      <c r="I67" s="140">
        <v>769</v>
      </c>
      <c r="J67" s="115">
        <v>0</v>
      </c>
      <c r="K67" s="116">
        <v>0</v>
      </c>
    </row>
    <row r="68" spans="1:11" ht="14.1" customHeight="1" x14ac:dyDescent="0.2">
      <c r="A68" s="306" t="s">
        <v>302</v>
      </c>
      <c r="B68" s="307" t="s">
        <v>303</v>
      </c>
      <c r="C68" s="308"/>
      <c r="D68" s="113">
        <v>0.73683822716722547</v>
      </c>
      <c r="E68" s="115">
        <v>200</v>
      </c>
      <c r="F68" s="114">
        <v>208</v>
      </c>
      <c r="G68" s="114">
        <v>212</v>
      </c>
      <c r="H68" s="114">
        <v>207</v>
      </c>
      <c r="I68" s="140">
        <v>213</v>
      </c>
      <c r="J68" s="115">
        <v>-13</v>
      </c>
      <c r="K68" s="116">
        <v>-6.103286384976526</v>
      </c>
    </row>
    <row r="69" spans="1:11" ht="14.1" customHeight="1" x14ac:dyDescent="0.2">
      <c r="A69" s="306">
        <v>83</v>
      </c>
      <c r="B69" s="307" t="s">
        <v>304</v>
      </c>
      <c r="C69" s="308"/>
      <c r="D69" s="113">
        <v>6.5173341192941088</v>
      </c>
      <c r="E69" s="115">
        <v>1769</v>
      </c>
      <c r="F69" s="114">
        <v>1778</v>
      </c>
      <c r="G69" s="114">
        <v>1767</v>
      </c>
      <c r="H69" s="114">
        <v>1764</v>
      </c>
      <c r="I69" s="140">
        <v>1782</v>
      </c>
      <c r="J69" s="115">
        <v>-13</v>
      </c>
      <c r="K69" s="116">
        <v>-0.72951739618406286</v>
      </c>
    </row>
    <row r="70" spans="1:11" ht="14.1" customHeight="1" x14ac:dyDescent="0.2">
      <c r="A70" s="306" t="s">
        <v>305</v>
      </c>
      <c r="B70" s="307" t="s">
        <v>306</v>
      </c>
      <c r="C70" s="308"/>
      <c r="D70" s="113">
        <v>6.0015473602770513</v>
      </c>
      <c r="E70" s="115">
        <v>1629</v>
      </c>
      <c r="F70" s="114">
        <v>1645</v>
      </c>
      <c r="G70" s="114">
        <v>1639</v>
      </c>
      <c r="H70" s="114">
        <v>1633</v>
      </c>
      <c r="I70" s="140">
        <v>1656</v>
      </c>
      <c r="J70" s="115">
        <v>-27</v>
      </c>
      <c r="K70" s="116">
        <v>-1.6304347826086956</v>
      </c>
    </row>
    <row r="71" spans="1:11" ht="14.1" customHeight="1" x14ac:dyDescent="0.2">
      <c r="A71" s="306"/>
      <c r="B71" s="307" t="s">
        <v>307</v>
      </c>
      <c r="C71" s="308"/>
      <c r="D71" s="113">
        <v>3.7873484876395387</v>
      </c>
      <c r="E71" s="115">
        <v>1028</v>
      </c>
      <c r="F71" s="114">
        <v>1037</v>
      </c>
      <c r="G71" s="114">
        <v>1045</v>
      </c>
      <c r="H71" s="114">
        <v>1033</v>
      </c>
      <c r="I71" s="140">
        <v>1063</v>
      </c>
      <c r="J71" s="115">
        <v>-35</v>
      </c>
      <c r="K71" s="116">
        <v>-3.2925682031984946</v>
      </c>
    </row>
    <row r="72" spans="1:11" ht="14.1" customHeight="1" x14ac:dyDescent="0.2">
      <c r="A72" s="306">
        <v>84</v>
      </c>
      <c r="B72" s="307" t="s">
        <v>308</v>
      </c>
      <c r="C72" s="308"/>
      <c r="D72" s="113">
        <v>2.2031462992300042</v>
      </c>
      <c r="E72" s="115">
        <v>598</v>
      </c>
      <c r="F72" s="114">
        <v>601</v>
      </c>
      <c r="G72" s="114">
        <v>596</v>
      </c>
      <c r="H72" s="114">
        <v>610</v>
      </c>
      <c r="I72" s="140">
        <v>615</v>
      </c>
      <c r="J72" s="115">
        <v>-17</v>
      </c>
      <c r="K72" s="116">
        <v>-2.7642276422764227</v>
      </c>
    </row>
    <row r="73" spans="1:11" ht="14.1" customHeight="1" x14ac:dyDescent="0.2">
      <c r="A73" s="306" t="s">
        <v>309</v>
      </c>
      <c r="B73" s="307" t="s">
        <v>310</v>
      </c>
      <c r="C73" s="308"/>
      <c r="D73" s="113">
        <v>1.6026231440887153</v>
      </c>
      <c r="E73" s="115">
        <v>435</v>
      </c>
      <c r="F73" s="114">
        <v>439</v>
      </c>
      <c r="G73" s="114">
        <v>437</v>
      </c>
      <c r="H73" s="114">
        <v>451</v>
      </c>
      <c r="I73" s="140">
        <v>452</v>
      </c>
      <c r="J73" s="115">
        <v>-17</v>
      </c>
      <c r="K73" s="116">
        <v>-3.7610619469026547</v>
      </c>
    </row>
    <row r="74" spans="1:11" ht="14.1" customHeight="1" x14ac:dyDescent="0.2">
      <c r="A74" s="306" t="s">
        <v>311</v>
      </c>
      <c r="B74" s="307" t="s">
        <v>312</v>
      </c>
      <c r="C74" s="308"/>
      <c r="D74" s="113">
        <v>0.24684080610102052</v>
      </c>
      <c r="E74" s="115">
        <v>67</v>
      </c>
      <c r="F74" s="114">
        <v>65</v>
      </c>
      <c r="G74" s="114">
        <v>65</v>
      </c>
      <c r="H74" s="114">
        <v>65</v>
      </c>
      <c r="I74" s="140">
        <v>66</v>
      </c>
      <c r="J74" s="115">
        <v>1</v>
      </c>
      <c r="K74" s="116">
        <v>1.5151515151515151</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0.33526139336108757</v>
      </c>
      <c r="E76" s="115">
        <v>91</v>
      </c>
      <c r="F76" s="114">
        <v>93</v>
      </c>
      <c r="G76" s="114">
        <v>88</v>
      </c>
      <c r="H76" s="114">
        <v>85</v>
      </c>
      <c r="I76" s="140">
        <v>84</v>
      </c>
      <c r="J76" s="115">
        <v>7</v>
      </c>
      <c r="K76" s="116">
        <v>8.3333333333333339</v>
      </c>
    </row>
    <row r="77" spans="1:11" ht="14.1" customHeight="1" x14ac:dyDescent="0.2">
      <c r="A77" s="306">
        <v>92</v>
      </c>
      <c r="B77" s="307" t="s">
        <v>316</v>
      </c>
      <c r="C77" s="308"/>
      <c r="D77" s="113">
        <v>1.4699922631986146</v>
      </c>
      <c r="E77" s="115">
        <v>399</v>
      </c>
      <c r="F77" s="114">
        <v>395</v>
      </c>
      <c r="G77" s="114">
        <v>393</v>
      </c>
      <c r="H77" s="114">
        <v>380</v>
      </c>
      <c r="I77" s="140">
        <v>353</v>
      </c>
      <c r="J77" s="115">
        <v>46</v>
      </c>
      <c r="K77" s="116">
        <v>13.031161473087819</v>
      </c>
    </row>
    <row r="78" spans="1:11" ht="14.1" customHeight="1" x14ac:dyDescent="0.2">
      <c r="A78" s="306">
        <v>93</v>
      </c>
      <c r="B78" s="307" t="s">
        <v>317</v>
      </c>
      <c r="C78" s="308"/>
      <c r="D78" s="113">
        <v>6.6315440445050292E-2</v>
      </c>
      <c r="E78" s="115">
        <v>18</v>
      </c>
      <c r="F78" s="114">
        <v>16</v>
      </c>
      <c r="G78" s="114">
        <v>17</v>
      </c>
      <c r="H78" s="114">
        <v>16</v>
      </c>
      <c r="I78" s="140">
        <v>19</v>
      </c>
      <c r="J78" s="115">
        <v>-1</v>
      </c>
      <c r="K78" s="116">
        <v>-5.2631578947368425</v>
      </c>
    </row>
    <row r="79" spans="1:11" ht="14.1" customHeight="1" x14ac:dyDescent="0.2">
      <c r="A79" s="306">
        <v>94</v>
      </c>
      <c r="B79" s="307" t="s">
        <v>318</v>
      </c>
      <c r="C79" s="308"/>
      <c r="D79" s="113">
        <v>4.05261024941974E-2</v>
      </c>
      <c r="E79" s="115">
        <v>11</v>
      </c>
      <c r="F79" s="114">
        <v>11</v>
      </c>
      <c r="G79" s="114">
        <v>12</v>
      </c>
      <c r="H79" s="114">
        <v>13</v>
      </c>
      <c r="I79" s="140">
        <v>11</v>
      </c>
      <c r="J79" s="115">
        <v>0</v>
      </c>
      <c r="K79" s="116">
        <v>0</v>
      </c>
    </row>
    <row r="80" spans="1:11" ht="14.1" customHeight="1" x14ac:dyDescent="0.2">
      <c r="A80" s="306" t="s">
        <v>319</v>
      </c>
      <c r="B80" s="307" t="s">
        <v>320</v>
      </c>
      <c r="C80" s="308"/>
      <c r="D80" s="113">
        <v>2.9473529086689019E-2</v>
      </c>
      <c r="E80" s="115">
        <v>8</v>
      </c>
      <c r="F80" s="114">
        <v>7</v>
      </c>
      <c r="G80" s="114">
        <v>7</v>
      </c>
      <c r="H80" s="114">
        <v>7</v>
      </c>
      <c r="I80" s="140">
        <v>7</v>
      </c>
      <c r="J80" s="115">
        <v>1</v>
      </c>
      <c r="K80" s="116">
        <v>14.285714285714286</v>
      </c>
    </row>
    <row r="81" spans="1:11" ht="14.1" customHeight="1" x14ac:dyDescent="0.2">
      <c r="A81" s="310" t="s">
        <v>321</v>
      </c>
      <c r="B81" s="311" t="s">
        <v>224</v>
      </c>
      <c r="C81" s="312"/>
      <c r="D81" s="125">
        <v>0.26157757064436504</v>
      </c>
      <c r="E81" s="143">
        <v>71</v>
      </c>
      <c r="F81" s="144">
        <v>67</v>
      </c>
      <c r="G81" s="144">
        <v>70</v>
      </c>
      <c r="H81" s="144">
        <v>58</v>
      </c>
      <c r="I81" s="145">
        <v>54</v>
      </c>
      <c r="J81" s="143">
        <v>17</v>
      </c>
      <c r="K81" s="146">
        <v>31.481481481481481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4443</v>
      </c>
      <c r="E12" s="114">
        <v>4552</v>
      </c>
      <c r="F12" s="114">
        <v>4685</v>
      </c>
      <c r="G12" s="114">
        <v>4761</v>
      </c>
      <c r="H12" s="140">
        <v>4672</v>
      </c>
      <c r="I12" s="115">
        <v>-229</v>
      </c>
      <c r="J12" s="116">
        <v>-4.9015410958904111</v>
      </c>
      <c r="K12"/>
      <c r="L12"/>
      <c r="M12"/>
      <c r="N12"/>
      <c r="O12"/>
      <c r="P12"/>
    </row>
    <row r="13" spans="1:16" s="110" customFormat="1" ht="14.45" customHeight="1" x14ac:dyDescent="0.2">
      <c r="A13" s="120" t="s">
        <v>105</v>
      </c>
      <c r="B13" s="119" t="s">
        <v>106</v>
      </c>
      <c r="C13" s="113">
        <v>45.329732162952958</v>
      </c>
      <c r="D13" s="115">
        <v>2014</v>
      </c>
      <c r="E13" s="114">
        <v>2060</v>
      </c>
      <c r="F13" s="114">
        <v>2122</v>
      </c>
      <c r="G13" s="114">
        <v>2157</v>
      </c>
      <c r="H13" s="140">
        <v>2096</v>
      </c>
      <c r="I13" s="115">
        <v>-82</v>
      </c>
      <c r="J13" s="116">
        <v>-3.9122137404580153</v>
      </c>
      <c r="K13"/>
      <c r="L13"/>
      <c r="M13"/>
      <c r="N13"/>
      <c r="O13"/>
      <c r="P13"/>
    </row>
    <row r="14" spans="1:16" s="110" customFormat="1" ht="14.45" customHeight="1" x14ac:dyDescent="0.2">
      <c r="A14" s="120"/>
      <c r="B14" s="119" t="s">
        <v>107</v>
      </c>
      <c r="C14" s="113">
        <v>54.670267837047042</v>
      </c>
      <c r="D14" s="115">
        <v>2429</v>
      </c>
      <c r="E14" s="114">
        <v>2492</v>
      </c>
      <c r="F14" s="114">
        <v>2563</v>
      </c>
      <c r="G14" s="114">
        <v>2604</v>
      </c>
      <c r="H14" s="140">
        <v>2576</v>
      </c>
      <c r="I14" s="115">
        <v>-147</v>
      </c>
      <c r="J14" s="116">
        <v>-5.7065217391304346</v>
      </c>
      <c r="K14"/>
      <c r="L14"/>
      <c r="M14"/>
      <c r="N14"/>
      <c r="O14"/>
      <c r="P14"/>
    </row>
    <row r="15" spans="1:16" s="110" customFormat="1" ht="14.45" customHeight="1" x14ac:dyDescent="0.2">
      <c r="A15" s="118" t="s">
        <v>105</v>
      </c>
      <c r="B15" s="121" t="s">
        <v>108</v>
      </c>
      <c r="C15" s="113">
        <v>11.996398829619626</v>
      </c>
      <c r="D15" s="115">
        <v>533</v>
      </c>
      <c r="E15" s="114">
        <v>504</v>
      </c>
      <c r="F15" s="114">
        <v>555</v>
      </c>
      <c r="G15" s="114">
        <v>581</v>
      </c>
      <c r="H15" s="140">
        <v>546</v>
      </c>
      <c r="I15" s="115">
        <v>-13</v>
      </c>
      <c r="J15" s="116">
        <v>-2.3809523809523809</v>
      </c>
      <c r="K15"/>
      <c r="L15"/>
      <c r="M15"/>
      <c r="N15"/>
      <c r="O15"/>
      <c r="P15"/>
    </row>
    <row r="16" spans="1:16" s="110" customFormat="1" ht="14.45" customHeight="1" x14ac:dyDescent="0.2">
      <c r="A16" s="118"/>
      <c r="B16" s="121" t="s">
        <v>109</v>
      </c>
      <c r="C16" s="113">
        <v>38.802610848525774</v>
      </c>
      <c r="D16" s="115">
        <v>1724</v>
      </c>
      <c r="E16" s="114">
        <v>1786</v>
      </c>
      <c r="F16" s="114">
        <v>1847</v>
      </c>
      <c r="G16" s="114">
        <v>1894</v>
      </c>
      <c r="H16" s="140">
        <v>1878</v>
      </c>
      <c r="I16" s="115">
        <v>-154</v>
      </c>
      <c r="J16" s="116">
        <v>-8.2002129925452607</v>
      </c>
      <c r="K16"/>
      <c r="L16"/>
      <c r="M16"/>
      <c r="N16"/>
      <c r="O16"/>
      <c r="P16"/>
    </row>
    <row r="17" spans="1:16" s="110" customFormat="1" ht="14.45" customHeight="1" x14ac:dyDescent="0.2">
      <c r="A17" s="118"/>
      <c r="B17" s="121" t="s">
        <v>110</v>
      </c>
      <c r="C17" s="113">
        <v>24.082826918748594</v>
      </c>
      <c r="D17" s="115">
        <v>1070</v>
      </c>
      <c r="E17" s="114">
        <v>1132</v>
      </c>
      <c r="F17" s="114">
        <v>1156</v>
      </c>
      <c r="G17" s="114">
        <v>1188</v>
      </c>
      <c r="H17" s="140">
        <v>1184</v>
      </c>
      <c r="I17" s="115">
        <v>-114</v>
      </c>
      <c r="J17" s="116">
        <v>-9.628378378378379</v>
      </c>
      <c r="K17"/>
      <c r="L17"/>
      <c r="M17"/>
      <c r="N17"/>
      <c r="O17"/>
      <c r="P17"/>
    </row>
    <row r="18" spans="1:16" s="110" customFormat="1" ht="14.45" customHeight="1" x14ac:dyDescent="0.2">
      <c r="A18" s="120"/>
      <c r="B18" s="121" t="s">
        <v>111</v>
      </c>
      <c r="C18" s="113">
        <v>25.11816340310601</v>
      </c>
      <c r="D18" s="115">
        <v>1116</v>
      </c>
      <c r="E18" s="114">
        <v>1130</v>
      </c>
      <c r="F18" s="114">
        <v>1127</v>
      </c>
      <c r="G18" s="114">
        <v>1098</v>
      </c>
      <c r="H18" s="140">
        <v>1064</v>
      </c>
      <c r="I18" s="115">
        <v>52</v>
      </c>
      <c r="J18" s="116">
        <v>4.8872180451127818</v>
      </c>
      <c r="K18"/>
      <c r="L18"/>
      <c r="M18"/>
      <c r="N18"/>
      <c r="O18"/>
      <c r="P18"/>
    </row>
    <row r="19" spans="1:16" s="110" customFormat="1" ht="14.45" customHeight="1" x14ac:dyDescent="0.2">
      <c r="A19" s="120"/>
      <c r="B19" s="121" t="s">
        <v>112</v>
      </c>
      <c r="C19" s="113">
        <v>3.5786630654962863</v>
      </c>
      <c r="D19" s="115">
        <v>159</v>
      </c>
      <c r="E19" s="114">
        <v>153</v>
      </c>
      <c r="F19" s="114">
        <v>148</v>
      </c>
      <c r="G19" s="114">
        <v>126</v>
      </c>
      <c r="H19" s="140">
        <v>113</v>
      </c>
      <c r="I19" s="115">
        <v>46</v>
      </c>
      <c r="J19" s="116">
        <v>40.707964601769909</v>
      </c>
      <c r="K19"/>
      <c r="L19"/>
      <c r="M19"/>
      <c r="N19"/>
      <c r="O19"/>
      <c r="P19"/>
    </row>
    <row r="20" spans="1:16" s="110" customFormat="1" ht="14.45" customHeight="1" x14ac:dyDescent="0.2">
      <c r="A20" s="120" t="s">
        <v>113</v>
      </c>
      <c r="B20" s="119" t="s">
        <v>116</v>
      </c>
      <c r="C20" s="113">
        <v>96.128741841098361</v>
      </c>
      <c r="D20" s="115">
        <v>4271</v>
      </c>
      <c r="E20" s="114">
        <v>4377</v>
      </c>
      <c r="F20" s="114">
        <v>4490</v>
      </c>
      <c r="G20" s="114">
        <v>4570</v>
      </c>
      <c r="H20" s="140">
        <v>4485</v>
      </c>
      <c r="I20" s="115">
        <v>-214</v>
      </c>
      <c r="J20" s="116">
        <v>-4.7714604236343368</v>
      </c>
      <c r="K20"/>
      <c r="L20"/>
      <c r="M20"/>
      <c r="N20"/>
      <c r="O20"/>
      <c r="P20"/>
    </row>
    <row r="21" spans="1:16" s="110" customFormat="1" ht="14.45" customHeight="1" x14ac:dyDescent="0.2">
      <c r="A21" s="123"/>
      <c r="B21" s="124" t="s">
        <v>117</v>
      </c>
      <c r="C21" s="125">
        <v>3.871258158901643</v>
      </c>
      <c r="D21" s="143">
        <v>172</v>
      </c>
      <c r="E21" s="144">
        <v>175</v>
      </c>
      <c r="F21" s="144">
        <v>195</v>
      </c>
      <c r="G21" s="144">
        <v>191</v>
      </c>
      <c r="H21" s="145">
        <v>187</v>
      </c>
      <c r="I21" s="143">
        <v>-15</v>
      </c>
      <c r="J21" s="146">
        <v>-8.0213903743315509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4165</v>
      </c>
      <c r="E56" s="114">
        <v>4350</v>
      </c>
      <c r="F56" s="114">
        <v>4407</v>
      </c>
      <c r="G56" s="114">
        <v>4450</v>
      </c>
      <c r="H56" s="140">
        <v>4347</v>
      </c>
      <c r="I56" s="115">
        <v>-182</v>
      </c>
      <c r="J56" s="116">
        <v>-4.1867954911433172</v>
      </c>
      <c r="K56"/>
      <c r="L56"/>
      <c r="M56"/>
      <c r="N56"/>
      <c r="O56"/>
      <c r="P56"/>
    </row>
    <row r="57" spans="1:16" s="110" customFormat="1" ht="14.45" customHeight="1" x14ac:dyDescent="0.2">
      <c r="A57" s="120" t="s">
        <v>105</v>
      </c>
      <c r="B57" s="119" t="s">
        <v>106</v>
      </c>
      <c r="C57" s="113">
        <v>44.801920768307326</v>
      </c>
      <c r="D57" s="115">
        <v>1866</v>
      </c>
      <c r="E57" s="114">
        <v>1940</v>
      </c>
      <c r="F57" s="114">
        <v>1962</v>
      </c>
      <c r="G57" s="114">
        <v>1967</v>
      </c>
      <c r="H57" s="140">
        <v>1935</v>
      </c>
      <c r="I57" s="115">
        <v>-69</v>
      </c>
      <c r="J57" s="116">
        <v>-3.5658914728682172</v>
      </c>
    </row>
    <row r="58" spans="1:16" s="110" customFormat="1" ht="14.45" customHeight="1" x14ac:dyDescent="0.2">
      <c r="A58" s="120"/>
      <c r="B58" s="119" t="s">
        <v>107</v>
      </c>
      <c r="C58" s="113">
        <v>55.198079231692674</v>
      </c>
      <c r="D58" s="115">
        <v>2299</v>
      </c>
      <c r="E58" s="114">
        <v>2410</v>
      </c>
      <c r="F58" s="114">
        <v>2445</v>
      </c>
      <c r="G58" s="114">
        <v>2483</v>
      </c>
      <c r="H58" s="140">
        <v>2412</v>
      </c>
      <c r="I58" s="115">
        <v>-113</v>
      </c>
      <c r="J58" s="116">
        <v>-4.6849087893864017</v>
      </c>
    </row>
    <row r="59" spans="1:16" s="110" customFormat="1" ht="14.45" customHeight="1" x14ac:dyDescent="0.2">
      <c r="A59" s="118" t="s">
        <v>105</v>
      </c>
      <c r="B59" s="121" t="s">
        <v>108</v>
      </c>
      <c r="C59" s="113">
        <v>9.8439375750300115</v>
      </c>
      <c r="D59" s="115">
        <v>410</v>
      </c>
      <c r="E59" s="114">
        <v>421</v>
      </c>
      <c r="F59" s="114">
        <v>454</v>
      </c>
      <c r="G59" s="114">
        <v>474</v>
      </c>
      <c r="H59" s="140">
        <v>428</v>
      </c>
      <c r="I59" s="115">
        <v>-18</v>
      </c>
      <c r="J59" s="116">
        <v>-4.2056074766355138</v>
      </c>
    </row>
    <row r="60" spans="1:16" s="110" customFormat="1" ht="14.45" customHeight="1" x14ac:dyDescent="0.2">
      <c r="A60" s="118"/>
      <c r="B60" s="121" t="s">
        <v>109</v>
      </c>
      <c r="C60" s="113">
        <v>39.015606242497</v>
      </c>
      <c r="D60" s="115">
        <v>1625</v>
      </c>
      <c r="E60" s="114">
        <v>1718</v>
      </c>
      <c r="F60" s="114">
        <v>1735</v>
      </c>
      <c r="G60" s="114">
        <v>1778</v>
      </c>
      <c r="H60" s="140">
        <v>1781</v>
      </c>
      <c r="I60" s="115">
        <v>-156</v>
      </c>
      <c r="J60" s="116">
        <v>-8.7591240875912408</v>
      </c>
    </row>
    <row r="61" spans="1:16" s="110" customFormat="1" ht="14.45" customHeight="1" x14ac:dyDescent="0.2">
      <c r="A61" s="118"/>
      <c r="B61" s="121" t="s">
        <v>110</v>
      </c>
      <c r="C61" s="113">
        <v>25.594237695078032</v>
      </c>
      <c r="D61" s="115">
        <v>1066</v>
      </c>
      <c r="E61" s="114">
        <v>1132</v>
      </c>
      <c r="F61" s="114">
        <v>1155</v>
      </c>
      <c r="G61" s="114">
        <v>1171</v>
      </c>
      <c r="H61" s="140">
        <v>1148</v>
      </c>
      <c r="I61" s="115">
        <v>-82</v>
      </c>
      <c r="J61" s="116">
        <v>-7.1428571428571432</v>
      </c>
    </row>
    <row r="62" spans="1:16" s="110" customFormat="1" ht="14.45" customHeight="1" x14ac:dyDescent="0.2">
      <c r="A62" s="120"/>
      <c r="B62" s="121" t="s">
        <v>111</v>
      </c>
      <c r="C62" s="113">
        <v>25.54621848739496</v>
      </c>
      <c r="D62" s="115">
        <v>1064</v>
      </c>
      <c r="E62" s="114">
        <v>1079</v>
      </c>
      <c r="F62" s="114">
        <v>1063</v>
      </c>
      <c r="G62" s="114">
        <v>1027</v>
      </c>
      <c r="H62" s="140">
        <v>990</v>
      </c>
      <c r="I62" s="115">
        <v>74</v>
      </c>
      <c r="J62" s="116">
        <v>7.4747474747474749</v>
      </c>
    </row>
    <row r="63" spans="1:16" s="110" customFormat="1" ht="14.45" customHeight="1" x14ac:dyDescent="0.2">
      <c r="A63" s="120"/>
      <c r="B63" s="121" t="s">
        <v>112</v>
      </c>
      <c r="C63" s="113">
        <v>3.7214885954381751</v>
      </c>
      <c r="D63" s="115">
        <v>155</v>
      </c>
      <c r="E63" s="114">
        <v>150</v>
      </c>
      <c r="F63" s="114">
        <v>150</v>
      </c>
      <c r="G63" s="114">
        <v>132</v>
      </c>
      <c r="H63" s="140">
        <v>128</v>
      </c>
      <c r="I63" s="115">
        <v>27</v>
      </c>
      <c r="J63" s="116">
        <v>21.09375</v>
      </c>
    </row>
    <row r="64" spans="1:16" s="110" customFormat="1" ht="14.45" customHeight="1" x14ac:dyDescent="0.2">
      <c r="A64" s="120" t="s">
        <v>113</v>
      </c>
      <c r="B64" s="119" t="s">
        <v>116</v>
      </c>
      <c r="C64" s="113">
        <v>97.262905162064826</v>
      </c>
      <c r="D64" s="115">
        <v>4051</v>
      </c>
      <c r="E64" s="114">
        <v>4205</v>
      </c>
      <c r="F64" s="114">
        <v>4251</v>
      </c>
      <c r="G64" s="114">
        <v>4293</v>
      </c>
      <c r="H64" s="140">
        <v>4201</v>
      </c>
      <c r="I64" s="115">
        <v>-150</v>
      </c>
      <c r="J64" s="116">
        <v>-3.5705784337062605</v>
      </c>
    </row>
    <row r="65" spans="1:10" s="110" customFormat="1" ht="14.45" customHeight="1" x14ac:dyDescent="0.2">
      <c r="A65" s="123"/>
      <c r="B65" s="124" t="s">
        <v>117</v>
      </c>
      <c r="C65" s="125">
        <v>2.7370948379351741</v>
      </c>
      <c r="D65" s="143">
        <v>114</v>
      </c>
      <c r="E65" s="144">
        <v>145</v>
      </c>
      <c r="F65" s="144">
        <v>156</v>
      </c>
      <c r="G65" s="144">
        <v>157</v>
      </c>
      <c r="H65" s="145">
        <v>146</v>
      </c>
      <c r="I65" s="143">
        <v>-32</v>
      </c>
      <c r="J65" s="146">
        <v>-21.917808219178081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4443</v>
      </c>
      <c r="G11" s="114">
        <v>4552</v>
      </c>
      <c r="H11" s="114">
        <v>4685</v>
      </c>
      <c r="I11" s="114">
        <v>4761</v>
      </c>
      <c r="J11" s="140">
        <v>4672</v>
      </c>
      <c r="K11" s="114">
        <v>-229</v>
      </c>
      <c r="L11" s="116">
        <v>-4.9015410958904111</v>
      </c>
    </row>
    <row r="12" spans="1:17" s="110" customFormat="1" ht="24" customHeight="1" x14ac:dyDescent="0.2">
      <c r="A12" s="604" t="s">
        <v>185</v>
      </c>
      <c r="B12" s="605"/>
      <c r="C12" s="605"/>
      <c r="D12" s="606"/>
      <c r="E12" s="113">
        <v>45.329732162952958</v>
      </c>
      <c r="F12" s="115">
        <v>2014</v>
      </c>
      <c r="G12" s="114">
        <v>2060</v>
      </c>
      <c r="H12" s="114">
        <v>2122</v>
      </c>
      <c r="I12" s="114">
        <v>2157</v>
      </c>
      <c r="J12" s="140">
        <v>2096</v>
      </c>
      <c r="K12" s="114">
        <v>-82</v>
      </c>
      <c r="L12" s="116">
        <v>-3.9122137404580153</v>
      </c>
    </row>
    <row r="13" spans="1:17" s="110" customFormat="1" ht="15" customHeight="1" x14ac:dyDescent="0.2">
      <c r="A13" s="120"/>
      <c r="B13" s="612" t="s">
        <v>107</v>
      </c>
      <c r="C13" s="612"/>
      <c r="E13" s="113">
        <v>54.670267837047042</v>
      </c>
      <c r="F13" s="115">
        <v>2429</v>
      </c>
      <c r="G13" s="114">
        <v>2492</v>
      </c>
      <c r="H13" s="114">
        <v>2563</v>
      </c>
      <c r="I13" s="114">
        <v>2604</v>
      </c>
      <c r="J13" s="140">
        <v>2576</v>
      </c>
      <c r="K13" s="114">
        <v>-147</v>
      </c>
      <c r="L13" s="116">
        <v>-5.7065217391304346</v>
      </c>
    </row>
    <row r="14" spans="1:17" s="110" customFormat="1" ht="22.5" customHeight="1" x14ac:dyDescent="0.2">
      <c r="A14" s="604" t="s">
        <v>186</v>
      </c>
      <c r="B14" s="605"/>
      <c r="C14" s="605"/>
      <c r="D14" s="606"/>
      <c r="E14" s="113">
        <v>11.996398829619626</v>
      </c>
      <c r="F14" s="115">
        <v>533</v>
      </c>
      <c r="G14" s="114">
        <v>504</v>
      </c>
      <c r="H14" s="114">
        <v>555</v>
      </c>
      <c r="I14" s="114">
        <v>581</v>
      </c>
      <c r="J14" s="140">
        <v>546</v>
      </c>
      <c r="K14" s="114">
        <v>-13</v>
      </c>
      <c r="L14" s="116">
        <v>-2.3809523809523809</v>
      </c>
    </row>
    <row r="15" spans="1:17" s="110" customFormat="1" ht="15" customHeight="1" x14ac:dyDescent="0.2">
      <c r="A15" s="120"/>
      <c r="B15" s="119"/>
      <c r="C15" s="258" t="s">
        <v>106</v>
      </c>
      <c r="E15" s="113">
        <v>44.465290806754219</v>
      </c>
      <c r="F15" s="115">
        <v>237</v>
      </c>
      <c r="G15" s="114">
        <v>233</v>
      </c>
      <c r="H15" s="114">
        <v>248</v>
      </c>
      <c r="I15" s="114">
        <v>260</v>
      </c>
      <c r="J15" s="140">
        <v>246</v>
      </c>
      <c r="K15" s="114">
        <v>-9</v>
      </c>
      <c r="L15" s="116">
        <v>-3.6585365853658538</v>
      </c>
    </row>
    <row r="16" spans="1:17" s="110" customFormat="1" ht="15" customHeight="1" x14ac:dyDescent="0.2">
      <c r="A16" s="120"/>
      <c r="B16" s="119"/>
      <c r="C16" s="258" t="s">
        <v>107</v>
      </c>
      <c r="E16" s="113">
        <v>55.534709193245781</v>
      </c>
      <c r="F16" s="115">
        <v>296</v>
      </c>
      <c r="G16" s="114">
        <v>271</v>
      </c>
      <c r="H16" s="114">
        <v>307</v>
      </c>
      <c r="I16" s="114">
        <v>321</v>
      </c>
      <c r="J16" s="140">
        <v>300</v>
      </c>
      <c r="K16" s="114">
        <v>-4</v>
      </c>
      <c r="L16" s="116">
        <v>-1.3333333333333333</v>
      </c>
    </row>
    <row r="17" spans="1:12" s="110" customFormat="1" ht="15" customHeight="1" x14ac:dyDescent="0.2">
      <c r="A17" s="120"/>
      <c r="B17" s="121" t="s">
        <v>109</v>
      </c>
      <c r="C17" s="258"/>
      <c r="E17" s="113">
        <v>38.802610848525774</v>
      </c>
      <c r="F17" s="115">
        <v>1724</v>
      </c>
      <c r="G17" s="114">
        <v>1786</v>
      </c>
      <c r="H17" s="114">
        <v>1847</v>
      </c>
      <c r="I17" s="114">
        <v>1894</v>
      </c>
      <c r="J17" s="140">
        <v>1878</v>
      </c>
      <c r="K17" s="114">
        <v>-154</v>
      </c>
      <c r="L17" s="116">
        <v>-8.2002129925452607</v>
      </c>
    </row>
    <row r="18" spans="1:12" s="110" customFormat="1" ht="15" customHeight="1" x14ac:dyDescent="0.2">
      <c r="A18" s="120"/>
      <c r="B18" s="119"/>
      <c r="C18" s="258" t="s">
        <v>106</v>
      </c>
      <c r="E18" s="113">
        <v>38.689095127610209</v>
      </c>
      <c r="F18" s="115">
        <v>667</v>
      </c>
      <c r="G18" s="114">
        <v>681</v>
      </c>
      <c r="H18" s="114">
        <v>716</v>
      </c>
      <c r="I18" s="114">
        <v>736</v>
      </c>
      <c r="J18" s="140">
        <v>723</v>
      </c>
      <c r="K18" s="114">
        <v>-56</v>
      </c>
      <c r="L18" s="116">
        <v>-7.7455048409405256</v>
      </c>
    </row>
    <row r="19" spans="1:12" s="110" customFormat="1" ht="15" customHeight="1" x14ac:dyDescent="0.2">
      <c r="A19" s="120"/>
      <c r="B19" s="119"/>
      <c r="C19" s="258" t="s">
        <v>107</v>
      </c>
      <c r="E19" s="113">
        <v>61.310904872389791</v>
      </c>
      <c r="F19" s="115">
        <v>1057</v>
      </c>
      <c r="G19" s="114">
        <v>1105</v>
      </c>
      <c r="H19" s="114">
        <v>1131</v>
      </c>
      <c r="I19" s="114">
        <v>1158</v>
      </c>
      <c r="J19" s="140">
        <v>1155</v>
      </c>
      <c r="K19" s="114">
        <v>-98</v>
      </c>
      <c r="L19" s="116">
        <v>-8.4848484848484844</v>
      </c>
    </row>
    <row r="20" spans="1:12" s="110" customFormat="1" ht="15" customHeight="1" x14ac:dyDescent="0.2">
      <c r="A20" s="120"/>
      <c r="B20" s="121" t="s">
        <v>110</v>
      </c>
      <c r="C20" s="258"/>
      <c r="E20" s="113">
        <v>24.082826918748594</v>
      </c>
      <c r="F20" s="115">
        <v>1070</v>
      </c>
      <c r="G20" s="114">
        <v>1132</v>
      </c>
      <c r="H20" s="114">
        <v>1156</v>
      </c>
      <c r="I20" s="114">
        <v>1188</v>
      </c>
      <c r="J20" s="140">
        <v>1184</v>
      </c>
      <c r="K20" s="114">
        <v>-114</v>
      </c>
      <c r="L20" s="116">
        <v>-9.628378378378379</v>
      </c>
    </row>
    <row r="21" spans="1:12" s="110" customFormat="1" ht="15" customHeight="1" x14ac:dyDescent="0.2">
      <c r="A21" s="120"/>
      <c r="B21" s="119"/>
      <c r="C21" s="258" t="s">
        <v>106</v>
      </c>
      <c r="E21" s="113">
        <v>43.831775700934578</v>
      </c>
      <c r="F21" s="115">
        <v>469</v>
      </c>
      <c r="G21" s="114">
        <v>500</v>
      </c>
      <c r="H21" s="114">
        <v>510</v>
      </c>
      <c r="I21" s="114">
        <v>527</v>
      </c>
      <c r="J21" s="140">
        <v>528</v>
      </c>
      <c r="K21" s="114">
        <v>-59</v>
      </c>
      <c r="L21" s="116">
        <v>-11.174242424242424</v>
      </c>
    </row>
    <row r="22" spans="1:12" s="110" customFormat="1" ht="15" customHeight="1" x14ac:dyDescent="0.2">
      <c r="A22" s="120"/>
      <c r="B22" s="119"/>
      <c r="C22" s="258" t="s">
        <v>107</v>
      </c>
      <c r="E22" s="113">
        <v>56.168224299065422</v>
      </c>
      <c r="F22" s="115">
        <v>601</v>
      </c>
      <c r="G22" s="114">
        <v>632</v>
      </c>
      <c r="H22" s="114">
        <v>646</v>
      </c>
      <c r="I22" s="114">
        <v>661</v>
      </c>
      <c r="J22" s="140">
        <v>656</v>
      </c>
      <c r="K22" s="114">
        <v>-55</v>
      </c>
      <c r="L22" s="116">
        <v>-8.3841463414634152</v>
      </c>
    </row>
    <row r="23" spans="1:12" s="110" customFormat="1" ht="15" customHeight="1" x14ac:dyDescent="0.2">
      <c r="A23" s="120"/>
      <c r="B23" s="121" t="s">
        <v>111</v>
      </c>
      <c r="C23" s="258"/>
      <c r="E23" s="113">
        <v>25.11816340310601</v>
      </c>
      <c r="F23" s="115">
        <v>1116</v>
      </c>
      <c r="G23" s="114">
        <v>1130</v>
      </c>
      <c r="H23" s="114">
        <v>1127</v>
      </c>
      <c r="I23" s="114">
        <v>1098</v>
      </c>
      <c r="J23" s="140">
        <v>1064</v>
      </c>
      <c r="K23" s="114">
        <v>52</v>
      </c>
      <c r="L23" s="116">
        <v>4.8872180451127818</v>
      </c>
    </row>
    <row r="24" spans="1:12" s="110" customFormat="1" ht="15" customHeight="1" x14ac:dyDescent="0.2">
      <c r="A24" s="120"/>
      <c r="B24" s="119"/>
      <c r="C24" s="258" t="s">
        <v>106</v>
      </c>
      <c r="E24" s="113">
        <v>57.437275985663085</v>
      </c>
      <c r="F24" s="115">
        <v>641</v>
      </c>
      <c r="G24" s="114">
        <v>646</v>
      </c>
      <c r="H24" s="114">
        <v>648</v>
      </c>
      <c r="I24" s="114">
        <v>634</v>
      </c>
      <c r="J24" s="140">
        <v>599</v>
      </c>
      <c r="K24" s="114">
        <v>42</v>
      </c>
      <c r="L24" s="116">
        <v>7.0116861435726214</v>
      </c>
    </row>
    <row r="25" spans="1:12" s="110" customFormat="1" ht="15" customHeight="1" x14ac:dyDescent="0.2">
      <c r="A25" s="120"/>
      <c r="B25" s="119"/>
      <c r="C25" s="258" t="s">
        <v>107</v>
      </c>
      <c r="E25" s="113">
        <v>42.562724014336915</v>
      </c>
      <c r="F25" s="115">
        <v>475</v>
      </c>
      <c r="G25" s="114">
        <v>484</v>
      </c>
      <c r="H25" s="114">
        <v>479</v>
      </c>
      <c r="I25" s="114">
        <v>464</v>
      </c>
      <c r="J25" s="140">
        <v>465</v>
      </c>
      <c r="K25" s="114">
        <v>10</v>
      </c>
      <c r="L25" s="116">
        <v>2.150537634408602</v>
      </c>
    </row>
    <row r="26" spans="1:12" s="110" customFormat="1" ht="15" customHeight="1" x14ac:dyDescent="0.2">
      <c r="A26" s="120"/>
      <c r="C26" s="121" t="s">
        <v>187</v>
      </c>
      <c r="D26" s="110" t="s">
        <v>188</v>
      </c>
      <c r="E26" s="113">
        <v>3.5786630654962863</v>
      </c>
      <c r="F26" s="115">
        <v>159</v>
      </c>
      <c r="G26" s="114">
        <v>153</v>
      </c>
      <c r="H26" s="114">
        <v>148</v>
      </c>
      <c r="I26" s="114">
        <v>126</v>
      </c>
      <c r="J26" s="140">
        <v>113</v>
      </c>
      <c r="K26" s="114">
        <v>46</v>
      </c>
      <c r="L26" s="116">
        <v>40.707964601769909</v>
      </c>
    </row>
    <row r="27" spans="1:12" s="110" customFormat="1" ht="15" customHeight="1" x14ac:dyDescent="0.2">
      <c r="A27" s="120"/>
      <c r="B27" s="119"/>
      <c r="D27" s="259" t="s">
        <v>106</v>
      </c>
      <c r="E27" s="113">
        <v>55.974842767295598</v>
      </c>
      <c r="F27" s="115">
        <v>89</v>
      </c>
      <c r="G27" s="114">
        <v>92</v>
      </c>
      <c r="H27" s="114">
        <v>88</v>
      </c>
      <c r="I27" s="114">
        <v>74</v>
      </c>
      <c r="J27" s="140">
        <v>56</v>
      </c>
      <c r="K27" s="114">
        <v>33</v>
      </c>
      <c r="L27" s="116">
        <v>58.928571428571431</v>
      </c>
    </row>
    <row r="28" spans="1:12" s="110" customFormat="1" ht="15" customHeight="1" x14ac:dyDescent="0.2">
      <c r="A28" s="120"/>
      <c r="B28" s="119"/>
      <c r="D28" s="259" t="s">
        <v>107</v>
      </c>
      <c r="E28" s="113">
        <v>44.025157232704402</v>
      </c>
      <c r="F28" s="115">
        <v>70</v>
      </c>
      <c r="G28" s="114">
        <v>61</v>
      </c>
      <c r="H28" s="114">
        <v>60</v>
      </c>
      <c r="I28" s="114">
        <v>52</v>
      </c>
      <c r="J28" s="140">
        <v>57</v>
      </c>
      <c r="K28" s="114">
        <v>13</v>
      </c>
      <c r="L28" s="116">
        <v>22.807017543859651</v>
      </c>
    </row>
    <row r="29" spans="1:12" s="110" customFormat="1" ht="24" customHeight="1" x14ac:dyDescent="0.2">
      <c r="A29" s="604" t="s">
        <v>189</v>
      </c>
      <c r="B29" s="605"/>
      <c r="C29" s="605"/>
      <c r="D29" s="606"/>
      <c r="E29" s="113">
        <v>96.128741841098361</v>
      </c>
      <c r="F29" s="115">
        <v>4271</v>
      </c>
      <c r="G29" s="114">
        <v>4377</v>
      </c>
      <c r="H29" s="114">
        <v>4490</v>
      </c>
      <c r="I29" s="114">
        <v>4570</v>
      </c>
      <c r="J29" s="140">
        <v>4485</v>
      </c>
      <c r="K29" s="114">
        <v>-214</v>
      </c>
      <c r="L29" s="116">
        <v>-4.7714604236343368</v>
      </c>
    </row>
    <row r="30" spans="1:12" s="110" customFormat="1" ht="15" customHeight="1" x14ac:dyDescent="0.2">
      <c r="A30" s="120"/>
      <c r="B30" s="119"/>
      <c r="C30" s="258" t="s">
        <v>106</v>
      </c>
      <c r="E30" s="113">
        <v>45.165066729103252</v>
      </c>
      <c r="F30" s="115">
        <v>1929</v>
      </c>
      <c r="G30" s="114">
        <v>1975</v>
      </c>
      <c r="H30" s="114">
        <v>2031</v>
      </c>
      <c r="I30" s="114">
        <v>2060</v>
      </c>
      <c r="J30" s="140">
        <v>2005</v>
      </c>
      <c r="K30" s="114">
        <v>-76</v>
      </c>
      <c r="L30" s="116">
        <v>-3.7905236907730675</v>
      </c>
    </row>
    <row r="31" spans="1:12" s="110" customFormat="1" ht="15" customHeight="1" x14ac:dyDescent="0.2">
      <c r="A31" s="120"/>
      <c r="B31" s="119"/>
      <c r="C31" s="258" t="s">
        <v>107</v>
      </c>
      <c r="E31" s="113">
        <v>54.834933270896748</v>
      </c>
      <c r="F31" s="115">
        <v>2342</v>
      </c>
      <c r="G31" s="114">
        <v>2402</v>
      </c>
      <c r="H31" s="114">
        <v>2459</v>
      </c>
      <c r="I31" s="114">
        <v>2510</v>
      </c>
      <c r="J31" s="140">
        <v>2480</v>
      </c>
      <c r="K31" s="114">
        <v>-138</v>
      </c>
      <c r="L31" s="116">
        <v>-5.564516129032258</v>
      </c>
    </row>
    <row r="32" spans="1:12" s="110" customFormat="1" ht="15" customHeight="1" x14ac:dyDescent="0.2">
      <c r="A32" s="120"/>
      <c r="B32" s="119" t="s">
        <v>117</v>
      </c>
      <c r="C32" s="258"/>
      <c r="E32" s="113">
        <v>3.871258158901643</v>
      </c>
      <c r="F32" s="114">
        <v>172</v>
      </c>
      <c r="G32" s="114">
        <v>175</v>
      </c>
      <c r="H32" s="114">
        <v>195</v>
      </c>
      <c r="I32" s="114">
        <v>191</v>
      </c>
      <c r="J32" s="140">
        <v>187</v>
      </c>
      <c r="K32" s="114">
        <v>-15</v>
      </c>
      <c r="L32" s="116">
        <v>-8.0213903743315509</v>
      </c>
    </row>
    <row r="33" spans="1:12" s="110" customFormat="1" ht="15" customHeight="1" x14ac:dyDescent="0.2">
      <c r="A33" s="120"/>
      <c r="B33" s="119"/>
      <c r="C33" s="258" t="s">
        <v>106</v>
      </c>
      <c r="E33" s="113">
        <v>49.418604651162788</v>
      </c>
      <c r="F33" s="114">
        <v>85</v>
      </c>
      <c r="G33" s="114">
        <v>85</v>
      </c>
      <c r="H33" s="114">
        <v>91</v>
      </c>
      <c r="I33" s="114">
        <v>97</v>
      </c>
      <c r="J33" s="140">
        <v>91</v>
      </c>
      <c r="K33" s="114">
        <v>-6</v>
      </c>
      <c r="L33" s="116">
        <v>-6.5934065934065931</v>
      </c>
    </row>
    <row r="34" spans="1:12" s="110" customFormat="1" ht="15" customHeight="1" x14ac:dyDescent="0.2">
      <c r="A34" s="120"/>
      <c r="B34" s="119"/>
      <c r="C34" s="258" t="s">
        <v>107</v>
      </c>
      <c r="E34" s="113">
        <v>50.581395348837212</v>
      </c>
      <c r="F34" s="114">
        <v>87</v>
      </c>
      <c r="G34" s="114">
        <v>90</v>
      </c>
      <c r="H34" s="114">
        <v>104</v>
      </c>
      <c r="I34" s="114">
        <v>94</v>
      </c>
      <c r="J34" s="140">
        <v>96</v>
      </c>
      <c r="K34" s="114">
        <v>-9</v>
      </c>
      <c r="L34" s="116">
        <v>-9.375</v>
      </c>
    </row>
    <row r="35" spans="1:12" s="110" customFormat="1" ht="24" customHeight="1" x14ac:dyDescent="0.2">
      <c r="A35" s="604" t="s">
        <v>192</v>
      </c>
      <c r="B35" s="605"/>
      <c r="C35" s="605"/>
      <c r="D35" s="606"/>
      <c r="E35" s="113">
        <v>11.00607697501688</v>
      </c>
      <c r="F35" s="114">
        <v>489</v>
      </c>
      <c r="G35" s="114">
        <v>470</v>
      </c>
      <c r="H35" s="114">
        <v>524</v>
      </c>
      <c r="I35" s="114">
        <v>533</v>
      </c>
      <c r="J35" s="114">
        <v>522</v>
      </c>
      <c r="K35" s="318">
        <v>-33</v>
      </c>
      <c r="L35" s="319">
        <v>-6.3218390804597702</v>
      </c>
    </row>
    <row r="36" spans="1:12" s="110" customFormat="1" ht="15" customHeight="1" x14ac:dyDescent="0.2">
      <c r="A36" s="120"/>
      <c r="B36" s="119"/>
      <c r="C36" s="258" t="s">
        <v>106</v>
      </c>
      <c r="E36" s="113">
        <v>43.558282208588956</v>
      </c>
      <c r="F36" s="114">
        <v>213</v>
      </c>
      <c r="G36" s="114">
        <v>215</v>
      </c>
      <c r="H36" s="114">
        <v>237</v>
      </c>
      <c r="I36" s="114">
        <v>242</v>
      </c>
      <c r="J36" s="114">
        <v>234</v>
      </c>
      <c r="K36" s="318">
        <v>-21</v>
      </c>
      <c r="L36" s="116">
        <v>-8.9743589743589745</v>
      </c>
    </row>
    <row r="37" spans="1:12" s="110" customFormat="1" ht="15" customHeight="1" x14ac:dyDescent="0.2">
      <c r="A37" s="120"/>
      <c r="B37" s="119"/>
      <c r="C37" s="258" t="s">
        <v>107</v>
      </c>
      <c r="E37" s="113">
        <v>56.441717791411044</v>
      </c>
      <c r="F37" s="114">
        <v>276</v>
      </c>
      <c r="G37" s="114">
        <v>255</v>
      </c>
      <c r="H37" s="114">
        <v>287</v>
      </c>
      <c r="I37" s="114">
        <v>291</v>
      </c>
      <c r="J37" s="140">
        <v>288</v>
      </c>
      <c r="K37" s="114">
        <v>-12</v>
      </c>
      <c r="L37" s="116">
        <v>-4.166666666666667</v>
      </c>
    </row>
    <row r="38" spans="1:12" s="110" customFormat="1" ht="15" customHeight="1" x14ac:dyDescent="0.2">
      <c r="A38" s="120"/>
      <c r="B38" s="119" t="s">
        <v>328</v>
      </c>
      <c r="C38" s="258"/>
      <c r="E38" s="113">
        <v>65.09115462525321</v>
      </c>
      <c r="F38" s="114">
        <v>2892</v>
      </c>
      <c r="G38" s="114">
        <v>2990</v>
      </c>
      <c r="H38" s="114">
        <v>3052</v>
      </c>
      <c r="I38" s="114">
        <v>3086</v>
      </c>
      <c r="J38" s="140">
        <v>3038</v>
      </c>
      <c r="K38" s="114">
        <v>-146</v>
      </c>
      <c r="L38" s="116">
        <v>-4.8057932850559579</v>
      </c>
    </row>
    <row r="39" spans="1:12" s="110" customFormat="1" ht="15" customHeight="1" x14ac:dyDescent="0.2">
      <c r="A39" s="120"/>
      <c r="B39" s="119"/>
      <c r="C39" s="258" t="s">
        <v>106</v>
      </c>
      <c r="E39" s="113">
        <v>46.161825726141082</v>
      </c>
      <c r="F39" s="115">
        <v>1335</v>
      </c>
      <c r="G39" s="114">
        <v>1370</v>
      </c>
      <c r="H39" s="114">
        <v>1397</v>
      </c>
      <c r="I39" s="114">
        <v>1414</v>
      </c>
      <c r="J39" s="140">
        <v>1383</v>
      </c>
      <c r="K39" s="114">
        <v>-48</v>
      </c>
      <c r="L39" s="116">
        <v>-3.4707158351409979</v>
      </c>
    </row>
    <row r="40" spans="1:12" s="110" customFormat="1" ht="15" customHeight="1" x14ac:dyDescent="0.2">
      <c r="A40" s="120"/>
      <c r="B40" s="119"/>
      <c r="C40" s="258" t="s">
        <v>107</v>
      </c>
      <c r="E40" s="113">
        <v>53.838174273858918</v>
      </c>
      <c r="F40" s="115">
        <v>1557</v>
      </c>
      <c r="G40" s="114">
        <v>1620</v>
      </c>
      <c r="H40" s="114">
        <v>1655</v>
      </c>
      <c r="I40" s="114">
        <v>1672</v>
      </c>
      <c r="J40" s="140">
        <v>1655</v>
      </c>
      <c r="K40" s="114">
        <v>-98</v>
      </c>
      <c r="L40" s="116">
        <v>-5.9214501510574022</v>
      </c>
    </row>
    <row r="41" spans="1:12" s="110" customFormat="1" ht="15" customHeight="1" x14ac:dyDescent="0.2">
      <c r="A41" s="120"/>
      <c r="B41" s="320" t="s">
        <v>516</v>
      </c>
      <c r="C41" s="258"/>
      <c r="E41" s="113">
        <v>6.3695701102858431</v>
      </c>
      <c r="F41" s="115">
        <v>283</v>
      </c>
      <c r="G41" s="114">
        <v>279</v>
      </c>
      <c r="H41" s="114">
        <v>275</v>
      </c>
      <c r="I41" s="114">
        <v>288</v>
      </c>
      <c r="J41" s="140">
        <v>287</v>
      </c>
      <c r="K41" s="114">
        <v>-4</v>
      </c>
      <c r="L41" s="116">
        <v>-1.3937282229965158</v>
      </c>
    </row>
    <row r="42" spans="1:12" s="110" customFormat="1" ht="15" customHeight="1" x14ac:dyDescent="0.2">
      <c r="A42" s="120"/>
      <c r="B42" s="119"/>
      <c r="C42" s="268" t="s">
        <v>106</v>
      </c>
      <c r="D42" s="182"/>
      <c r="E42" s="113">
        <v>44.876325088339222</v>
      </c>
      <c r="F42" s="115">
        <v>127</v>
      </c>
      <c r="G42" s="114">
        <v>118</v>
      </c>
      <c r="H42" s="114">
        <v>121</v>
      </c>
      <c r="I42" s="114">
        <v>125</v>
      </c>
      <c r="J42" s="140">
        <v>125</v>
      </c>
      <c r="K42" s="114">
        <v>2</v>
      </c>
      <c r="L42" s="116">
        <v>1.6</v>
      </c>
    </row>
    <row r="43" spans="1:12" s="110" customFormat="1" ht="15" customHeight="1" x14ac:dyDescent="0.2">
      <c r="A43" s="120"/>
      <c r="B43" s="119"/>
      <c r="C43" s="268" t="s">
        <v>107</v>
      </c>
      <c r="D43" s="182"/>
      <c r="E43" s="113">
        <v>55.123674911660778</v>
      </c>
      <c r="F43" s="115">
        <v>156</v>
      </c>
      <c r="G43" s="114">
        <v>161</v>
      </c>
      <c r="H43" s="114">
        <v>154</v>
      </c>
      <c r="I43" s="114">
        <v>163</v>
      </c>
      <c r="J43" s="140">
        <v>162</v>
      </c>
      <c r="K43" s="114">
        <v>-6</v>
      </c>
      <c r="L43" s="116">
        <v>-3.7037037037037037</v>
      </c>
    </row>
    <row r="44" spans="1:12" s="110" customFormat="1" ht="15" customHeight="1" x14ac:dyDescent="0.2">
      <c r="A44" s="120"/>
      <c r="B44" s="119" t="s">
        <v>205</v>
      </c>
      <c r="C44" s="268"/>
      <c r="D44" s="182"/>
      <c r="E44" s="113">
        <v>17.533198289444069</v>
      </c>
      <c r="F44" s="115">
        <v>779</v>
      </c>
      <c r="G44" s="114">
        <v>813</v>
      </c>
      <c r="H44" s="114">
        <v>834</v>
      </c>
      <c r="I44" s="114">
        <v>854</v>
      </c>
      <c r="J44" s="140">
        <v>825</v>
      </c>
      <c r="K44" s="114">
        <v>-46</v>
      </c>
      <c r="L44" s="116">
        <v>-5.5757575757575761</v>
      </c>
    </row>
    <row r="45" spans="1:12" s="110" customFormat="1" ht="15" customHeight="1" x14ac:dyDescent="0.2">
      <c r="A45" s="120"/>
      <c r="B45" s="119"/>
      <c r="C45" s="268" t="s">
        <v>106</v>
      </c>
      <c r="D45" s="182"/>
      <c r="E45" s="113">
        <v>43.517329910141207</v>
      </c>
      <c r="F45" s="115">
        <v>339</v>
      </c>
      <c r="G45" s="114">
        <v>357</v>
      </c>
      <c r="H45" s="114">
        <v>367</v>
      </c>
      <c r="I45" s="114">
        <v>376</v>
      </c>
      <c r="J45" s="140">
        <v>354</v>
      </c>
      <c r="K45" s="114">
        <v>-15</v>
      </c>
      <c r="L45" s="116">
        <v>-4.2372881355932206</v>
      </c>
    </row>
    <row r="46" spans="1:12" s="110" customFormat="1" ht="15" customHeight="1" x14ac:dyDescent="0.2">
      <c r="A46" s="123"/>
      <c r="B46" s="124"/>
      <c r="C46" s="260" t="s">
        <v>107</v>
      </c>
      <c r="D46" s="261"/>
      <c r="E46" s="125">
        <v>56.482670089858793</v>
      </c>
      <c r="F46" s="143">
        <v>440</v>
      </c>
      <c r="G46" s="144">
        <v>456</v>
      </c>
      <c r="H46" s="144">
        <v>467</v>
      </c>
      <c r="I46" s="144">
        <v>478</v>
      </c>
      <c r="J46" s="145">
        <v>471</v>
      </c>
      <c r="K46" s="144">
        <v>-31</v>
      </c>
      <c r="L46" s="146">
        <v>-6.5817409766454356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4443</v>
      </c>
      <c r="E11" s="114">
        <v>4552</v>
      </c>
      <c r="F11" s="114">
        <v>4685</v>
      </c>
      <c r="G11" s="114">
        <v>4761</v>
      </c>
      <c r="H11" s="140">
        <v>4672</v>
      </c>
      <c r="I11" s="115">
        <v>-229</v>
      </c>
      <c r="J11" s="116">
        <v>-4.9015410958904111</v>
      </c>
    </row>
    <row r="12" spans="1:15" s="110" customFormat="1" ht="24.95" customHeight="1" x14ac:dyDescent="0.2">
      <c r="A12" s="193" t="s">
        <v>132</v>
      </c>
      <c r="B12" s="194" t="s">
        <v>133</v>
      </c>
      <c r="C12" s="113">
        <v>6.3020481656538374</v>
      </c>
      <c r="D12" s="115">
        <v>280</v>
      </c>
      <c r="E12" s="114">
        <v>288</v>
      </c>
      <c r="F12" s="114">
        <v>312</v>
      </c>
      <c r="G12" s="114">
        <v>318</v>
      </c>
      <c r="H12" s="140">
        <v>299</v>
      </c>
      <c r="I12" s="115">
        <v>-19</v>
      </c>
      <c r="J12" s="116">
        <v>-6.3545150501672243</v>
      </c>
    </row>
    <row r="13" spans="1:15" s="110" customFormat="1" ht="24.95" customHeight="1" x14ac:dyDescent="0.2">
      <c r="A13" s="193" t="s">
        <v>134</v>
      </c>
      <c r="B13" s="199" t="s">
        <v>214</v>
      </c>
      <c r="C13" s="113">
        <v>1.1028584289894217</v>
      </c>
      <c r="D13" s="115">
        <v>49</v>
      </c>
      <c r="E13" s="114">
        <v>48</v>
      </c>
      <c r="F13" s="114">
        <v>53</v>
      </c>
      <c r="G13" s="114">
        <v>49</v>
      </c>
      <c r="H13" s="140">
        <v>49</v>
      </c>
      <c r="I13" s="115">
        <v>0</v>
      </c>
      <c r="J13" s="116">
        <v>0</v>
      </c>
    </row>
    <row r="14" spans="1:15" s="287" customFormat="1" ht="24.95" customHeight="1" x14ac:dyDescent="0.2">
      <c r="A14" s="193" t="s">
        <v>215</v>
      </c>
      <c r="B14" s="199" t="s">
        <v>137</v>
      </c>
      <c r="C14" s="113">
        <v>5.4692775151924371</v>
      </c>
      <c r="D14" s="115">
        <v>243</v>
      </c>
      <c r="E14" s="114">
        <v>251</v>
      </c>
      <c r="F14" s="114">
        <v>248</v>
      </c>
      <c r="G14" s="114">
        <v>237</v>
      </c>
      <c r="H14" s="140">
        <v>233</v>
      </c>
      <c r="I14" s="115">
        <v>10</v>
      </c>
      <c r="J14" s="116">
        <v>4.2918454935622314</v>
      </c>
      <c r="K14" s="110"/>
      <c r="L14" s="110"/>
      <c r="M14" s="110"/>
      <c r="N14" s="110"/>
      <c r="O14" s="110"/>
    </row>
    <row r="15" spans="1:15" s="110" customFormat="1" ht="24.95" customHeight="1" x14ac:dyDescent="0.2">
      <c r="A15" s="193" t="s">
        <v>216</v>
      </c>
      <c r="B15" s="199" t="s">
        <v>217</v>
      </c>
      <c r="C15" s="113">
        <v>1.9131217645734864</v>
      </c>
      <c r="D15" s="115">
        <v>85</v>
      </c>
      <c r="E15" s="114">
        <v>84</v>
      </c>
      <c r="F15" s="114">
        <v>83</v>
      </c>
      <c r="G15" s="114">
        <v>75</v>
      </c>
      <c r="H15" s="140">
        <v>71</v>
      </c>
      <c r="I15" s="115">
        <v>14</v>
      </c>
      <c r="J15" s="116">
        <v>19.718309859154928</v>
      </c>
    </row>
    <row r="16" spans="1:15" s="287" customFormat="1" ht="24.95" customHeight="1" x14ac:dyDescent="0.2">
      <c r="A16" s="193" t="s">
        <v>218</v>
      </c>
      <c r="B16" s="199" t="s">
        <v>141</v>
      </c>
      <c r="C16" s="113">
        <v>2.3182534323655188</v>
      </c>
      <c r="D16" s="115">
        <v>103</v>
      </c>
      <c r="E16" s="114">
        <v>111</v>
      </c>
      <c r="F16" s="114">
        <v>114</v>
      </c>
      <c r="G16" s="114">
        <v>113</v>
      </c>
      <c r="H16" s="140">
        <v>111</v>
      </c>
      <c r="I16" s="115">
        <v>-8</v>
      </c>
      <c r="J16" s="116">
        <v>-7.2072072072072073</v>
      </c>
      <c r="K16" s="110"/>
      <c r="L16" s="110"/>
      <c r="M16" s="110"/>
      <c r="N16" s="110"/>
      <c r="O16" s="110"/>
    </row>
    <row r="17" spans="1:15" s="110" customFormat="1" ht="24.95" customHeight="1" x14ac:dyDescent="0.2">
      <c r="A17" s="193" t="s">
        <v>142</v>
      </c>
      <c r="B17" s="199" t="s">
        <v>220</v>
      </c>
      <c r="C17" s="113">
        <v>1.2379023182534323</v>
      </c>
      <c r="D17" s="115">
        <v>55</v>
      </c>
      <c r="E17" s="114">
        <v>56</v>
      </c>
      <c r="F17" s="114">
        <v>51</v>
      </c>
      <c r="G17" s="114">
        <v>49</v>
      </c>
      <c r="H17" s="140">
        <v>51</v>
      </c>
      <c r="I17" s="115">
        <v>4</v>
      </c>
      <c r="J17" s="116">
        <v>7.8431372549019605</v>
      </c>
    </row>
    <row r="18" spans="1:15" s="287" customFormat="1" ht="24.95" customHeight="1" x14ac:dyDescent="0.2">
      <c r="A18" s="201" t="s">
        <v>144</v>
      </c>
      <c r="B18" s="202" t="s">
        <v>145</v>
      </c>
      <c r="C18" s="113">
        <v>6.6846725185685347</v>
      </c>
      <c r="D18" s="115">
        <v>297</v>
      </c>
      <c r="E18" s="114">
        <v>290</v>
      </c>
      <c r="F18" s="114">
        <v>307</v>
      </c>
      <c r="G18" s="114">
        <v>300</v>
      </c>
      <c r="H18" s="140">
        <v>283</v>
      </c>
      <c r="I18" s="115">
        <v>14</v>
      </c>
      <c r="J18" s="116">
        <v>4.946996466431095</v>
      </c>
      <c r="K18" s="110"/>
      <c r="L18" s="110"/>
      <c r="M18" s="110"/>
      <c r="N18" s="110"/>
      <c r="O18" s="110"/>
    </row>
    <row r="19" spans="1:15" s="110" customFormat="1" ht="24.95" customHeight="1" x14ac:dyDescent="0.2">
      <c r="A19" s="193" t="s">
        <v>146</v>
      </c>
      <c r="B19" s="199" t="s">
        <v>147</v>
      </c>
      <c r="C19" s="113">
        <v>14.382174206617151</v>
      </c>
      <c r="D19" s="115">
        <v>639</v>
      </c>
      <c r="E19" s="114">
        <v>613</v>
      </c>
      <c r="F19" s="114">
        <v>638</v>
      </c>
      <c r="G19" s="114">
        <v>664</v>
      </c>
      <c r="H19" s="140">
        <v>671</v>
      </c>
      <c r="I19" s="115">
        <v>-32</v>
      </c>
      <c r="J19" s="116">
        <v>-4.7690014903129656</v>
      </c>
    </row>
    <row r="20" spans="1:15" s="287" customFormat="1" ht="24.95" customHeight="1" x14ac:dyDescent="0.2">
      <c r="A20" s="193" t="s">
        <v>148</v>
      </c>
      <c r="B20" s="199" t="s">
        <v>149</v>
      </c>
      <c r="C20" s="113">
        <v>5.9194238127391401</v>
      </c>
      <c r="D20" s="115">
        <v>263</v>
      </c>
      <c r="E20" s="114">
        <v>262</v>
      </c>
      <c r="F20" s="114">
        <v>265</v>
      </c>
      <c r="G20" s="114">
        <v>272</v>
      </c>
      <c r="H20" s="140">
        <v>328</v>
      </c>
      <c r="I20" s="115">
        <v>-65</v>
      </c>
      <c r="J20" s="116">
        <v>-19.817073170731707</v>
      </c>
      <c r="K20" s="110"/>
      <c r="L20" s="110"/>
      <c r="M20" s="110"/>
      <c r="N20" s="110"/>
      <c r="O20" s="110"/>
    </row>
    <row r="21" spans="1:15" s="110" customFormat="1" ht="24.95" customHeight="1" x14ac:dyDescent="0.2">
      <c r="A21" s="201" t="s">
        <v>150</v>
      </c>
      <c r="B21" s="202" t="s">
        <v>151</v>
      </c>
      <c r="C21" s="113">
        <v>9.7681746567634473</v>
      </c>
      <c r="D21" s="115">
        <v>434</v>
      </c>
      <c r="E21" s="114">
        <v>491</v>
      </c>
      <c r="F21" s="114">
        <v>505</v>
      </c>
      <c r="G21" s="114">
        <v>535</v>
      </c>
      <c r="H21" s="140">
        <v>479</v>
      </c>
      <c r="I21" s="115">
        <v>-45</v>
      </c>
      <c r="J21" s="116">
        <v>-9.3945720250521916</v>
      </c>
    </row>
    <row r="22" spans="1:15" s="110" customFormat="1" ht="24.95" customHeight="1" x14ac:dyDescent="0.2">
      <c r="A22" s="201" t="s">
        <v>152</v>
      </c>
      <c r="B22" s="199" t="s">
        <v>153</v>
      </c>
      <c r="C22" s="113">
        <v>7.089804186360567</v>
      </c>
      <c r="D22" s="115">
        <v>315</v>
      </c>
      <c r="E22" s="114">
        <v>343</v>
      </c>
      <c r="F22" s="114" t="s">
        <v>513</v>
      </c>
      <c r="G22" s="114" t="s">
        <v>513</v>
      </c>
      <c r="H22" s="140" t="s">
        <v>513</v>
      </c>
      <c r="I22" s="115" t="s">
        <v>513</v>
      </c>
      <c r="J22" s="116" t="s">
        <v>513</v>
      </c>
    </row>
    <row r="23" spans="1:15" s="110" customFormat="1" ht="24.95" customHeight="1" x14ac:dyDescent="0.2">
      <c r="A23" s="193" t="s">
        <v>154</v>
      </c>
      <c r="B23" s="199" t="s">
        <v>155</v>
      </c>
      <c r="C23" s="113">
        <v>0.94530722484807561</v>
      </c>
      <c r="D23" s="115">
        <v>42</v>
      </c>
      <c r="E23" s="114">
        <v>47</v>
      </c>
      <c r="F23" s="114">
        <v>48</v>
      </c>
      <c r="G23" s="114">
        <v>44</v>
      </c>
      <c r="H23" s="140">
        <v>43</v>
      </c>
      <c r="I23" s="115">
        <v>-1</v>
      </c>
      <c r="J23" s="116">
        <v>-2.3255813953488373</v>
      </c>
    </row>
    <row r="24" spans="1:15" s="110" customFormat="1" ht="24.95" customHeight="1" x14ac:dyDescent="0.2">
      <c r="A24" s="193" t="s">
        <v>156</v>
      </c>
      <c r="B24" s="199" t="s">
        <v>221</v>
      </c>
      <c r="C24" s="113">
        <v>4.4114337159576866</v>
      </c>
      <c r="D24" s="115">
        <v>196</v>
      </c>
      <c r="E24" s="114">
        <v>197</v>
      </c>
      <c r="F24" s="114">
        <v>189</v>
      </c>
      <c r="G24" s="114">
        <v>199</v>
      </c>
      <c r="H24" s="140">
        <v>202</v>
      </c>
      <c r="I24" s="115">
        <v>-6</v>
      </c>
      <c r="J24" s="116">
        <v>-2.9702970297029703</v>
      </c>
    </row>
    <row r="25" spans="1:15" s="110" customFormat="1" ht="24.95" customHeight="1" x14ac:dyDescent="0.2">
      <c r="A25" s="193" t="s">
        <v>222</v>
      </c>
      <c r="B25" s="204" t="s">
        <v>159</v>
      </c>
      <c r="C25" s="113">
        <v>9.9482331757821285</v>
      </c>
      <c r="D25" s="115">
        <v>442</v>
      </c>
      <c r="E25" s="114">
        <v>443</v>
      </c>
      <c r="F25" s="114">
        <v>464</v>
      </c>
      <c r="G25" s="114">
        <v>435</v>
      </c>
      <c r="H25" s="140">
        <v>441</v>
      </c>
      <c r="I25" s="115">
        <v>1</v>
      </c>
      <c r="J25" s="116">
        <v>0.22675736961451248</v>
      </c>
    </row>
    <row r="26" spans="1:15" s="110" customFormat="1" ht="24.95" customHeight="1" x14ac:dyDescent="0.2">
      <c r="A26" s="201">
        <v>782.78300000000002</v>
      </c>
      <c r="B26" s="203" t="s">
        <v>160</v>
      </c>
      <c r="C26" s="113">
        <v>0.72023407607472434</v>
      </c>
      <c r="D26" s="115">
        <v>32</v>
      </c>
      <c r="E26" s="114">
        <v>35</v>
      </c>
      <c r="F26" s="114" t="s">
        <v>513</v>
      </c>
      <c r="G26" s="114" t="s">
        <v>513</v>
      </c>
      <c r="H26" s="140" t="s">
        <v>513</v>
      </c>
      <c r="I26" s="115" t="s">
        <v>513</v>
      </c>
      <c r="J26" s="116" t="s">
        <v>513</v>
      </c>
    </row>
    <row r="27" spans="1:15" s="110" customFormat="1" ht="24.95" customHeight="1" x14ac:dyDescent="0.2">
      <c r="A27" s="193" t="s">
        <v>161</v>
      </c>
      <c r="B27" s="199" t="s">
        <v>162</v>
      </c>
      <c r="C27" s="113">
        <v>2.9709655638082375</v>
      </c>
      <c r="D27" s="115">
        <v>132</v>
      </c>
      <c r="E27" s="114">
        <v>143</v>
      </c>
      <c r="F27" s="114">
        <v>157</v>
      </c>
      <c r="G27" s="114">
        <v>160</v>
      </c>
      <c r="H27" s="140">
        <v>144</v>
      </c>
      <c r="I27" s="115">
        <v>-12</v>
      </c>
      <c r="J27" s="116">
        <v>-8.3333333333333339</v>
      </c>
    </row>
    <row r="28" spans="1:15" s="110" customFormat="1" ht="24.95" customHeight="1" x14ac:dyDescent="0.2">
      <c r="A28" s="193" t="s">
        <v>163</v>
      </c>
      <c r="B28" s="199" t="s">
        <v>164</v>
      </c>
      <c r="C28" s="113">
        <v>1.1253657438667568</v>
      </c>
      <c r="D28" s="115">
        <v>50</v>
      </c>
      <c r="E28" s="114">
        <v>53</v>
      </c>
      <c r="F28" s="114">
        <v>50</v>
      </c>
      <c r="G28" s="114">
        <v>47</v>
      </c>
      <c r="H28" s="140">
        <v>43</v>
      </c>
      <c r="I28" s="115">
        <v>7</v>
      </c>
      <c r="J28" s="116">
        <v>16.279069767441861</v>
      </c>
    </row>
    <row r="29" spans="1:15" s="110" customFormat="1" ht="24.95" customHeight="1" x14ac:dyDescent="0.2">
      <c r="A29" s="193">
        <v>86</v>
      </c>
      <c r="B29" s="199" t="s">
        <v>165</v>
      </c>
      <c r="C29" s="113">
        <v>3.893765473778978</v>
      </c>
      <c r="D29" s="115">
        <v>173</v>
      </c>
      <c r="E29" s="114">
        <v>175</v>
      </c>
      <c r="F29" s="114">
        <v>179</v>
      </c>
      <c r="G29" s="114">
        <v>180</v>
      </c>
      <c r="H29" s="140">
        <v>186</v>
      </c>
      <c r="I29" s="115">
        <v>-13</v>
      </c>
      <c r="J29" s="116">
        <v>-6.989247311827957</v>
      </c>
    </row>
    <row r="30" spans="1:15" s="110" customFormat="1" ht="24.95" customHeight="1" x14ac:dyDescent="0.2">
      <c r="A30" s="193">
        <v>87.88</v>
      </c>
      <c r="B30" s="204" t="s">
        <v>166</v>
      </c>
      <c r="C30" s="113">
        <v>3.7137069547602972</v>
      </c>
      <c r="D30" s="115">
        <v>165</v>
      </c>
      <c r="E30" s="114">
        <v>167</v>
      </c>
      <c r="F30" s="114">
        <v>163</v>
      </c>
      <c r="G30" s="114">
        <v>163</v>
      </c>
      <c r="H30" s="140">
        <v>166</v>
      </c>
      <c r="I30" s="115">
        <v>-1</v>
      </c>
      <c r="J30" s="116">
        <v>-0.60240963855421692</v>
      </c>
    </row>
    <row r="31" spans="1:15" s="110" customFormat="1" ht="24.95" customHeight="1" x14ac:dyDescent="0.2">
      <c r="A31" s="193" t="s">
        <v>167</v>
      </c>
      <c r="B31" s="199" t="s">
        <v>168</v>
      </c>
      <c r="C31" s="113">
        <v>15.552554580238578</v>
      </c>
      <c r="D31" s="115">
        <v>691</v>
      </c>
      <c r="E31" s="114">
        <v>706</v>
      </c>
      <c r="F31" s="114">
        <v>719</v>
      </c>
      <c r="G31" s="114">
        <v>766</v>
      </c>
      <c r="H31" s="140">
        <v>724</v>
      </c>
      <c r="I31" s="115">
        <v>-33</v>
      </c>
      <c r="J31" s="116">
        <v>-4.5580110497237571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6.3020481656538374</v>
      </c>
      <c r="D34" s="115">
        <v>280</v>
      </c>
      <c r="E34" s="114">
        <v>288</v>
      </c>
      <c r="F34" s="114">
        <v>312</v>
      </c>
      <c r="G34" s="114">
        <v>318</v>
      </c>
      <c r="H34" s="140">
        <v>299</v>
      </c>
      <c r="I34" s="115">
        <v>-19</v>
      </c>
      <c r="J34" s="116">
        <v>-6.3545150501672243</v>
      </c>
    </row>
    <row r="35" spans="1:10" s="110" customFormat="1" ht="24.95" customHeight="1" x14ac:dyDescent="0.2">
      <c r="A35" s="292" t="s">
        <v>171</v>
      </c>
      <c r="B35" s="293" t="s">
        <v>172</v>
      </c>
      <c r="C35" s="113">
        <v>13.256808462750394</v>
      </c>
      <c r="D35" s="115">
        <v>589</v>
      </c>
      <c r="E35" s="114">
        <v>589</v>
      </c>
      <c r="F35" s="114">
        <v>608</v>
      </c>
      <c r="G35" s="114">
        <v>586</v>
      </c>
      <c r="H35" s="140">
        <v>565</v>
      </c>
      <c r="I35" s="115">
        <v>24</v>
      </c>
      <c r="J35" s="116">
        <v>4.2477876106194694</v>
      </c>
    </row>
    <row r="36" spans="1:10" s="110" customFormat="1" ht="24.95" customHeight="1" x14ac:dyDescent="0.2">
      <c r="A36" s="294" t="s">
        <v>173</v>
      </c>
      <c r="B36" s="295" t="s">
        <v>174</v>
      </c>
      <c r="C36" s="125">
        <v>80.441143371595771</v>
      </c>
      <c r="D36" s="143">
        <v>3574</v>
      </c>
      <c r="E36" s="144">
        <v>3675</v>
      </c>
      <c r="F36" s="144">
        <v>3765</v>
      </c>
      <c r="G36" s="144">
        <v>3857</v>
      </c>
      <c r="H36" s="145">
        <v>3808</v>
      </c>
      <c r="I36" s="143">
        <v>-234</v>
      </c>
      <c r="J36" s="146">
        <v>-6.1449579831932777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4443</v>
      </c>
      <c r="F11" s="264">
        <v>4552</v>
      </c>
      <c r="G11" s="264">
        <v>4685</v>
      </c>
      <c r="H11" s="264">
        <v>4761</v>
      </c>
      <c r="I11" s="265">
        <v>4672</v>
      </c>
      <c r="J11" s="263">
        <v>-229</v>
      </c>
      <c r="K11" s="266">
        <v>-4.9015410958904111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46.275039387801037</v>
      </c>
      <c r="E13" s="115">
        <v>2056</v>
      </c>
      <c r="F13" s="114">
        <v>2089</v>
      </c>
      <c r="G13" s="114">
        <v>2172</v>
      </c>
      <c r="H13" s="114">
        <v>2249</v>
      </c>
      <c r="I13" s="140">
        <v>2212</v>
      </c>
      <c r="J13" s="115">
        <v>-156</v>
      </c>
      <c r="K13" s="116">
        <v>-7.0524412296564192</v>
      </c>
    </row>
    <row r="14" spans="1:15" ht="15.95" customHeight="1" x14ac:dyDescent="0.2">
      <c r="A14" s="306" t="s">
        <v>230</v>
      </c>
      <c r="B14" s="307"/>
      <c r="C14" s="308"/>
      <c r="D14" s="113">
        <v>45.644834571235648</v>
      </c>
      <c r="E14" s="115">
        <v>2028</v>
      </c>
      <c r="F14" s="114">
        <v>2090</v>
      </c>
      <c r="G14" s="114">
        <v>2137</v>
      </c>
      <c r="H14" s="114">
        <v>2134</v>
      </c>
      <c r="I14" s="140">
        <v>2074</v>
      </c>
      <c r="J14" s="115">
        <v>-46</v>
      </c>
      <c r="K14" s="116">
        <v>-2.217936354869817</v>
      </c>
    </row>
    <row r="15" spans="1:15" ht="15.95" customHeight="1" x14ac:dyDescent="0.2">
      <c r="A15" s="306" t="s">
        <v>231</v>
      </c>
      <c r="B15" s="307"/>
      <c r="C15" s="308"/>
      <c r="D15" s="113">
        <v>4.2313751969390054</v>
      </c>
      <c r="E15" s="115">
        <v>188</v>
      </c>
      <c r="F15" s="114">
        <v>191</v>
      </c>
      <c r="G15" s="114">
        <v>193</v>
      </c>
      <c r="H15" s="114">
        <v>192</v>
      </c>
      <c r="I15" s="140">
        <v>199</v>
      </c>
      <c r="J15" s="115">
        <v>-11</v>
      </c>
      <c r="K15" s="116">
        <v>-5.5276381909547743</v>
      </c>
    </row>
    <row r="16" spans="1:15" ht="15.95" customHeight="1" x14ac:dyDescent="0.2">
      <c r="A16" s="306" t="s">
        <v>232</v>
      </c>
      <c r="B16" s="307"/>
      <c r="C16" s="308"/>
      <c r="D16" s="113">
        <v>2.160702228224173</v>
      </c>
      <c r="E16" s="115">
        <v>96</v>
      </c>
      <c r="F16" s="114">
        <v>94</v>
      </c>
      <c r="G16" s="114">
        <v>92</v>
      </c>
      <c r="H16" s="114">
        <v>94</v>
      </c>
      <c r="I16" s="140">
        <v>100</v>
      </c>
      <c r="J16" s="115">
        <v>-4</v>
      </c>
      <c r="K16" s="116">
        <v>-4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5.2892189961737568</v>
      </c>
      <c r="E18" s="115">
        <v>235</v>
      </c>
      <c r="F18" s="114">
        <v>240</v>
      </c>
      <c r="G18" s="114">
        <v>251</v>
      </c>
      <c r="H18" s="114">
        <v>252</v>
      </c>
      <c r="I18" s="140">
        <v>231</v>
      </c>
      <c r="J18" s="115">
        <v>4</v>
      </c>
      <c r="K18" s="116">
        <v>1.7316017316017316</v>
      </c>
    </row>
    <row r="19" spans="1:11" ht="14.1" customHeight="1" x14ac:dyDescent="0.2">
      <c r="A19" s="306" t="s">
        <v>235</v>
      </c>
      <c r="B19" s="307" t="s">
        <v>236</v>
      </c>
      <c r="C19" s="308"/>
      <c r="D19" s="113">
        <v>4.0288093630429893</v>
      </c>
      <c r="E19" s="115">
        <v>179</v>
      </c>
      <c r="F19" s="114">
        <v>181</v>
      </c>
      <c r="G19" s="114">
        <v>192</v>
      </c>
      <c r="H19" s="114">
        <v>189</v>
      </c>
      <c r="I19" s="140">
        <v>171</v>
      </c>
      <c r="J19" s="115">
        <v>8</v>
      </c>
      <c r="K19" s="116">
        <v>4.6783625730994149</v>
      </c>
    </row>
    <row r="20" spans="1:11" ht="14.1" customHeight="1" x14ac:dyDescent="0.2">
      <c r="A20" s="306">
        <v>12</v>
      </c>
      <c r="B20" s="307" t="s">
        <v>237</v>
      </c>
      <c r="C20" s="308"/>
      <c r="D20" s="113">
        <v>1.4629754670267836</v>
      </c>
      <c r="E20" s="115">
        <v>65</v>
      </c>
      <c r="F20" s="114">
        <v>70</v>
      </c>
      <c r="G20" s="114">
        <v>78</v>
      </c>
      <c r="H20" s="114">
        <v>75</v>
      </c>
      <c r="I20" s="140">
        <v>78</v>
      </c>
      <c r="J20" s="115">
        <v>-13</v>
      </c>
      <c r="K20" s="116">
        <v>-16.666666666666668</v>
      </c>
    </row>
    <row r="21" spans="1:11" ht="14.1" customHeight="1" x14ac:dyDescent="0.2">
      <c r="A21" s="306">
        <v>21</v>
      </c>
      <c r="B21" s="307" t="s">
        <v>238</v>
      </c>
      <c r="C21" s="308"/>
      <c r="D21" s="113">
        <v>0.33760972316002702</v>
      </c>
      <c r="E21" s="115">
        <v>15</v>
      </c>
      <c r="F21" s="114">
        <v>16</v>
      </c>
      <c r="G21" s="114">
        <v>18</v>
      </c>
      <c r="H21" s="114">
        <v>14</v>
      </c>
      <c r="I21" s="140">
        <v>13</v>
      </c>
      <c r="J21" s="115">
        <v>2</v>
      </c>
      <c r="K21" s="116">
        <v>15.384615384615385</v>
      </c>
    </row>
    <row r="22" spans="1:11" ht="14.1" customHeight="1" x14ac:dyDescent="0.2">
      <c r="A22" s="306">
        <v>22</v>
      </c>
      <c r="B22" s="307" t="s">
        <v>239</v>
      </c>
      <c r="C22" s="308"/>
      <c r="D22" s="113">
        <v>0.63020481656538374</v>
      </c>
      <c r="E22" s="115">
        <v>28</v>
      </c>
      <c r="F22" s="114">
        <v>34</v>
      </c>
      <c r="G22" s="114">
        <v>50</v>
      </c>
      <c r="H22" s="114">
        <v>45</v>
      </c>
      <c r="I22" s="140">
        <v>34</v>
      </c>
      <c r="J22" s="115">
        <v>-6</v>
      </c>
      <c r="K22" s="116">
        <v>-17.647058823529413</v>
      </c>
    </row>
    <row r="23" spans="1:11" ht="14.1" customHeight="1" x14ac:dyDescent="0.2">
      <c r="A23" s="306">
        <v>23</v>
      </c>
      <c r="B23" s="307" t="s">
        <v>240</v>
      </c>
      <c r="C23" s="308"/>
      <c r="D23" s="113" t="s">
        <v>513</v>
      </c>
      <c r="E23" s="115" t="s">
        <v>513</v>
      </c>
      <c r="F23" s="114">
        <v>3</v>
      </c>
      <c r="G23" s="114" t="s">
        <v>513</v>
      </c>
      <c r="H23" s="114" t="s">
        <v>513</v>
      </c>
      <c r="I23" s="140" t="s">
        <v>513</v>
      </c>
      <c r="J23" s="115" t="s">
        <v>513</v>
      </c>
      <c r="K23" s="116" t="s">
        <v>513</v>
      </c>
    </row>
    <row r="24" spans="1:11" ht="14.1" customHeight="1" x14ac:dyDescent="0.2">
      <c r="A24" s="306">
        <v>24</v>
      </c>
      <c r="B24" s="307" t="s">
        <v>241</v>
      </c>
      <c r="C24" s="308"/>
      <c r="D24" s="113">
        <v>0.81026333558406483</v>
      </c>
      <c r="E24" s="115">
        <v>36</v>
      </c>
      <c r="F24" s="114">
        <v>37</v>
      </c>
      <c r="G24" s="114">
        <v>41</v>
      </c>
      <c r="H24" s="114">
        <v>38</v>
      </c>
      <c r="I24" s="140">
        <v>42</v>
      </c>
      <c r="J24" s="115">
        <v>-6</v>
      </c>
      <c r="K24" s="116">
        <v>-14.285714285714286</v>
      </c>
    </row>
    <row r="25" spans="1:11" ht="14.1" customHeight="1" x14ac:dyDescent="0.2">
      <c r="A25" s="306">
        <v>25</v>
      </c>
      <c r="B25" s="307" t="s">
        <v>242</v>
      </c>
      <c r="C25" s="308"/>
      <c r="D25" s="113">
        <v>1.2604096331307675</v>
      </c>
      <c r="E25" s="115">
        <v>56</v>
      </c>
      <c r="F25" s="114">
        <v>47</v>
      </c>
      <c r="G25" s="114">
        <v>48</v>
      </c>
      <c r="H25" s="114">
        <v>46</v>
      </c>
      <c r="I25" s="140">
        <v>43</v>
      </c>
      <c r="J25" s="115">
        <v>13</v>
      </c>
      <c r="K25" s="116">
        <v>30.232558139534884</v>
      </c>
    </row>
    <row r="26" spans="1:11" ht="14.1" customHeight="1" x14ac:dyDescent="0.2">
      <c r="A26" s="306">
        <v>26</v>
      </c>
      <c r="B26" s="307" t="s">
        <v>243</v>
      </c>
      <c r="C26" s="308"/>
      <c r="D26" s="113">
        <v>0.58519018681071344</v>
      </c>
      <c r="E26" s="115">
        <v>26</v>
      </c>
      <c r="F26" s="114">
        <v>29</v>
      </c>
      <c r="G26" s="114">
        <v>27</v>
      </c>
      <c r="H26" s="114">
        <v>29</v>
      </c>
      <c r="I26" s="140">
        <v>30</v>
      </c>
      <c r="J26" s="115">
        <v>-4</v>
      </c>
      <c r="K26" s="116">
        <v>-13.333333333333334</v>
      </c>
    </row>
    <row r="27" spans="1:11" ht="14.1" customHeight="1" x14ac:dyDescent="0.2">
      <c r="A27" s="306">
        <v>27</v>
      </c>
      <c r="B27" s="307" t="s">
        <v>244</v>
      </c>
      <c r="C27" s="308"/>
      <c r="D27" s="113">
        <v>0.36011703803736217</v>
      </c>
      <c r="E27" s="115">
        <v>16</v>
      </c>
      <c r="F27" s="114">
        <v>19</v>
      </c>
      <c r="G27" s="114">
        <v>20</v>
      </c>
      <c r="H27" s="114">
        <v>18</v>
      </c>
      <c r="I27" s="140">
        <v>18</v>
      </c>
      <c r="J27" s="115">
        <v>-2</v>
      </c>
      <c r="K27" s="116">
        <v>-11.111111111111111</v>
      </c>
    </row>
    <row r="28" spans="1:11" ht="14.1" customHeight="1" x14ac:dyDescent="0.2">
      <c r="A28" s="306">
        <v>28</v>
      </c>
      <c r="B28" s="307" t="s">
        <v>245</v>
      </c>
      <c r="C28" s="308"/>
      <c r="D28" s="113">
        <v>0.20256583389601621</v>
      </c>
      <c r="E28" s="115">
        <v>9</v>
      </c>
      <c r="F28" s="114">
        <v>9</v>
      </c>
      <c r="G28" s="114">
        <v>9</v>
      </c>
      <c r="H28" s="114">
        <v>9</v>
      </c>
      <c r="I28" s="140">
        <v>8</v>
      </c>
      <c r="J28" s="115">
        <v>1</v>
      </c>
      <c r="K28" s="116">
        <v>12.5</v>
      </c>
    </row>
    <row r="29" spans="1:11" ht="14.1" customHeight="1" x14ac:dyDescent="0.2">
      <c r="A29" s="306">
        <v>29</v>
      </c>
      <c r="B29" s="307" t="s">
        <v>246</v>
      </c>
      <c r="C29" s="308"/>
      <c r="D29" s="113">
        <v>2.3182534323655188</v>
      </c>
      <c r="E29" s="115">
        <v>103</v>
      </c>
      <c r="F29" s="114">
        <v>111</v>
      </c>
      <c r="G29" s="114">
        <v>117</v>
      </c>
      <c r="H29" s="114">
        <v>126</v>
      </c>
      <c r="I29" s="140">
        <v>126</v>
      </c>
      <c r="J29" s="115">
        <v>-23</v>
      </c>
      <c r="K29" s="116">
        <v>-18.253968253968253</v>
      </c>
    </row>
    <row r="30" spans="1:11" ht="14.1" customHeight="1" x14ac:dyDescent="0.2">
      <c r="A30" s="306" t="s">
        <v>247</v>
      </c>
      <c r="B30" s="307" t="s">
        <v>248</v>
      </c>
      <c r="C30" s="308"/>
      <c r="D30" s="113">
        <v>0.42763898266936756</v>
      </c>
      <c r="E30" s="115">
        <v>19</v>
      </c>
      <c r="F30" s="114">
        <v>18</v>
      </c>
      <c r="G30" s="114">
        <v>19</v>
      </c>
      <c r="H30" s="114">
        <v>20</v>
      </c>
      <c r="I30" s="140">
        <v>21</v>
      </c>
      <c r="J30" s="115">
        <v>-2</v>
      </c>
      <c r="K30" s="116">
        <v>-9.5238095238095237</v>
      </c>
    </row>
    <row r="31" spans="1:11" ht="14.1" customHeight="1" x14ac:dyDescent="0.2">
      <c r="A31" s="306" t="s">
        <v>249</v>
      </c>
      <c r="B31" s="307" t="s">
        <v>250</v>
      </c>
      <c r="C31" s="308"/>
      <c r="D31" s="113">
        <v>1.8906144496961512</v>
      </c>
      <c r="E31" s="115">
        <v>84</v>
      </c>
      <c r="F31" s="114">
        <v>93</v>
      </c>
      <c r="G31" s="114">
        <v>98</v>
      </c>
      <c r="H31" s="114">
        <v>106</v>
      </c>
      <c r="I31" s="140">
        <v>105</v>
      </c>
      <c r="J31" s="115">
        <v>-21</v>
      </c>
      <c r="K31" s="116">
        <v>-20</v>
      </c>
    </row>
    <row r="32" spans="1:11" ht="14.1" customHeight="1" x14ac:dyDescent="0.2">
      <c r="A32" s="306">
        <v>31</v>
      </c>
      <c r="B32" s="307" t="s">
        <v>251</v>
      </c>
      <c r="C32" s="308"/>
      <c r="D32" s="113">
        <v>0.24758046365068648</v>
      </c>
      <c r="E32" s="115">
        <v>11</v>
      </c>
      <c r="F32" s="114">
        <v>9</v>
      </c>
      <c r="G32" s="114">
        <v>8</v>
      </c>
      <c r="H32" s="114">
        <v>8</v>
      </c>
      <c r="I32" s="140">
        <v>8</v>
      </c>
      <c r="J32" s="115">
        <v>3</v>
      </c>
      <c r="K32" s="116">
        <v>37.5</v>
      </c>
    </row>
    <row r="33" spans="1:11" ht="14.1" customHeight="1" x14ac:dyDescent="0.2">
      <c r="A33" s="306">
        <v>32</v>
      </c>
      <c r="B33" s="307" t="s">
        <v>252</v>
      </c>
      <c r="C33" s="308"/>
      <c r="D33" s="113">
        <v>1.4854827819041188</v>
      </c>
      <c r="E33" s="115">
        <v>66</v>
      </c>
      <c r="F33" s="114">
        <v>60</v>
      </c>
      <c r="G33" s="114">
        <v>64</v>
      </c>
      <c r="H33" s="114">
        <v>66</v>
      </c>
      <c r="I33" s="140">
        <v>57</v>
      </c>
      <c r="J33" s="115">
        <v>9</v>
      </c>
      <c r="K33" s="116">
        <v>15.789473684210526</v>
      </c>
    </row>
    <row r="34" spans="1:11" ht="14.1" customHeight="1" x14ac:dyDescent="0.2">
      <c r="A34" s="306">
        <v>33</v>
      </c>
      <c r="B34" s="307" t="s">
        <v>253</v>
      </c>
      <c r="C34" s="308"/>
      <c r="D34" s="113">
        <v>0.49516092730137296</v>
      </c>
      <c r="E34" s="115">
        <v>22</v>
      </c>
      <c r="F34" s="114">
        <v>18</v>
      </c>
      <c r="G34" s="114">
        <v>21</v>
      </c>
      <c r="H34" s="114">
        <v>21</v>
      </c>
      <c r="I34" s="140">
        <v>18</v>
      </c>
      <c r="J34" s="115">
        <v>4</v>
      </c>
      <c r="K34" s="116">
        <v>22.222222222222221</v>
      </c>
    </row>
    <row r="35" spans="1:11" ht="14.1" customHeight="1" x14ac:dyDescent="0.2">
      <c r="A35" s="306">
        <v>34</v>
      </c>
      <c r="B35" s="307" t="s">
        <v>254</v>
      </c>
      <c r="C35" s="308"/>
      <c r="D35" s="113">
        <v>6.0094530722484807</v>
      </c>
      <c r="E35" s="115">
        <v>267</v>
      </c>
      <c r="F35" s="114">
        <v>278</v>
      </c>
      <c r="G35" s="114">
        <v>279</v>
      </c>
      <c r="H35" s="114">
        <v>271</v>
      </c>
      <c r="I35" s="140">
        <v>253</v>
      </c>
      <c r="J35" s="115">
        <v>14</v>
      </c>
      <c r="K35" s="116">
        <v>5.5335968379446641</v>
      </c>
    </row>
    <row r="36" spans="1:11" ht="14.1" customHeight="1" x14ac:dyDescent="0.2">
      <c r="A36" s="306">
        <v>41</v>
      </c>
      <c r="B36" s="307" t="s">
        <v>255</v>
      </c>
      <c r="C36" s="308"/>
      <c r="D36" s="113">
        <v>0.15755120414134594</v>
      </c>
      <c r="E36" s="115">
        <v>7</v>
      </c>
      <c r="F36" s="114">
        <v>7</v>
      </c>
      <c r="G36" s="114">
        <v>6</v>
      </c>
      <c r="H36" s="114">
        <v>8</v>
      </c>
      <c r="I36" s="140">
        <v>7</v>
      </c>
      <c r="J36" s="115">
        <v>0</v>
      </c>
      <c r="K36" s="116">
        <v>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0.20256583389601621</v>
      </c>
      <c r="E38" s="115">
        <v>9</v>
      </c>
      <c r="F38" s="114">
        <v>10</v>
      </c>
      <c r="G38" s="114">
        <v>10</v>
      </c>
      <c r="H38" s="114">
        <v>12</v>
      </c>
      <c r="I38" s="140">
        <v>11</v>
      </c>
      <c r="J38" s="115">
        <v>-2</v>
      </c>
      <c r="K38" s="116">
        <v>-18.181818181818183</v>
      </c>
    </row>
    <row r="39" spans="1:11" ht="14.1" customHeight="1" x14ac:dyDescent="0.2">
      <c r="A39" s="306">
        <v>51</v>
      </c>
      <c r="B39" s="307" t="s">
        <v>258</v>
      </c>
      <c r="C39" s="308"/>
      <c r="D39" s="113">
        <v>18.928651811838847</v>
      </c>
      <c r="E39" s="115">
        <v>841</v>
      </c>
      <c r="F39" s="114">
        <v>853</v>
      </c>
      <c r="G39" s="114">
        <v>861</v>
      </c>
      <c r="H39" s="114">
        <v>903</v>
      </c>
      <c r="I39" s="140">
        <v>977</v>
      </c>
      <c r="J39" s="115">
        <v>-136</v>
      </c>
      <c r="K39" s="116">
        <v>-13.920163766632548</v>
      </c>
    </row>
    <row r="40" spans="1:11" ht="14.1" customHeight="1" x14ac:dyDescent="0.2">
      <c r="A40" s="306" t="s">
        <v>259</v>
      </c>
      <c r="B40" s="307" t="s">
        <v>260</v>
      </c>
      <c r="C40" s="308"/>
      <c r="D40" s="113">
        <v>18.681071348188162</v>
      </c>
      <c r="E40" s="115">
        <v>830</v>
      </c>
      <c r="F40" s="114">
        <v>845</v>
      </c>
      <c r="G40" s="114">
        <v>853</v>
      </c>
      <c r="H40" s="114">
        <v>896</v>
      </c>
      <c r="I40" s="140">
        <v>967</v>
      </c>
      <c r="J40" s="115">
        <v>-137</v>
      </c>
      <c r="K40" s="116">
        <v>-14.167528438469493</v>
      </c>
    </row>
    <row r="41" spans="1:11" ht="14.1" customHeight="1" x14ac:dyDescent="0.2">
      <c r="A41" s="306"/>
      <c r="B41" s="307" t="s">
        <v>261</v>
      </c>
      <c r="C41" s="308"/>
      <c r="D41" s="113">
        <v>2.5883412108935402</v>
      </c>
      <c r="E41" s="115">
        <v>115</v>
      </c>
      <c r="F41" s="114">
        <v>102</v>
      </c>
      <c r="G41" s="114">
        <v>121</v>
      </c>
      <c r="H41" s="114">
        <v>134</v>
      </c>
      <c r="I41" s="140">
        <v>138</v>
      </c>
      <c r="J41" s="115">
        <v>-23</v>
      </c>
      <c r="K41" s="116">
        <v>-16.666666666666668</v>
      </c>
    </row>
    <row r="42" spans="1:11" ht="14.1" customHeight="1" x14ac:dyDescent="0.2">
      <c r="A42" s="306">
        <v>52</v>
      </c>
      <c r="B42" s="307" t="s">
        <v>262</v>
      </c>
      <c r="C42" s="308"/>
      <c r="D42" s="113">
        <v>5.5367994598244428</v>
      </c>
      <c r="E42" s="115">
        <v>246</v>
      </c>
      <c r="F42" s="114">
        <v>244</v>
      </c>
      <c r="G42" s="114">
        <v>255</v>
      </c>
      <c r="H42" s="114">
        <v>261</v>
      </c>
      <c r="I42" s="140">
        <v>251</v>
      </c>
      <c r="J42" s="115">
        <v>-5</v>
      </c>
      <c r="K42" s="116">
        <v>-1.9920318725099602</v>
      </c>
    </row>
    <row r="43" spans="1:11" ht="14.1" customHeight="1" x14ac:dyDescent="0.2">
      <c r="A43" s="306" t="s">
        <v>263</v>
      </c>
      <c r="B43" s="307" t="s">
        <v>264</v>
      </c>
      <c r="C43" s="308"/>
      <c r="D43" s="113">
        <v>5.2216970515417511</v>
      </c>
      <c r="E43" s="115">
        <v>232</v>
      </c>
      <c r="F43" s="114">
        <v>224</v>
      </c>
      <c r="G43" s="114">
        <v>231</v>
      </c>
      <c r="H43" s="114">
        <v>239</v>
      </c>
      <c r="I43" s="140">
        <v>230</v>
      </c>
      <c r="J43" s="115">
        <v>2</v>
      </c>
      <c r="K43" s="116">
        <v>0.86956521739130432</v>
      </c>
    </row>
    <row r="44" spans="1:11" ht="14.1" customHeight="1" x14ac:dyDescent="0.2">
      <c r="A44" s="306">
        <v>53</v>
      </c>
      <c r="B44" s="307" t="s">
        <v>265</v>
      </c>
      <c r="C44" s="308"/>
      <c r="D44" s="113">
        <v>1.2829169480081026</v>
      </c>
      <c r="E44" s="115">
        <v>57</v>
      </c>
      <c r="F44" s="114">
        <v>63</v>
      </c>
      <c r="G44" s="114">
        <v>67</v>
      </c>
      <c r="H44" s="114">
        <v>75</v>
      </c>
      <c r="I44" s="140">
        <v>66</v>
      </c>
      <c r="J44" s="115">
        <v>-9</v>
      </c>
      <c r="K44" s="116">
        <v>-13.636363636363637</v>
      </c>
    </row>
    <row r="45" spans="1:11" ht="14.1" customHeight="1" x14ac:dyDescent="0.2">
      <c r="A45" s="306" t="s">
        <v>266</v>
      </c>
      <c r="B45" s="307" t="s">
        <v>267</v>
      </c>
      <c r="C45" s="308"/>
      <c r="D45" s="113">
        <v>1.2829169480081026</v>
      </c>
      <c r="E45" s="115">
        <v>57</v>
      </c>
      <c r="F45" s="114">
        <v>63</v>
      </c>
      <c r="G45" s="114">
        <v>67</v>
      </c>
      <c r="H45" s="114">
        <v>75</v>
      </c>
      <c r="I45" s="140">
        <v>66</v>
      </c>
      <c r="J45" s="115">
        <v>-9</v>
      </c>
      <c r="K45" s="116">
        <v>-13.636363636363637</v>
      </c>
    </row>
    <row r="46" spans="1:11" ht="14.1" customHeight="1" x14ac:dyDescent="0.2">
      <c r="A46" s="306">
        <v>54</v>
      </c>
      <c r="B46" s="307" t="s">
        <v>268</v>
      </c>
      <c r="C46" s="308"/>
      <c r="D46" s="113">
        <v>13.819491334683772</v>
      </c>
      <c r="E46" s="115">
        <v>614</v>
      </c>
      <c r="F46" s="114">
        <v>615</v>
      </c>
      <c r="G46" s="114">
        <v>643</v>
      </c>
      <c r="H46" s="114">
        <v>616</v>
      </c>
      <c r="I46" s="140">
        <v>623</v>
      </c>
      <c r="J46" s="115">
        <v>-9</v>
      </c>
      <c r="K46" s="116">
        <v>-1.4446227929373996</v>
      </c>
    </row>
    <row r="47" spans="1:11" ht="14.1" customHeight="1" x14ac:dyDescent="0.2">
      <c r="A47" s="306">
        <v>61</v>
      </c>
      <c r="B47" s="307" t="s">
        <v>269</v>
      </c>
      <c r="C47" s="308"/>
      <c r="D47" s="113">
        <v>0.63020481656538374</v>
      </c>
      <c r="E47" s="115">
        <v>28</v>
      </c>
      <c r="F47" s="114">
        <v>24</v>
      </c>
      <c r="G47" s="114">
        <v>27</v>
      </c>
      <c r="H47" s="114">
        <v>25</v>
      </c>
      <c r="I47" s="140">
        <v>28</v>
      </c>
      <c r="J47" s="115">
        <v>0</v>
      </c>
      <c r="K47" s="116">
        <v>0</v>
      </c>
    </row>
    <row r="48" spans="1:11" ht="14.1" customHeight="1" x14ac:dyDescent="0.2">
      <c r="A48" s="306">
        <v>62</v>
      </c>
      <c r="B48" s="307" t="s">
        <v>270</v>
      </c>
      <c r="C48" s="308"/>
      <c r="D48" s="113">
        <v>7.7425163178032861</v>
      </c>
      <c r="E48" s="115">
        <v>344</v>
      </c>
      <c r="F48" s="114">
        <v>334</v>
      </c>
      <c r="G48" s="114">
        <v>350</v>
      </c>
      <c r="H48" s="114">
        <v>373</v>
      </c>
      <c r="I48" s="140">
        <v>367</v>
      </c>
      <c r="J48" s="115">
        <v>-23</v>
      </c>
      <c r="K48" s="116">
        <v>-6.2670299727520433</v>
      </c>
    </row>
    <row r="49" spans="1:11" ht="14.1" customHeight="1" x14ac:dyDescent="0.2">
      <c r="A49" s="306">
        <v>63</v>
      </c>
      <c r="B49" s="307" t="s">
        <v>271</v>
      </c>
      <c r="C49" s="308"/>
      <c r="D49" s="113">
        <v>8.4177357641233392</v>
      </c>
      <c r="E49" s="115">
        <v>374</v>
      </c>
      <c r="F49" s="114">
        <v>427</v>
      </c>
      <c r="G49" s="114">
        <v>428</v>
      </c>
      <c r="H49" s="114">
        <v>468</v>
      </c>
      <c r="I49" s="140">
        <v>390</v>
      </c>
      <c r="J49" s="115">
        <v>-16</v>
      </c>
      <c r="K49" s="116">
        <v>-4.1025641025641022</v>
      </c>
    </row>
    <row r="50" spans="1:11" ht="14.1" customHeight="1" x14ac:dyDescent="0.2">
      <c r="A50" s="306" t="s">
        <v>272</v>
      </c>
      <c r="B50" s="307" t="s">
        <v>273</v>
      </c>
      <c r="C50" s="308"/>
      <c r="D50" s="113">
        <v>0.49516092730137296</v>
      </c>
      <c r="E50" s="115">
        <v>22</v>
      </c>
      <c r="F50" s="114">
        <v>23</v>
      </c>
      <c r="G50" s="114">
        <v>21</v>
      </c>
      <c r="H50" s="114">
        <v>17</v>
      </c>
      <c r="I50" s="140">
        <v>20</v>
      </c>
      <c r="J50" s="115">
        <v>2</v>
      </c>
      <c r="K50" s="116">
        <v>10</v>
      </c>
    </row>
    <row r="51" spans="1:11" ht="14.1" customHeight="1" x14ac:dyDescent="0.2">
      <c r="A51" s="306" t="s">
        <v>274</v>
      </c>
      <c r="B51" s="307" t="s">
        <v>275</v>
      </c>
      <c r="C51" s="308"/>
      <c r="D51" s="113">
        <v>7.1798334458699076</v>
      </c>
      <c r="E51" s="115">
        <v>319</v>
      </c>
      <c r="F51" s="114">
        <v>369</v>
      </c>
      <c r="G51" s="114">
        <v>373</v>
      </c>
      <c r="H51" s="114">
        <v>417</v>
      </c>
      <c r="I51" s="140">
        <v>339</v>
      </c>
      <c r="J51" s="115">
        <v>-20</v>
      </c>
      <c r="K51" s="116">
        <v>-5.8997050147492622</v>
      </c>
    </row>
    <row r="52" spans="1:11" ht="14.1" customHeight="1" x14ac:dyDescent="0.2">
      <c r="A52" s="306">
        <v>71</v>
      </c>
      <c r="B52" s="307" t="s">
        <v>276</v>
      </c>
      <c r="C52" s="308"/>
      <c r="D52" s="113">
        <v>11.74881836596894</v>
      </c>
      <c r="E52" s="115">
        <v>522</v>
      </c>
      <c r="F52" s="114">
        <v>526</v>
      </c>
      <c r="G52" s="114">
        <v>529</v>
      </c>
      <c r="H52" s="114">
        <v>519</v>
      </c>
      <c r="I52" s="140">
        <v>511</v>
      </c>
      <c r="J52" s="115">
        <v>11</v>
      </c>
      <c r="K52" s="116">
        <v>2.152641878669276</v>
      </c>
    </row>
    <row r="53" spans="1:11" ht="14.1" customHeight="1" x14ac:dyDescent="0.2">
      <c r="A53" s="306" t="s">
        <v>277</v>
      </c>
      <c r="B53" s="307" t="s">
        <v>278</v>
      </c>
      <c r="C53" s="308"/>
      <c r="D53" s="113">
        <v>0.83277065046139997</v>
      </c>
      <c r="E53" s="115">
        <v>37</v>
      </c>
      <c r="F53" s="114">
        <v>35</v>
      </c>
      <c r="G53" s="114">
        <v>35</v>
      </c>
      <c r="H53" s="114">
        <v>35</v>
      </c>
      <c r="I53" s="140">
        <v>36</v>
      </c>
      <c r="J53" s="115">
        <v>1</v>
      </c>
      <c r="K53" s="116">
        <v>2.7777777777777777</v>
      </c>
    </row>
    <row r="54" spans="1:11" ht="14.1" customHeight="1" x14ac:dyDescent="0.2">
      <c r="A54" s="306" t="s">
        <v>279</v>
      </c>
      <c r="B54" s="307" t="s">
        <v>280</v>
      </c>
      <c r="C54" s="308"/>
      <c r="D54" s="113">
        <v>10.08327706504614</v>
      </c>
      <c r="E54" s="115">
        <v>448</v>
      </c>
      <c r="F54" s="114">
        <v>456</v>
      </c>
      <c r="G54" s="114">
        <v>460</v>
      </c>
      <c r="H54" s="114">
        <v>451</v>
      </c>
      <c r="I54" s="140">
        <v>442</v>
      </c>
      <c r="J54" s="115">
        <v>6</v>
      </c>
      <c r="K54" s="116">
        <v>1.3574660633484164</v>
      </c>
    </row>
    <row r="55" spans="1:11" ht="14.1" customHeight="1" x14ac:dyDescent="0.2">
      <c r="A55" s="306">
        <v>72</v>
      </c>
      <c r="B55" s="307" t="s">
        <v>281</v>
      </c>
      <c r="C55" s="308"/>
      <c r="D55" s="113">
        <v>1.1253657438667568</v>
      </c>
      <c r="E55" s="115">
        <v>50</v>
      </c>
      <c r="F55" s="114">
        <v>54</v>
      </c>
      <c r="G55" s="114">
        <v>51</v>
      </c>
      <c r="H55" s="114">
        <v>49</v>
      </c>
      <c r="I55" s="140">
        <v>50</v>
      </c>
      <c r="J55" s="115">
        <v>0</v>
      </c>
      <c r="K55" s="116">
        <v>0</v>
      </c>
    </row>
    <row r="56" spans="1:11" ht="14.1" customHeight="1" x14ac:dyDescent="0.2">
      <c r="A56" s="306" t="s">
        <v>282</v>
      </c>
      <c r="B56" s="307" t="s">
        <v>283</v>
      </c>
      <c r="C56" s="308"/>
      <c r="D56" s="113">
        <v>0.13504388926401081</v>
      </c>
      <c r="E56" s="115">
        <v>6</v>
      </c>
      <c r="F56" s="114">
        <v>7</v>
      </c>
      <c r="G56" s="114">
        <v>7</v>
      </c>
      <c r="H56" s="114">
        <v>7</v>
      </c>
      <c r="I56" s="140">
        <v>9</v>
      </c>
      <c r="J56" s="115">
        <v>-3</v>
      </c>
      <c r="K56" s="116">
        <v>-33.333333333333336</v>
      </c>
    </row>
    <row r="57" spans="1:11" ht="14.1" customHeight="1" x14ac:dyDescent="0.2">
      <c r="A57" s="306" t="s">
        <v>284</v>
      </c>
      <c r="B57" s="307" t="s">
        <v>285</v>
      </c>
      <c r="C57" s="308"/>
      <c r="D57" s="113">
        <v>0.85527796533873512</v>
      </c>
      <c r="E57" s="115">
        <v>38</v>
      </c>
      <c r="F57" s="114">
        <v>40</v>
      </c>
      <c r="G57" s="114">
        <v>38</v>
      </c>
      <c r="H57" s="114">
        <v>38</v>
      </c>
      <c r="I57" s="140">
        <v>36</v>
      </c>
      <c r="J57" s="115">
        <v>2</v>
      </c>
      <c r="K57" s="116">
        <v>5.5555555555555554</v>
      </c>
    </row>
    <row r="58" spans="1:11" ht="14.1" customHeight="1" x14ac:dyDescent="0.2">
      <c r="A58" s="306">
        <v>73</v>
      </c>
      <c r="B58" s="307" t="s">
        <v>286</v>
      </c>
      <c r="C58" s="308"/>
      <c r="D58" s="113">
        <v>0.58519018681071344</v>
      </c>
      <c r="E58" s="115">
        <v>26</v>
      </c>
      <c r="F58" s="114">
        <v>28</v>
      </c>
      <c r="G58" s="114">
        <v>28</v>
      </c>
      <c r="H58" s="114">
        <v>29</v>
      </c>
      <c r="I58" s="140">
        <v>30</v>
      </c>
      <c r="J58" s="115">
        <v>-4</v>
      </c>
      <c r="K58" s="116">
        <v>-13.333333333333334</v>
      </c>
    </row>
    <row r="59" spans="1:11" ht="14.1" customHeight="1" x14ac:dyDescent="0.2">
      <c r="A59" s="306" t="s">
        <v>287</v>
      </c>
      <c r="B59" s="307" t="s">
        <v>288</v>
      </c>
      <c r="C59" s="308"/>
      <c r="D59" s="113">
        <v>0.40513166779203241</v>
      </c>
      <c r="E59" s="115">
        <v>18</v>
      </c>
      <c r="F59" s="114">
        <v>21</v>
      </c>
      <c r="G59" s="114">
        <v>22</v>
      </c>
      <c r="H59" s="114">
        <v>21</v>
      </c>
      <c r="I59" s="140">
        <v>22</v>
      </c>
      <c r="J59" s="115">
        <v>-4</v>
      </c>
      <c r="K59" s="116">
        <v>-18.181818181818183</v>
      </c>
    </row>
    <row r="60" spans="1:11" ht="14.1" customHeight="1" x14ac:dyDescent="0.2">
      <c r="A60" s="306">
        <v>81</v>
      </c>
      <c r="B60" s="307" t="s">
        <v>289</v>
      </c>
      <c r="C60" s="308"/>
      <c r="D60" s="113">
        <v>1.9581363943281567</v>
      </c>
      <c r="E60" s="115">
        <v>87</v>
      </c>
      <c r="F60" s="114">
        <v>80</v>
      </c>
      <c r="G60" s="114">
        <v>85</v>
      </c>
      <c r="H60" s="114">
        <v>92</v>
      </c>
      <c r="I60" s="140">
        <v>98</v>
      </c>
      <c r="J60" s="115">
        <v>-11</v>
      </c>
      <c r="K60" s="116">
        <v>-11.224489795918368</v>
      </c>
    </row>
    <row r="61" spans="1:11" ht="14.1" customHeight="1" x14ac:dyDescent="0.2">
      <c r="A61" s="306" t="s">
        <v>290</v>
      </c>
      <c r="B61" s="307" t="s">
        <v>291</v>
      </c>
      <c r="C61" s="308"/>
      <c r="D61" s="113">
        <v>0.60769750168804859</v>
      </c>
      <c r="E61" s="115">
        <v>27</v>
      </c>
      <c r="F61" s="114">
        <v>29</v>
      </c>
      <c r="G61" s="114">
        <v>29</v>
      </c>
      <c r="H61" s="114">
        <v>31</v>
      </c>
      <c r="I61" s="140">
        <v>31</v>
      </c>
      <c r="J61" s="115">
        <v>-4</v>
      </c>
      <c r="K61" s="116">
        <v>-12.903225806451612</v>
      </c>
    </row>
    <row r="62" spans="1:11" ht="14.1" customHeight="1" x14ac:dyDescent="0.2">
      <c r="A62" s="306" t="s">
        <v>292</v>
      </c>
      <c r="B62" s="307" t="s">
        <v>293</v>
      </c>
      <c r="C62" s="308"/>
      <c r="D62" s="113">
        <v>0.76524870582939453</v>
      </c>
      <c r="E62" s="115">
        <v>34</v>
      </c>
      <c r="F62" s="114">
        <v>28</v>
      </c>
      <c r="G62" s="114">
        <v>30</v>
      </c>
      <c r="H62" s="114">
        <v>33</v>
      </c>
      <c r="I62" s="140">
        <v>37</v>
      </c>
      <c r="J62" s="115">
        <v>-3</v>
      </c>
      <c r="K62" s="116">
        <v>-8.1081081081081088</v>
      </c>
    </row>
    <row r="63" spans="1:11" ht="14.1" customHeight="1" x14ac:dyDescent="0.2">
      <c r="A63" s="306"/>
      <c r="B63" s="307" t="s">
        <v>294</v>
      </c>
      <c r="C63" s="308"/>
      <c r="D63" s="113">
        <v>0.69772676119738919</v>
      </c>
      <c r="E63" s="115">
        <v>31</v>
      </c>
      <c r="F63" s="114">
        <v>26</v>
      </c>
      <c r="G63" s="114">
        <v>28</v>
      </c>
      <c r="H63" s="114">
        <v>31</v>
      </c>
      <c r="I63" s="140">
        <v>33</v>
      </c>
      <c r="J63" s="115">
        <v>-2</v>
      </c>
      <c r="K63" s="116">
        <v>-6.0606060606060606</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0.40513166779203241</v>
      </c>
      <c r="E65" s="115">
        <v>18</v>
      </c>
      <c r="F65" s="114">
        <v>15</v>
      </c>
      <c r="G65" s="114">
        <v>18</v>
      </c>
      <c r="H65" s="114">
        <v>19</v>
      </c>
      <c r="I65" s="140">
        <v>20</v>
      </c>
      <c r="J65" s="115">
        <v>-2</v>
      </c>
      <c r="K65" s="116">
        <v>-10</v>
      </c>
    </row>
    <row r="66" spans="1:11" ht="14.1" customHeight="1" x14ac:dyDescent="0.2">
      <c r="A66" s="306">
        <v>82</v>
      </c>
      <c r="B66" s="307" t="s">
        <v>299</v>
      </c>
      <c r="C66" s="308"/>
      <c r="D66" s="113">
        <v>1.1028584289894217</v>
      </c>
      <c r="E66" s="115">
        <v>49</v>
      </c>
      <c r="F66" s="114">
        <v>55</v>
      </c>
      <c r="G66" s="114">
        <v>55</v>
      </c>
      <c r="H66" s="114">
        <v>59</v>
      </c>
      <c r="I66" s="140">
        <v>57</v>
      </c>
      <c r="J66" s="115">
        <v>-8</v>
      </c>
      <c r="K66" s="116">
        <v>-14.035087719298245</v>
      </c>
    </row>
    <row r="67" spans="1:11" ht="14.1" customHeight="1" x14ac:dyDescent="0.2">
      <c r="A67" s="306" t="s">
        <v>300</v>
      </c>
      <c r="B67" s="307" t="s">
        <v>301</v>
      </c>
      <c r="C67" s="308"/>
      <c r="D67" s="113">
        <v>0.40513166779203241</v>
      </c>
      <c r="E67" s="115">
        <v>18</v>
      </c>
      <c r="F67" s="114">
        <v>20</v>
      </c>
      <c r="G67" s="114">
        <v>19</v>
      </c>
      <c r="H67" s="114">
        <v>23</v>
      </c>
      <c r="I67" s="140">
        <v>23</v>
      </c>
      <c r="J67" s="115">
        <v>-5</v>
      </c>
      <c r="K67" s="116">
        <v>-21.739130434782609</v>
      </c>
    </row>
    <row r="68" spans="1:11" ht="14.1" customHeight="1" x14ac:dyDescent="0.2">
      <c r="A68" s="306" t="s">
        <v>302</v>
      </c>
      <c r="B68" s="307" t="s">
        <v>303</v>
      </c>
      <c r="C68" s="308"/>
      <c r="D68" s="113">
        <v>0.20256583389601621</v>
      </c>
      <c r="E68" s="115">
        <v>9</v>
      </c>
      <c r="F68" s="114">
        <v>12</v>
      </c>
      <c r="G68" s="114">
        <v>13</v>
      </c>
      <c r="H68" s="114">
        <v>13</v>
      </c>
      <c r="I68" s="140">
        <v>13</v>
      </c>
      <c r="J68" s="115">
        <v>-4</v>
      </c>
      <c r="K68" s="116">
        <v>-30.76923076923077</v>
      </c>
    </row>
    <row r="69" spans="1:11" ht="14.1" customHeight="1" x14ac:dyDescent="0.2">
      <c r="A69" s="306">
        <v>83</v>
      </c>
      <c r="B69" s="307" t="s">
        <v>304</v>
      </c>
      <c r="C69" s="308"/>
      <c r="D69" s="113">
        <v>2.160702228224173</v>
      </c>
      <c r="E69" s="115">
        <v>96</v>
      </c>
      <c r="F69" s="114">
        <v>97</v>
      </c>
      <c r="G69" s="114">
        <v>98</v>
      </c>
      <c r="H69" s="114">
        <v>94</v>
      </c>
      <c r="I69" s="140">
        <v>95</v>
      </c>
      <c r="J69" s="115">
        <v>1</v>
      </c>
      <c r="K69" s="116">
        <v>1.0526315789473684</v>
      </c>
    </row>
    <row r="70" spans="1:11" ht="14.1" customHeight="1" x14ac:dyDescent="0.2">
      <c r="A70" s="306" t="s">
        <v>305</v>
      </c>
      <c r="B70" s="307" t="s">
        <v>306</v>
      </c>
      <c r="C70" s="308"/>
      <c r="D70" s="113">
        <v>1.3954535223947784</v>
      </c>
      <c r="E70" s="115">
        <v>62</v>
      </c>
      <c r="F70" s="114">
        <v>62</v>
      </c>
      <c r="G70" s="114">
        <v>64</v>
      </c>
      <c r="H70" s="114">
        <v>63</v>
      </c>
      <c r="I70" s="140">
        <v>65</v>
      </c>
      <c r="J70" s="115">
        <v>-3</v>
      </c>
      <c r="K70" s="116">
        <v>-4.615384615384615</v>
      </c>
    </row>
    <row r="71" spans="1:11" ht="14.1" customHeight="1" x14ac:dyDescent="0.2">
      <c r="A71" s="306"/>
      <c r="B71" s="307" t="s">
        <v>307</v>
      </c>
      <c r="C71" s="308"/>
      <c r="D71" s="113">
        <v>0.99032185460274591</v>
      </c>
      <c r="E71" s="115">
        <v>44</v>
      </c>
      <c r="F71" s="114">
        <v>40</v>
      </c>
      <c r="G71" s="114">
        <v>44</v>
      </c>
      <c r="H71" s="114">
        <v>43</v>
      </c>
      <c r="I71" s="140">
        <v>45</v>
      </c>
      <c r="J71" s="115">
        <v>-1</v>
      </c>
      <c r="K71" s="116">
        <v>-2.2222222222222223</v>
      </c>
    </row>
    <row r="72" spans="1:11" ht="14.1" customHeight="1" x14ac:dyDescent="0.2">
      <c r="A72" s="306">
        <v>84</v>
      </c>
      <c r="B72" s="307" t="s">
        <v>308</v>
      </c>
      <c r="C72" s="308"/>
      <c r="D72" s="113">
        <v>0.63020481656538374</v>
      </c>
      <c r="E72" s="115">
        <v>28</v>
      </c>
      <c r="F72" s="114">
        <v>31</v>
      </c>
      <c r="G72" s="114">
        <v>34</v>
      </c>
      <c r="H72" s="114">
        <v>33</v>
      </c>
      <c r="I72" s="140">
        <v>30</v>
      </c>
      <c r="J72" s="115">
        <v>-2</v>
      </c>
      <c r="K72" s="116">
        <v>-6.666666666666667</v>
      </c>
    </row>
    <row r="73" spans="1:11" ht="14.1" customHeight="1" x14ac:dyDescent="0.2">
      <c r="A73" s="306" t="s">
        <v>309</v>
      </c>
      <c r="B73" s="307" t="s">
        <v>310</v>
      </c>
      <c r="C73" s="308"/>
      <c r="D73" s="113">
        <v>0.15755120414134594</v>
      </c>
      <c r="E73" s="115">
        <v>7</v>
      </c>
      <c r="F73" s="114">
        <v>8</v>
      </c>
      <c r="G73" s="114">
        <v>7</v>
      </c>
      <c r="H73" s="114">
        <v>7</v>
      </c>
      <c r="I73" s="140">
        <v>7</v>
      </c>
      <c r="J73" s="115">
        <v>0</v>
      </c>
      <c r="K73" s="116">
        <v>0</v>
      </c>
    </row>
    <row r="74" spans="1:11" ht="14.1" customHeight="1" x14ac:dyDescent="0.2">
      <c r="A74" s="306" t="s">
        <v>311</v>
      </c>
      <c r="B74" s="307" t="s">
        <v>312</v>
      </c>
      <c r="C74" s="308"/>
      <c r="D74" s="113">
        <v>6.7521944632005407E-2</v>
      </c>
      <c r="E74" s="115">
        <v>3</v>
      </c>
      <c r="F74" s="114">
        <v>4</v>
      </c>
      <c r="G74" s="114">
        <v>4</v>
      </c>
      <c r="H74" s="114">
        <v>6</v>
      </c>
      <c r="I74" s="140">
        <v>4</v>
      </c>
      <c r="J74" s="115">
        <v>-1</v>
      </c>
      <c r="K74" s="116">
        <v>-25</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v>0</v>
      </c>
      <c r="H76" s="114">
        <v>0</v>
      </c>
      <c r="I76" s="140">
        <v>0</v>
      </c>
      <c r="J76" s="115" t="s">
        <v>513</v>
      </c>
      <c r="K76" s="116" t="s">
        <v>513</v>
      </c>
    </row>
    <row r="77" spans="1:11" ht="14.1" customHeight="1" x14ac:dyDescent="0.2">
      <c r="A77" s="306">
        <v>92</v>
      </c>
      <c r="B77" s="307" t="s">
        <v>316</v>
      </c>
      <c r="C77" s="308"/>
      <c r="D77" s="113">
        <v>0.38262435291469726</v>
      </c>
      <c r="E77" s="115">
        <v>17</v>
      </c>
      <c r="F77" s="114">
        <v>17</v>
      </c>
      <c r="G77" s="114">
        <v>14</v>
      </c>
      <c r="H77" s="114">
        <v>15</v>
      </c>
      <c r="I77" s="140">
        <v>15</v>
      </c>
      <c r="J77" s="115">
        <v>2</v>
      </c>
      <c r="K77" s="116">
        <v>13.333333333333334</v>
      </c>
    </row>
    <row r="78" spans="1:11" ht="14.1" customHeight="1" x14ac:dyDescent="0.2">
      <c r="A78" s="306">
        <v>93</v>
      </c>
      <c r="B78" s="307" t="s">
        <v>317</v>
      </c>
      <c r="C78" s="308"/>
      <c r="D78" s="113">
        <v>0.13504388926401081</v>
      </c>
      <c r="E78" s="115">
        <v>6</v>
      </c>
      <c r="F78" s="114">
        <v>6</v>
      </c>
      <c r="G78" s="114">
        <v>6</v>
      </c>
      <c r="H78" s="114">
        <v>6</v>
      </c>
      <c r="I78" s="140">
        <v>6</v>
      </c>
      <c r="J78" s="115">
        <v>0</v>
      </c>
      <c r="K78" s="116">
        <v>0</v>
      </c>
    </row>
    <row r="79" spans="1:11" ht="14.1" customHeight="1" x14ac:dyDescent="0.2">
      <c r="A79" s="306">
        <v>94</v>
      </c>
      <c r="B79" s="307" t="s">
        <v>318</v>
      </c>
      <c r="C79" s="308"/>
      <c r="D79" s="113">
        <v>0.13504388926401081</v>
      </c>
      <c r="E79" s="115">
        <v>6</v>
      </c>
      <c r="F79" s="114">
        <v>9</v>
      </c>
      <c r="G79" s="114">
        <v>11</v>
      </c>
      <c r="H79" s="114">
        <v>9</v>
      </c>
      <c r="I79" s="140">
        <v>8</v>
      </c>
      <c r="J79" s="115">
        <v>-2</v>
      </c>
      <c r="K79" s="116">
        <v>-25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1.6880486158001351</v>
      </c>
      <c r="E81" s="143">
        <v>75</v>
      </c>
      <c r="F81" s="144">
        <v>88</v>
      </c>
      <c r="G81" s="144">
        <v>91</v>
      </c>
      <c r="H81" s="144">
        <v>92</v>
      </c>
      <c r="I81" s="145">
        <v>87</v>
      </c>
      <c r="J81" s="143">
        <v>-12</v>
      </c>
      <c r="K81" s="146">
        <v>-13.793103448275861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2344</v>
      </c>
      <c r="G12" s="536">
        <v>1440</v>
      </c>
      <c r="H12" s="536">
        <v>2462</v>
      </c>
      <c r="I12" s="536">
        <v>1842</v>
      </c>
      <c r="J12" s="537">
        <v>2094</v>
      </c>
      <c r="K12" s="538">
        <v>250</v>
      </c>
      <c r="L12" s="349">
        <v>11.938872970391595</v>
      </c>
    </row>
    <row r="13" spans="1:17" s="110" customFormat="1" ht="15" customHeight="1" x14ac:dyDescent="0.2">
      <c r="A13" s="350" t="s">
        <v>344</v>
      </c>
      <c r="B13" s="351" t="s">
        <v>345</v>
      </c>
      <c r="C13" s="347"/>
      <c r="D13" s="347"/>
      <c r="E13" s="348"/>
      <c r="F13" s="536">
        <v>1418</v>
      </c>
      <c r="G13" s="536">
        <v>750</v>
      </c>
      <c r="H13" s="536">
        <v>1413</v>
      </c>
      <c r="I13" s="536">
        <v>1097</v>
      </c>
      <c r="J13" s="537">
        <v>1244</v>
      </c>
      <c r="K13" s="538">
        <v>174</v>
      </c>
      <c r="L13" s="349">
        <v>13.987138263665594</v>
      </c>
    </row>
    <row r="14" spans="1:17" s="110" customFormat="1" ht="22.5" customHeight="1" x14ac:dyDescent="0.2">
      <c r="A14" s="350"/>
      <c r="B14" s="351" t="s">
        <v>346</v>
      </c>
      <c r="C14" s="347"/>
      <c r="D14" s="347"/>
      <c r="E14" s="348"/>
      <c r="F14" s="536">
        <v>926</v>
      </c>
      <c r="G14" s="536">
        <v>690</v>
      </c>
      <c r="H14" s="536">
        <v>1049</v>
      </c>
      <c r="I14" s="536">
        <v>745</v>
      </c>
      <c r="J14" s="537">
        <v>850</v>
      </c>
      <c r="K14" s="538">
        <v>76</v>
      </c>
      <c r="L14" s="349">
        <v>8.9411764705882355</v>
      </c>
    </row>
    <row r="15" spans="1:17" s="110" customFormat="1" ht="15" customHeight="1" x14ac:dyDescent="0.2">
      <c r="A15" s="350" t="s">
        <v>347</v>
      </c>
      <c r="B15" s="351" t="s">
        <v>108</v>
      </c>
      <c r="C15" s="347"/>
      <c r="D15" s="347"/>
      <c r="E15" s="348"/>
      <c r="F15" s="536">
        <v>377</v>
      </c>
      <c r="G15" s="536">
        <v>284</v>
      </c>
      <c r="H15" s="536">
        <v>897</v>
      </c>
      <c r="I15" s="536">
        <v>301</v>
      </c>
      <c r="J15" s="537">
        <v>337</v>
      </c>
      <c r="K15" s="538">
        <v>40</v>
      </c>
      <c r="L15" s="349">
        <v>11.869436201780415</v>
      </c>
    </row>
    <row r="16" spans="1:17" s="110" customFormat="1" ht="15" customHeight="1" x14ac:dyDescent="0.2">
      <c r="A16" s="350"/>
      <c r="B16" s="351" t="s">
        <v>109</v>
      </c>
      <c r="C16" s="347"/>
      <c r="D16" s="347"/>
      <c r="E16" s="348"/>
      <c r="F16" s="536">
        <v>1523</v>
      </c>
      <c r="G16" s="536">
        <v>976</v>
      </c>
      <c r="H16" s="536">
        <v>1322</v>
      </c>
      <c r="I16" s="536">
        <v>1271</v>
      </c>
      <c r="J16" s="537">
        <v>1432</v>
      </c>
      <c r="K16" s="538">
        <v>91</v>
      </c>
      <c r="L16" s="349">
        <v>6.3547486033519549</v>
      </c>
    </row>
    <row r="17" spans="1:12" s="110" customFormat="1" ht="15" customHeight="1" x14ac:dyDescent="0.2">
      <c r="A17" s="350"/>
      <c r="B17" s="351" t="s">
        <v>110</v>
      </c>
      <c r="C17" s="347"/>
      <c r="D17" s="347"/>
      <c r="E17" s="348"/>
      <c r="F17" s="536">
        <v>406</v>
      </c>
      <c r="G17" s="536">
        <v>144</v>
      </c>
      <c r="H17" s="536">
        <v>217</v>
      </c>
      <c r="I17" s="536">
        <v>246</v>
      </c>
      <c r="J17" s="537">
        <v>282</v>
      </c>
      <c r="K17" s="538">
        <v>124</v>
      </c>
      <c r="L17" s="349">
        <v>43.971631205673759</v>
      </c>
    </row>
    <row r="18" spans="1:12" s="110" customFormat="1" ht="15" customHeight="1" x14ac:dyDescent="0.2">
      <c r="A18" s="350"/>
      <c r="B18" s="351" t="s">
        <v>111</v>
      </c>
      <c r="C18" s="347"/>
      <c r="D18" s="347"/>
      <c r="E18" s="348"/>
      <c r="F18" s="536">
        <v>38</v>
      </c>
      <c r="G18" s="536">
        <v>36</v>
      </c>
      <c r="H18" s="536">
        <v>26</v>
      </c>
      <c r="I18" s="536">
        <v>24</v>
      </c>
      <c r="J18" s="537">
        <v>43</v>
      </c>
      <c r="K18" s="538">
        <v>-5</v>
      </c>
      <c r="L18" s="349">
        <v>-11.627906976744185</v>
      </c>
    </row>
    <row r="19" spans="1:12" s="110" customFormat="1" ht="15" customHeight="1" x14ac:dyDescent="0.2">
      <c r="A19" s="118" t="s">
        <v>113</v>
      </c>
      <c r="B19" s="119" t="s">
        <v>181</v>
      </c>
      <c r="C19" s="347"/>
      <c r="D19" s="347"/>
      <c r="E19" s="348"/>
      <c r="F19" s="536">
        <v>1560</v>
      </c>
      <c r="G19" s="536">
        <v>889</v>
      </c>
      <c r="H19" s="536">
        <v>1738</v>
      </c>
      <c r="I19" s="536">
        <v>1243</v>
      </c>
      <c r="J19" s="537">
        <v>1403</v>
      </c>
      <c r="K19" s="538">
        <v>157</v>
      </c>
      <c r="L19" s="349">
        <v>11.190306486101212</v>
      </c>
    </row>
    <row r="20" spans="1:12" s="110" customFormat="1" ht="15" customHeight="1" x14ac:dyDescent="0.2">
      <c r="A20" s="118"/>
      <c r="B20" s="119" t="s">
        <v>182</v>
      </c>
      <c r="C20" s="347"/>
      <c r="D20" s="347"/>
      <c r="E20" s="348"/>
      <c r="F20" s="536">
        <v>784</v>
      </c>
      <c r="G20" s="536">
        <v>551</v>
      </c>
      <c r="H20" s="536">
        <v>724</v>
      </c>
      <c r="I20" s="536">
        <v>599</v>
      </c>
      <c r="J20" s="537">
        <v>691</v>
      </c>
      <c r="K20" s="538">
        <v>93</v>
      </c>
      <c r="L20" s="349">
        <v>13.458755426917511</v>
      </c>
    </row>
    <row r="21" spans="1:12" s="110" customFormat="1" ht="15" customHeight="1" x14ac:dyDescent="0.2">
      <c r="A21" s="118" t="s">
        <v>113</v>
      </c>
      <c r="B21" s="119" t="s">
        <v>116</v>
      </c>
      <c r="C21" s="347"/>
      <c r="D21" s="347"/>
      <c r="E21" s="348"/>
      <c r="F21" s="536">
        <v>2088</v>
      </c>
      <c r="G21" s="536">
        <v>1301</v>
      </c>
      <c r="H21" s="536">
        <v>2158</v>
      </c>
      <c r="I21" s="536">
        <v>1637</v>
      </c>
      <c r="J21" s="537">
        <v>1868</v>
      </c>
      <c r="K21" s="538">
        <v>220</v>
      </c>
      <c r="L21" s="349">
        <v>11.777301927194861</v>
      </c>
    </row>
    <row r="22" spans="1:12" s="110" customFormat="1" ht="15" customHeight="1" x14ac:dyDescent="0.2">
      <c r="A22" s="118"/>
      <c r="B22" s="119" t="s">
        <v>117</v>
      </c>
      <c r="C22" s="347"/>
      <c r="D22" s="347"/>
      <c r="E22" s="348"/>
      <c r="F22" s="536">
        <v>256</v>
      </c>
      <c r="G22" s="536">
        <v>138</v>
      </c>
      <c r="H22" s="536">
        <v>304</v>
      </c>
      <c r="I22" s="536">
        <v>205</v>
      </c>
      <c r="J22" s="537">
        <v>226</v>
      </c>
      <c r="K22" s="538">
        <v>30</v>
      </c>
      <c r="L22" s="349">
        <v>13.274336283185841</v>
      </c>
    </row>
    <row r="23" spans="1:12" s="110" customFormat="1" ht="15" customHeight="1" x14ac:dyDescent="0.2">
      <c r="A23" s="352" t="s">
        <v>347</v>
      </c>
      <c r="B23" s="353" t="s">
        <v>193</v>
      </c>
      <c r="C23" s="354"/>
      <c r="D23" s="354"/>
      <c r="E23" s="355"/>
      <c r="F23" s="539">
        <v>19</v>
      </c>
      <c r="G23" s="539">
        <v>47</v>
      </c>
      <c r="H23" s="539">
        <v>417</v>
      </c>
      <c r="I23" s="539">
        <v>15</v>
      </c>
      <c r="J23" s="540">
        <v>28</v>
      </c>
      <c r="K23" s="541">
        <v>-9</v>
      </c>
      <c r="L23" s="356">
        <v>-32.142857142857146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33.4</v>
      </c>
      <c r="G25" s="542">
        <v>41.3</v>
      </c>
      <c r="H25" s="542">
        <v>43.7</v>
      </c>
      <c r="I25" s="542">
        <v>41.2</v>
      </c>
      <c r="J25" s="542">
        <v>34.700000000000003</v>
      </c>
      <c r="K25" s="543" t="s">
        <v>349</v>
      </c>
      <c r="L25" s="364">
        <v>-1.3000000000000043</v>
      </c>
    </row>
    <row r="26" spans="1:12" s="110" customFormat="1" ht="15" customHeight="1" x14ac:dyDescent="0.2">
      <c r="A26" s="365" t="s">
        <v>105</v>
      </c>
      <c r="B26" s="366" t="s">
        <v>345</v>
      </c>
      <c r="C26" s="362"/>
      <c r="D26" s="362"/>
      <c r="E26" s="363"/>
      <c r="F26" s="542">
        <v>31.7</v>
      </c>
      <c r="G26" s="542">
        <v>44</v>
      </c>
      <c r="H26" s="542">
        <v>42.2</v>
      </c>
      <c r="I26" s="542">
        <v>40.200000000000003</v>
      </c>
      <c r="J26" s="544">
        <v>33.299999999999997</v>
      </c>
      <c r="K26" s="543" t="s">
        <v>349</v>
      </c>
      <c r="L26" s="364">
        <v>-1.5999999999999979</v>
      </c>
    </row>
    <row r="27" spans="1:12" s="110" customFormat="1" ht="15" customHeight="1" x14ac:dyDescent="0.2">
      <c r="A27" s="365"/>
      <c r="B27" s="366" t="s">
        <v>346</v>
      </c>
      <c r="C27" s="362"/>
      <c r="D27" s="362"/>
      <c r="E27" s="363"/>
      <c r="F27" s="542">
        <v>36.1</v>
      </c>
      <c r="G27" s="542">
        <v>38.4</v>
      </c>
      <c r="H27" s="542">
        <v>45.6</v>
      </c>
      <c r="I27" s="542">
        <v>42.8</v>
      </c>
      <c r="J27" s="542">
        <v>36.9</v>
      </c>
      <c r="K27" s="543" t="s">
        <v>349</v>
      </c>
      <c r="L27" s="364">
        <v>-0.79999999999999716</v>
      </c>
    </row>
    <row r="28" spans="1:12" s="110" customFormat="1" ht="15" customHeight="1" x14ac:dyDescent="0.2">
      <c r="A28" s="365" t="s">
        <v>113</v>
      </c>
      <c r="B28" s="366" t="s">
        <v>108</v>
      </c>
      <c r="C28" s="362"/>
      <c r="D28" s="362"/>
      <c r="E28" s="363"/>
      <c r="F28" s="542">
        <v>45</v>
      </c>
      <c r="G28" s="542">
        <v>48.9</v>
      </c>
      <c r="H28" s="542">
        <v>49.4</v>
      </c>
      <c r="I28" s="542">
        <v>53.8</v>
      </c>
      <c r="J28" s="542">
        <v>46.1</v>
      </c>
      <c r="K28" s="543" t="s">
        <v>349</v>
      </c>
      <c r="L28" s="364">
        <v>-1.1000000000000014</v>
      </c>
    </row>
    <row r="29" spans="1:12" s="110" customFormat="1" ht="11.25" x14ac:dyDescent="0.2">
      <c r="A29" s="365"/>
      <c r="B29" s="366" t="s">
        <v>109</v>
      </c>
      <c r="C29" s="362"/>
      <c r="D29" s="362"/>
      <c r="E29" s="363"/>
      <c r="F29" s="542">
        <v>31.7</v>
      </c>
      <c r="G29" s="542">
        <v>39.200000000000003</v>
      </c>
      <c r="H29" s="542">
        <v>41.2</v>
      </c>
      <c r="I29" s="542">
        <v>37.6</v>
      </c>
      <c r="J29" s="544">
        <v>32.799999999999997</v>
      </c>
      <c r="K29" s="543" t="s">
        <v>349</v>
      </c>
      <c r="L29" s="364">
        <v>-1.0999999999999979</v>
      </c>
    </row>
    <row r="30" spans="1:12" s="110" customFormat="1" ht="15" customHeight="1" x14ac:dyDescent="0.2">
      <c r="A30" s="365"/>
      <c r="B30" s="366" t="s">
        <v>110</v>
      </c>
      <c r="C30" s="362"/>
      <c r="D30" s="362"/>
      <c r="E30" s="363"/>
      <c r="F30" s="542">
        <v>29.6</v>
      </c>
      <c r="G30" s="542">
        <v>41</v>
      </c>
      <c r="H30" s="542">
        <v>44</v>
      </c>
      <c r="I30" s="542">
        <v>44.5</v>
      </c>
      <c r="J30" s="542">
        <v>33</v>
      </c>
      <c r="K30" s="543" t="s">
        <v>349</v>
      </c>
      <c r="L30" s="364">
        <v>-3.3999999999999986</v>
      </c>
    </row>
    <row r="31" spans="1:12" s="110" customFormat="1" ht="15" customHeight="1" x14ac:dyDescent="0.2">
      <c r="A31" s="365"/>
      <c r="B31" s="366" t="s">
        <v>111</v>
      </c>
      <c r="C31" s="362"/>
      <c r="D31" s="362"/>
      <c r="E31" s="363"/>
      <c r="F31" s="542">
        <v>36.799999999999997</v>
      </c>
      <c r="G31" s="542">
        <v>52.8</v>
      </c>
      <c r="H31" s="542">
        <v>65.400000000000006</v>
      </c>
      <c r="I31" s="542">
        <v>45.8</v>
      </c>
      <c r="J31" s="542">
        <v>27.9</v>
      </c>
      <c r="K31" s="543" t="s">
        <v>349</v>
      </c>
      <c r="L31" s="364">
        <v>8.8999999999999986</v>
      </c>
    </row>
    <row r="32" spans="1:12" s="110" customFormat="1" ht="15" customHeight="1" x14ac:dyDescent="0.2">
      <c r="A32" s="367" t="s">
        <v>113</v>
      </c>
      <c r="B32" s="368" t="s">
        <v>181</v>
      </c>
      <c r="C32" s="362"/>
      <c r="D32" s="362"/>
      <c r="E32" s="363"/>
      <c r="F32" s="542">
        <v>31.4</v>
      </c>
      <c r="G32" s="542">
        <v>40.4</v>
      </c>
      <c r="H32" s="542">
        <v>41.2</v>
      </c>
      <c r="I32" s="542">
        <v>38.9</v>
      </c>
      <c r="J32" s="544">
        <v>33.700000000000003</v>
      </c>
      <c r="K32" s="543" t="s">
        <v>349</v>
      </c>
      <c r="L32" s="364">
        <v>-2.3000000000000043</v>
      </c>
    </row>
    <row r="33" spans="1:12" s="110" customFormat="1" ht="15" customHeight="1" x14ac:dyDescent="0.2">
      <c r="A33" s="367"/>
      <c r="B33" s="368" t="s">
        <v>182</v>
      </c>
      <c r="C33" s="362"/>
      <c r="D33" s="362"/>
      <c r="E33" s="363"/>
      <c r="F33" s="542">
        <v>37.4</v>
      </c>
      <c r="G33" s="542">
        <v>42.8</v>
      </c>
      <c r="H33" s="542">
        <v>48.2</v>
      </c>
      <c r="I33" s="542">
        <v>46</v>
      </c>
      <c r="J33" s="542">
        <v>37</v>
      </c>
      <c r="K33" s="543" t="s">
        <v>349</v>
      </c>
      <c r="L33" s="364">
        <v>0.39999999999999858</v>
      </c>
    </row>
    <row r="34" spans="1:12" s="369" customFormat="1" ht="15" customHeight="1" x14ac:dyDescent="0.2">
      <c r="A34" s="367" t="s">
        <v>113</v>
      </c>
      <c r="B34" s="368" t="s">
        <v>116</v>
      </c>
      <c r="C34" s="362"/>
      <c r="D34" s="362"/>
      <c r="E34" s="363"/>
      <c r="F34" s="542">
        <v>30.5</v>
      </c>
      <c r="G34" s="542">
        <v>39.9</v>
      </c>
      <c r="H34" s="542">
        <v>40.6</v>
      </c>
      <c r="I34" s="542">
        <v>39.700000000000003</v>
      </c>
      <c r="J34" s="542">
        <v>33</v>
      </c>
      <c r="K34" s="543" t="s">
        <v>349</v>
      </c>
      <c r="L34" s="364">
        <v>-2.5</v>
      </c>
    </row>
    <row r="35" spans="1:12" s="369" customFormat="1" ht="11.25" x14ac:dyDescent="0.2">
      <c r="A35" s="370"/>
      <c r="B35" s="371" t="s">
        <v>117</v>
      </c>
      <c r="C35" s="372"/>
      <c r="D35" s="372"/>
      <c r="E35" s="373"/>
      <c r="F35" s="545">
        <v>57.1</v>
      </c>
      <c r="G35" s="545">
        <v>55.2</v>
      </c>
      <c r="H35" s="545">
        <v>62.2</v>
      </c>
      <c r="I35" s="545">
        <v>52.9</v>
      </c>
      <c r="J35" s="546">
        <v>49.3</v>
      </c>
      <c r="K35" s="547" t="s">
        <v>349</v>
      </c>
      <c r="L35" s="374">
        <v>7.8000000000000043</v>
      </c>
    </row>
    <row r="36" spans="1:12" s="369" customFormat="1" ht="15.95" customHeight="1" x14ac:dyDescent="0.2">
      <c r="A36" s="375" t="s">
        <v>350</v>
      </c>
      <c r="B36" s="376"/>
      <c r="C36" s="377"/>
      <c r="D36" s="376"/>
      <c r="E36" s="378"/>
      <c r="F36" s="548">
        <v>2315</v>
      </c>
      <c r="G36" s="548">
        <v>1372</v>
      </c>
      <c r="H36" s="548">
        <v>1977</v>
      </c>
      <c r="I36" s="548">
        <v>1815</v>
      </c>
      <c r="J36" s="548">
        <v>2049</v>
      </c>
      <c r="K36" s="549">
        <v>266</v>
      </c>
      <c r="L36" s="380">
        <v>12.981942410932161</v>
      </c>
    </row>
    <row r="37" spans="1:12" s="369" customFormat="1" ht="15.95" customHeight="1" x14ac:dyDescent="0.2">
      <c r="A37" s="381"/>
      <c r="B37" s="382" t="s">
        <v>113</v>
      </c>
      <c r="C37" s="382" t="s">
        <v>351</v>
      </c>
      <c r="D37" s="382"/>
      <c r="E37" s="383"/>
      <c r="F37" s="548">
        <v>774</v>
      </c>
      <c r="G37" s="548">
        <v>567</v>
      </c>
      <c r="H37" s="548">
        <v>864</v>
      </c>
      <c r="I37" s="548">
        <v>748</v>
      </c>
      <c r="J37" s="548">
        <v>712</v>
      </c>
      <c r="K37" s="549">
        <v>62</v>
      </c>
      <c r="L37" s="380">
        <v>8.7078651685393265</v>
      </c>
    </row>
    <row r="38" spans="1:12" s="369" customFormat="1" ht="15.95" customHeight="1" x14ac:dyDescent="0.2">
      <c r="A38" s="381"/>
      <c r="B38" s="384" t="s">
        <v>105</v>
      </c>
      <c r="C38" s="384" t="s">
        <v>106</v>
      </c>
      <c r="D38" s="385"/>
      <c r="E38" s="383"/>
      <c r="F38" s="548">
        <v>1400</v>
      </c>
      <c r="G38" s="548">
        <v>713</v>
      </c>
      <c r="H38" s="548">
        <v>1118</v>
      </c>
      <c r="I38" s="548">
        <v>1083</v>
      </c>
      <c r="J38" s="550">
        <v>1216</v>
      </c>
      <c r="K38" s="549">
        <v>184</v>
      </c>
      <c r="L38" s="380">
        <v>15.131578947368421</v>
      </c>
    </row>
    <row r="39" spans="1:12" s="369" customFormat="1" ht="15.95" customHeight="1" x14ac:dyDescent="0.2">
      <c r="A39" s="381"/>
      <c r="B39" s="385"/>
      <c r="C39" s="382" t="s">
        <v>352</v>
      </c>
      <c r="D39" s="385"/>
      <c r="E39" s="383"/>
      <c r="F39" s="548">
        <v>444</v>
      </c>
      <c r="G39" s="548">
        <v>314</v>
      </c>
      <c r="H39" s="548">
        <v>472</v>
      </c>
      <c r="I39" s="548">
        <v>435</v>
      </c>
      <c r="J39" s="548">
        <v>405</v>
      </c>
      <c r="K39" s="549">
        <v>39</v>
      </c>
      <c r="L39" s="380">
        <v>9.6296296296296298</v>
      </c>
    </row>
    <row r="40" spans="1:12" s="369" customFormat="1" ht="15.95" customHeight="1" x14ac:dyDescent="0.2">
      <c r="A40" s="381"/>
      <c r="B40" s="384"/>
      <c r="C40" s="384" t="s">
        <v>107</v>
      </c>
      <c r="D40" s="385"/>
      <c r="E40" s="383"/>
      <c r="F40" s="548">
        <v>915</v>
      </c>
      <c r="G40" s="548">
        <v>659</v>
      </c>
      <c r="H40" s="548">
        <v>859</v>
      </c>
      <c r="I40" s="548">
        <v>732</v>
      </c>
      <c r="J40" s="548">
        <v>833</v>
      </c>
      <c r="K40" s="549">
        <v>82</v>
      </c>
      <c r="L40" s="380">
        <v>9.8439375750300115</v>
      </c>
    </row>
    <row r="41" spans="1:12" s="369" customFormat="1" ht="24" customHeight="1" x14ac:dyDescent="0.2">
      <c r="A41" s="381"/>
      <c r="B41" s="385"/>
      <c r="C41" s="382" t="s">
        <v>352</v>
      </c>
      <c r="D41" s="385"/>
      <c r="E41" s="383"/>
      <c r="F41" s="548">
        <v>330</v>
      </c>
      <c r="G41" s="548">
        <v>253</v>
      </c>
      <c r="H41" s="548">
        <v>392</v>
      </c>
      <c r="I41" s="548">
        <v>313</v>
      </c>
      <c r="J41" s="550">
        <v>307</v>
      </c>
      <c r="K41" s="549">
        <v>23</v>
      </c>
      <c r="L41" s="380">
        <v>7.4918566775244297</v>
      </c>
    </row>
    <row r="42" spans="1:12" s="110" customFormat="1" ht="15" customHeight="1" x14ac:dyDescent="0.2">
      <c r="A42" s="381"/>
      <c r="B42" s="384" t="s">
        <v>113</v>
      </c>
      <c r="C42" s="384" t="s">
        <v>353</v>
      </c>
      <c r="D42" s="385"/>
      <c r="E42" s="383"/>
      <c r="F42" s="548">
        <v>353</v>
      </c>
      <c r="G42" s="548">
        <v>225</v>
      </c>
      <c r="H42" s="548">
        <v>451</v>
      </c>
      <c r="I42" s="548">
        <v>288</v>
      </c>
      <c r="J42" s="548">
        <v>308</v>
      </c>
      <c r="K42" s="549">
        <v>45</v>
      </c>
      <c r="L42" s="380">
        <v>14.61038961038961</v>
      </c>
    </row>
    <row r="43" spans="1:12" s="110" customFormat="1" ht="15" customHeight="1" x14ac:dyDescent="0.2">
      <c r="A43" s="381"/>
      <c r="B43" s="385"/>
      <c r="C43" s="382" t="s">
        <v>352</v>
      </c>
      <c r="D43" s="385"/>
      <c r="E43" s="383"/>
      <c r="F43" s="548">
        <v>159</v>
      </c>
      <c r="G43" s="548">
        <v>110</v>
      </c>
      <c r="H43" s="548">
        <v>223</v>
      </c>
      <c r="I43" s="548">
        <v>155</v>
      </c>
      <c r="J43" s="548">
        <v>142</v>
      </c>
      <c r="K43" s="549">
        <v>17</v>
      </c>
      <c r="L43" s="380">
        <v>11.971830985915492</v>
      </c>
    </row>
    <row r="44" spans="1:12" s="110" customFormat="1" ht="15" customHeight="1" x14ac:dyDescent="0.2">
      <c r="A44" s="381"/>
      <c r="B44" s="384"/>
      <c r="C44" s="366" t="s">
        <v>109</v>
      </c>
      <c r="D44" s="385"/>
      <c r="E44" s="383"/>
      <c r="F44" s="548">
        <v>1518</v>
      </c>
      <c r="G44" s="548">
        <v>967</v>
      </c>
      <c r="H44" s="548">
        <v>1284</v>
      </c>
      <c r="I44" s="548">
        <v>1258</v>
      </c>
      <c r="J44" s="550">
        <v>1416</v>
      </c>
      <c r="K44" s="549">
        <v>102</v>
      </c>
      <c r="L44" s="380">
        <v>7.2033898305084749</v>
      </c>
    </row>
    <row r="45" spans="1:12" s="110" customFormat="1" ht="15" customHeight="1" x14ac:dyDescent="0.2">
      <c r="A45" s="381"/>
      <c r="B45" s="385"/>
      <c r="C45" s="382" t="s">
        <v>352</v>
      </c>
      <c r="D45" s="385"/>
      <c r="E45" s="383"/>
      <c r="F45" s="548">
        <v>481</v>
      </c>
      <c r="G45" s="548">
        <v>379</v>
      </c>
      <c r="H45" s="548">
        <v>529</v>
      </c>
      <c r="I45" s="548">
        <v>473</v>
      </c>
      <c r="J45" s="548">
        <v>465</v>
      </c>
      <c r="K45" s="549">
        <v>16</v>
      </c>
      <c r="L45" s="380">
        <v>3.4408602150537635</v>
      </c>
    </row>
    <row r="46" spans="1:12" s="110" customFormat="1" ht="15" customHeight="1" x14ac:dyDescent="0.2">
      <c r="A46" s="381"/>
      <c r="B46" s="384"/>
      <c r="C46" s="366" t="s">
        <v>110</v>
      </c>
      <c r="D46" s="385"/>
      <c r="E46" s="383"/>
      <c r="F46" s="548">
        <v>406</v>
      </c>
      <c r="G46" s="548">
        <v>144</v>
      </c>
      <c r="H46" s="548">
        <v>216</v>
      </c>
      <c r="I46" s="548">
        <v>245</v>
      </c>
      <c r="J46" s="548">
        <v>282</v>
      </c>
      <c r="K46" s="549">
        <v>124</v>
      </c>
      <c r="L46" s="380">
        <v>43.971631205673759</v>
      </c>
    </row>
    <row r="47" spans="1:12" s="110" customFormat="1" ht="15" customHeight="1" x14ac:dyDescent="0.2">
      <c r="A47" s="381"/>
      <c r="B47" s="385"/>
      <c r="C47" s="382" t="s">
        <v>352</v>
      </c>
      <c r="D47" s="385"/>
      <c r="E47" s="383"/>
      <c r="F47" s="548">
        <v>120</v>
      </c>
      <c r="G47" s="548">
        <v>59</v>
      </c>
      <c r="H47" s="548">
        <v>95</v>
      </c>
      <c r="I47" s="548">
        <v>109</v>
      </c>
      <c r="J47" s="550">
        <v>93</v>
      </c>
      <c r="K47" s="549">
        <v>27</v>
      </c>
      <c r="L47" s="380">
        <v>29.032258064516128</v>
      </c>
    </row>
    <row r="48" spans="1:12" s="110" customFormat="1" ht="15" customHeight="1" x14ac:dyDescent="0.2">
      <c r="A48" s="381"/>
      <c r="B48" s="385"/>
      <c r="C48" s="366" t="s">
        <v>111</v>
      </c>
      <c r="D48" s="386"/>
      <c r="E48" s="387"/>
      <c r="F48" s="548">
        <v>38</v>
      </c>
      <c r="G48" s="548">
        <v>36</v>
      </c>
      <c r="H48" s="548">
        <v>26</v>
      </c>
      <c r="I48" s="548">
        <v>24</v>
      </c>
      <c r="J48" s="548">
        <v>43</v>
      </c>
      <c r="K48" s="549">
        <v>-5</v>
      </c>
      <c r="L48" s="380">
        <v>-11.627906976744185</v>
      </c>
    </row>
    <row r="49" spans="1:12" s="110" customFormat="1" ht="15" customHeight="1" x14ac:dyDescent="0.2">
      <c r="A49" s="381"/>
      <c r="B49" s="385"/>
      <c r="C49" s="382" t="s">
        <v>352</v>
      </c>
      <c r="D49" s="385"/>
      <c r="E49" s="383"/>
      <c r="F49" s="548">
        <v>14</v>
      </c>
      <c r="G49" s="548">
        <v>19</v>
      </c>
      <c r="H49" s="548">
        <v>17</v>
      </c>
      <c r="I49" s="548">
        <v>11</v>
      </c>
      <c r="J49" s="548">
        <v>12</v>
      </c>
      <c r="K49" s="549">
        <v>2</v>
      </c>
      <c r="L49" s="380">
        <v>16.666666666666668</v>
      </c>
    </row>
    <row r="50" spans="1:12" s="110" customFormat="1" ht="15" customHeight="1" x14ac:dyDescent="0.2">
      <c r="A50" s="381"/>
      <c r="B50" s="384" t="s">
        <v>113</v>
      </c>
      <c r="C50" s="382" t="s">
        <v>181</v>
      </c>
      <c r="D50" s="385"/>
      <c r="E50" s="383"/>
      <c r="F50" s="548">
        <v>1535</v>
      </c>
      <c r="G50" s="548">
        <v>825</v>
      </c>
      <c r="H50" s="548">
        <v>1273</v>
      </c>
      <c r="I50" s="548">
        <v>1224</v>
      </c>
      <c r="J50" s="550">
        <v>1367</v>
      </c>
      <c r="K50" s="549">
        <v>168</v>
      </c>
      <c r="L50" s="380">
        <v>12.289685442574982</v>
      </c>
    </row>
    <row r="51" spans="1:12" s="110" customFormat="1" ht="15" customHeight="1" x14ac:dyDescent="0.2">
      <c r="A51" s="381"/>
      <c r="B51" s="385"/>
      <c r="C51" s="382" t="s">
        <v>352</v>
      </c>
      <c r="D51" s="385"/>
      <c r="E51" s="383"/>
      <c r="F51" s="548">
        <v>482</v>
      </c>
      <c r="G51" s="548">
        <v>333</v>
      </c>
      <c r="H51" s="548">
        <v>525</v>
      </c>
      <c r="I51" s="548">
        <v>476</v>
      </c>
      <c r="J51" s="548">
        <v>460</v>
      </c>
      <c r="K51" s="549">
        <v>22</v>
      </c>
      <c r="L51" s="380">
        <v>4.7826086956521738</v>
      </c>
    </row>
    <row r="52" spans="1:12" s="110" customFormat="1" ht="15" customHeight="1" x14ac:dyDescent="0.2">
      <c r="A52" s="381"/>
      <c r="B52" s="384"/>
      <c r="C52" s="382" t="s">
        <v>182</v>
      </c>
      <c r="D52" s="385"/>
      <c r="E52" s="383"/>
      <c r="F52" s="548">
        <v>780</v>
      </c>
      <c r="G52" s="548">
        <v>547</v>
      </c>
      <c r="H52" s="548">
        <v>704</v>
      </c>
      <c r="I52" s="548">
        <v>591</v>
      </c>
      <c r="J52" s="548">
        <v>682</v>
      </c>
      <c r="K52" s="549">
        <v>98</v>
      </c>
      <c r="L52" s="380">
        <v>14.369501466275659</v>
      </c>
    </row>
    <row r="53" spans="1:12" s="269" customFormat="1" ht="11.25" customHeight="1" x14ac:dyDescent="0.2">
      <c r="A53" s="381"/>
      <c r="B53" s="385"/>
      <c r="C53" s="382" t="s">
        <v>352</v>
      </c>
      <c r="D53" s="385"/>
      <c r="E53" s="383"/>
      <c r="F53" s="548">
        <v>292</v>
      </c>
      <c r="G53" s="548">
        <v>234</v>
      </c>
      <c r="H53" s="548">
        <v>339</v>
      </c>
      <c r="I53" s="548">
        <v>272</v>
      </c>
      <c r="J53" s="550">
        <v>252</v>
      </c>
      <c r="K53" s="549">
        <v>40</v>
      </c>
      <c r="L53" s="380">
        <v>15.873015873015873</v>
      </c>
    </row>
    <row r="54" spans="1:12" s="151" customFormat="1" ht="12.75" customHeight="1" x14ac:dyDescent="0.2">
      <c r="A54" s="381"/>
      <c r="B54" s="384" t="s">
        <v>113</v>
      </c>
      <c r="C54" s="384" t="s">
        <v>116</v>
      </c>
      <c r="D54" s="385"/>
      <c r="E54" s="383"/>
      <c r="F54" s="548">
        <v>2061</v>
      </c>
      <c r="G54" s="548">
        <v>1237</v>
      </c>
      <c r="H54" s="548">
        <v>1694</v>
      </c>
      <c r="I54" s="548">
        <v>1611</v>
      </c>
      <c r="J54" s="548">
        <v>1826</v>
      </c>
      <c r="K54" s="549">
        <v>235</v>
      </c>
      <c r="L54" s="380">
        <v>12.869660460021906</v>
      </c>
    </row>
    <row r="55" spans="1:12" ht="11.25" x14ac:dyDescent="0.2">
      <c r="A55" s="381"/>
      <c r="B55" s="385"/>
      <c r="C55" s="382" t="s">
        <v>352</v>
      </c>
      <c r="D55" s="385"/>
      <c r="E55" s="383"/>
      <c r="F55" s="548">
        <v>629</v>
      </c>
      <c r="G55" s="548">
        <v>493</v>
      </c>
      <c r="H55" s="548">
        <v>688</v>
      </c>
      <c r="I55" s="548">
        <v>640</v>
      </c>
      <c r="J55" s="548">
        <v>602</v>
      </c>
      <c r="K55" s="549">
        <v>27</v>
      </c>
      <c r="L55" s="380">
        <v>4.485049833887043</v>
      </c>
    </row>
    <row r="56" spans="1:12" ht="14.25" customHeight="1" x14ac:dyDescent="0.2">
      <c r="A56" s="381"/>
      <c r="B56" s="385"/>
      <c r="C56" s="384" t="s">
        <v>117</v>
      </c>
      <c r="D56" s="385"/>
      <c r="E56" s="383"/>
      <c r="F56" s="548">
        <v>254</v>
      </c>
      <c r="G56" s="548">
        <v>134</v>
      </c>
      <c r="H56" s="548">
        <v>283</v>
      </c>
      <c r="I56" s="548">
        <v>204</v>
      </c>
      <c r="J56" s="548">
        <v>223</v>
      </c>
      <c r="K56" s="549">
        <v>31</v>
      </c>
      <c r="L56" s="380">
        <v>13.901345291479821</v>
      </c>
    </row>
    <row r="57" spans="1:12" ht="18.75" customHeight="1" x14ac:dyDescent="0.2">
      <c r="A57" s="388"/>
      <c r="B57" s="389"/>
      <c r="C57" s="390" t="s">
        <v>352</v>
      </c>
      <c r="D57" s="389"/>
      <c r="E57" s="391"/>
      <c r="F57" s="551">
        <v>145</v>
      </c>
      <c r="G57" s="552">
        <v>74</v>
      </c>
      <c r="H57" s="552">
        <v>176</v>
      </c>
      <c r="I57" s="552">
        <v>108</v>
      </c>
      <c r="J57" s="552">
        <v>110</v>
      </c>
      <c r="K57" s="553">
        <f t="shared" ref="K57" si="0">IF(OR(F57=".",J57=".")=TRUE,".",IF(OR(F57="*",J57="*")=TRUE,"*",IF(AND(F57="-",J57="-")=TRUE,"-",IF(AND(ISNUMBER(J57),ISNUMBER(F57))=TRUE,IF(F57-J57=0,0,F57-J57),IF(ISNUMBER(F57)=TRUE,F57,-J57)))))</f>
        <v>35</v>
      </c>
      <c r="L57" s="392">
        <f t="shared" ref="L57" si="1">IF(K57 =".",".",IF(K57 ="*","*",IF(K57="-","-",IF(K57=0,0,IF(OR(J57="-",J57=".",F57="-",F57=".")=TRUE,"X",IF(J57=0,"0,0",IF(ABS(K57*100/J57)&gt;250,".X",(K57*100/J57))))))))</f>
        <v>31.818181818181817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2344</v>
      </c>
      <c r="E11" s="114">
        <v>1440</v>
      </c>
      <c r="F11" s="114">
        <v>2462</v>
      </c>
      <c r="G11" s="114">
        <v>1842</v>
      </c>
      <c r="H11" s="140">
        <v>2094</v>
      </c>
      <c r="I11" s="115">
        <v>250</v>
      </c>
      <c r="J11" s="116">
        <v>11.938872970391595</v>
      </c>
    </row>
    <row r="12" spans="1:15" s="110" customFormat="1" ht="24.95" customHeight="1" x14ac:dyDescent="0.2">
      <c r="A12" s="193" t="s">
        <v>132</v>
      </c>
      <c r="B12" s="194" t="s">
        <v>133</v>
      </c>
      <c r="C12" s="113">
        <v>6.8686006825938568</v>
      </c>
      <c r="D12" s="115">
        <v>161</v>
      </c>
      <c r="E12" s="114">
        <v>63</v>
      </c>
      <c r="F12" s="114">
        <v>169</v>
      </c>
      <c r="G12" s="114">
        <v>97</v>
      </c>
      <c r="H12" s="140">
        <v>165</v>
      </c>
      <c r="I12" s="115">
        <v>-4</v>
      </c>
      <c r="J12" s="116">
        <v>-2.4242424242424243</v>
      </c>
    </row>
    <row r="13" spans="1:15" s="110" customFormat="1" ht="24.95" customHeight="1" x14ac:dyDescent="0.2">
      <c r="A13" s="193" t="s">
        <v>134</v>
      </c>
      <c r="B13" s="199" t="s">
        <v>214</v>
      </c>
      <c r="C13" s="113">
        <v>2.0051194539249146</v>
      </c>
      <c r="D13" s="115">
        <v>47</v>
      </c>
      <c r="E13" s="114">
        <v>13</v>
      </c>
      <c r="F13" s="114">
        <v>35</v>
      </c>
      <c r="G13" s="114">
        <v>34</v>
      </c>
      <c r="H13" s="140">
        <v>43</v>
      </c>
      <c r="I13" s="115">
        <v>4</v>
      </c>
      <c r="J13" s="116">
        <v>9.3023255813953494</v>
      </c>
    </row>
    <row r="14" spans="1:15" s="287" customFormat="1" ht="24.95" customHeight="1" x14ac:dyDescent="0.2">
      <c r="A14" s="193" t="s">
        <v>215</v>
      </c>
      <c r="B14" s="199" t="s">
        <v>137</v>
      </c>
      <c r="C14" s="113">
        <v>10.068259385665529</v>
      </c>
      <c r="D14" s="115">
        <v>236</v>
      </c>
      <c r="E14" s="114">
        <v>188</v>
      </c>
      <c r="F14" s="114">
        <v>249</v>
      </c>
      <c r="G14" s="114">
        <v>197</v>
      </c>
      <c r="H14" s="140">
        <v>251</v>
      </c>
      <c r="I14" s="115">
        <v>-15</v>
      </c>
      <c r="J14" s="116">
        <v>-5.9760956175298805</v>
      </c>
      <c r="K14" s="110"/>
      <c r="L14" s="110"/>
      <c r="M14" s="110"/>
      <c r="N14" s="110"/>
      <c r="O14" s="110"/>
    </row>
    <row r="15" spans="1:15" s="110" customFormat="1" ht="24.95" customHeight="1" x14ac:dyDescent="0.2">
      <c r="A15" s="193" t="s">
        <v>216</v>
      </c>
      <c r="B15" s="199" t="s">
        <v>217</v>
      </c>
      <c r="C15" s="113">
        <v>3.2423208191126278</v>
      </c>
      <c r="D15" s="115">
        <v>76</v>
      </c>
      <c r="E15" s="114">
        <v>93</v>
      </c>
      <c r="F15" s="114">
        <v>57</v>
      </c>
      <c r="G15" s="114">
        <v>45</v>
      </c>
      <c r="H15" s="140">
        <v>59</v>
      </c>
      <c r="I15" s="115">
        <v>17</v>
      </c>
      <c r="J15" s="116">
        <v>28.8135593220339</v>
      </c>
    </row>
    <row r="16" spans="1:15" s="287" customFormat="1" ht="24.95" customHeight="1" x14ac:dyDescent="0.2">
      <c r="A16" s="193" t="s">
        <v>218</v>
      </c>
      <c r="B16" s="199" t="s">
        <v>141</v>
      </c>
      <c r="C16" s="113">
        <v>3.9675767918088738</v>
      </c>
      <c r="D16" s="115">
        <v>93</v>
      </c>
      <c r="E16" s="114">
        <v>52</v>
      </c>
      <c r="F16" s="114">
        <v>107</v>
      </c>
      <c r="G16" s="114">
        <v>67</v>
      </c>
      <c r="H16" s="140">
        <v>102</v>
      </c>
      <c r="I16" s="115">
        <v>-9</v>
      </c>
      <c r="J16" s="116">
        <v>-8.8235294117647065</v>
      </c>
      <c r="K16" s="110"/>
      <c r="L16" s="110"/>
      <c r="M16" s="110"/>
      <c r="N16" s="110"/>
      <c r="O16" s="110"/>
    </row>
    <row r="17" spans="1:15" s="110" customFormat="1" ht="24.95" customHeight="1" x14ac:dyDescent="0.2">
      <c r="A17" s="193" t="s">
        <v>142</v>
      </c>
      <c r="B17" s="199" t="s">
        <v>220</v>
      </c>
      <c r="C17" s="113">
        <v>2.8583617747440271</v>
      </c>
      <c r="D17" s="115">
        <v>67</v>
      </c>
      <c r="E17" s="114">
        <v>43</v>
      </c>
      <c r="F17" s="114">
        <v>85</v>
      </c>
      <c r="G17" s="114">
        <v>85</v>
      </c>
      <c r="H17" s="140">
        <v>90</v>
      </c>
      <c r="I17" s="115">
        <v>-23</v>
      </c>
      <c r="J17" s="116">
        <v>-25.555555555555557</v>
      </c>
    </row>
    <row r="18" spans="1:15" s="287" customFormat="1" ht="24.95" customHeight="1" x14ac:dyDescent="0.2">
      <c r="A18" s="201" t="s">
        <v>144</v>
      </c>
      <c r="B18" s="202" t="s">
        <v>145</v>
      </c>
      <c r="C18" s="113">
        <v>9.3856655290102395</v>
      </c>
      <c r="D18" s="115">
        <v>220</v>
      </c>
      <c r="E18" s="114">
        <v>94</v>
      </c>
      <c r="F18" s="114">
        <v>245</v>
      </c>
      <c r="G18" s="114">
        <v>220</v>
      </c>
      <c r="H18" s="140">
        <v>238</v>
      </c>
      <c r="I18" s="115">
        <v>-18</v>
      </c>
      <c r="J18" s="116">
        <v>-7.5630252100840334</v>
      </c>
      <c r="K18" s="110"/>
      <c r="L18" s="110"/>
      <c r="M18" s="110"/>
      <c r="N18" s="110"/>
      <c r="O18" s="110"/>
    </row>
    <row r="19" spans="1:15" s="110" customFormat="1" ht="24.95" customHeight="1" x14ac:dyDescent="0.2">
      <c r="A19" s="193" t="s">
        <v>146</v>
      </c>
      <c r="B19" s="199" t="s">
        <v>147</v>
      </c>
      <c r="C19" s="113">
        <v>13.054607508532424</v>
      </c>
      <c r="D19" s="115">
        <v>306</v>
      </c>
      <c r="E19" s="114">
        <v>184</v>
      </c>
      <c r="F19" s="114">
        <v>318</v>
      </c>
      <c r="G19" s="114">
        <v>206</v>
      </c>
      <c r="H19" s="140">
        <v>250</v>
      </c>
      <c r="I19" s="115">
        <v>56</v>
      </c>
      <c r="J19" s="116">
        <v>22.4</v>
      </c>
    </row>
    <row r="20" spans="1:15" s="287" customFormat="1" ht="24.95" customHeight="1" x14ac:dyDescent="0.2">
      <c r="A20" s="193" t="s">
        <v>148</v>
      </c>
      <c r="B20" s="199" t="s">
        <v>149</v>
      </c>
      <c r="C20" s="113">
        <v>3.9675767918088738</v>
      </c>
      <c r="D20" s="115">
        <v>93</v>
      </c>
      <c r="E20" s="114">
        <v>57</v>
      </c>
      <c r="F20" s="114">
        <v>87</v>
      </c>
      <c r="G20" s="114">
        <v>44</v>
      </c>
      <c r="H20" s="140">
        <v>72</v>
      </c>
      <c r="I20" s="115">
        <v>21</v>
      </c>
      <c r="J20" s="116">
        <v>29.166666666666668</v>
      </c>
      <c r="K20" s="110"/>
      <c r="L20" s="110"/>
      <c r="M20" s="110"/>
      <c r="N20" s="110"/>
      <c r="O20" s="110"/>
    </row>
    <row r="21" spans="1:15" s="110" customFormat="1" ht="24.95" customHeight="1" x14ac:dyDescent="0.2">
      <c r="A21" s="201" t="s">
        <v>150</v>
      </c>
      <c r="B21" s="202" t="s">
        <v>151</v>
      </c>
      <c r="C21" s="113">
        <v>3.9249146757679183</v>
      </c>
      <c r="D21" s="115">
        <v>92</v>
      </c>
      <c r="E21" s="114">
        <v>64</v>
      </c>
      <c r="F21" s="114">
        <v>87</v>
      </c>
      <c r="G21" s="114">
        <v>88</v>
      </c>
      <c r="H21" s="140">
        <v>78</v>
      </c>
      <c r="I21" s="115">
        <v>14</v>
      </c>
      <c r="J21" s="116">
        <v>17.948717948717949</v>
      </c>
    </row>
    <row r="22" spans="1:15" s="110" customFormat="1" ht="24.95" customHeight="1" x14ac:dyDescent="0.2">
      <c r="A22" s="201" t="s">
        <v>152</v>
      </c>
      <c r="B22" s="199" t="s">
        <v>153</v>
      </c>
      <c r="C22" s="113">
        <v>0.59726962457337884</v>
      </c>
      <c r="D22" s="115">
        <v>14</v>
      </c>
      <c r="E22" s="114">
        <v>20</v>
      </c>
      <c r="F22" s="114" t="s">
        <v>513</v>
      </c>
      <c r="G22" s="114" t="s">
        <v>513</v>
      </c>
      <c r="H22" s="140" t="s">
        <v>513</v>
      </c>
      <c r="I22" s="115" t="s">
        <v>513</v>
      </c>
      <c r="J22" s="116" t="s">
        <v>513</v>
      </c>
    </row>
    <row r="23" spans="1:15" s="110" customFormat="1" ht="24.95" customHeight="1" x14ac:dyDescent="0.2">
      <c r="A23" s="193" t="s">
        <v>154</v>
      </c>
      <c r="B23" s="199" t="s">
        <v>155</v>
      </c>
      <c r="C23" s="113">
        <v>0.38395904436860068</v>
      </c>
      <c r="D23" s="115">
        <v>9</v>
      </c>
      <c r="E23" s="114">
        <v>6</v>
      </c>
      <c r="F23" s="114">
        <v>21</v>
      </c>
      <c r="G23" s="114">
        <v>11</v>
      </c>
      <c r="H23" s="140">
        <v>8</v>
      </c>
      <c r="I23" s="115">
        <v>1</v>
      </c>
      <c r="J23" s="116">
        <v>12.5</v>
      </c>
    </row>
    <row r="24" spans="1:15" s="110" customFormat="1" ht="24.95" customHeight="1" x14ac:dyDescent="0.2">
      <c r="A24" s="193" t="s">
        <v>156</v>
      </c>
      <c r="B24" s="199" t="s">
        <v>221</v>
      </c>
      <c r="C24" s="113">
        <v>1.4078498293515358</v>
      </c>
      <c r="D24" s="115">
        <v>33</v>
      </c>
      <c r="E24" s="114">
        <v>26</v>
      </c>
      <c r="F24" s="114">
        <v>41</v>
      </c>
      <c r="G24" s="114">
        <v>28</v>
      </c>
      <c r="H24" s="140">
        <v>35</v>
      </c>
      <c r="I24" s="115">
        <v>-2</v>
      </c>
      <c r="J24" s="116">
        <v>-5.7142857142857144</v>
      </c>
    </row>
    <row r="25" spans="1:15" s="110" customFormat="1" ht="24.95" customHeight="1" x14ac:dyDescent="0.2">
      <c r="A25" s="193" t="s">
        <v>222</v>
      </c>
      <c r="B25" s="204" t="s">
        <v>159</v>
      </c>
      <c r="C25" s="113">
        <v>6.9965870307167233</v>
      </c>
      <c r="D25" s="115">
        <v>164</v>
      </c>
      <c r="E25" s="114">
        <v>149</v>
      </c>
      <c r="F25" s="114">
        <v>185</v>
      </c>
      <c r="G25" s="114">
        <v>143</v>
      </c>
      <c r="H25" s="140">
        <v>177</v>
      </c>
      <c r="I25" s="115">
        <v>-13</v>
      </c>
      <c r="J25" s="116">
        <v>-7.3446327683615822</v>
      </c>
    </row>
    <row r="26" spans="1:15" s="110" customFormat="1" ht="24.95" customHeight="1" x14ac:dyDescent="0.2">
      <c r="A26" s="201">
        <v>782.78300000000002</v>
      </c>
      <c r="B26" s="203" t="s">
        <v>160</v>
      </c>
      <c r="C26" s="113">
        <v>11.220136518771332</v>
      </c>
      <c r="D26" s="115">
        <v>263</v>
      </c>
      <c r="E26" s="114">
        <v>179</v>
      </c>
      <c r="F26" s="114" t="s">
        <v>513</v>
      </c>
      <c r="G26" s="114" t="s">
        <v>513</v>
      </c>
      <c r="H26" s="140" t="s">
        <v>513</v>
      </c>
      <c r="I26" s="115" t="s">
        <v>513</v>
      </c>
      <c r="J26" s="116" t="s">
        <v>513</v>
      </c>
    </row>
    <row r="27" spans="1:15" s="110" customFormat="1" ht="24.95" customHeight="1" x14ac:dyDescent="0.2">
      <c r="A27" s="193" t="s">
        <v>161</v>
      </c>
      <c r="B27" s="199" t="s">
        <v>162</v>
      </c>
      <c r="C27" s="113">
        <v>9.0443686006825939</v>
      </c>
      <c r="D27" s="115">
        <v>212</v>
      </c>
      <c r="E27" s="114">
        <v>44</v>
      </c>
      <c r="F27" s="114">
        <v>103</v>
      </c>
      <c r="G27" s="114">
        <v>75</v>
      </c>
      <c r="H27" s="140">
        <v>57</v>
      </c>
      <c r="I27" s="115">
        <v>155</v>
      </c>
      <c r="J27" s="116" t="s">
        <v>514</v>
      </c>
    </row>
    <row r="28" spans="1:15" s="110" customFormat="1" ht="24.95" customHeight="1" x14ac:dyDescent="0.2">
      <c r="A28" s="193" t="s">
        <v>163</v>
      </c>
      <c r="B28" s="199" t="s">
        <v>164</v>
      </c>
      <c r="C28" s="113">
        <v>2.0051194539249146</v>
      </c>
      <c r="D28" s="115">
        <v>47</v>
      </c>
      <c r="E28" s="114">
        <v>65</v>
      </c>
      <c r="F28" s="114">
        <v>100</v>
      </c>
      <c r="G28" s="114">
        <v>27</v>
      </c>
      <c r="H28" s="140">
        <v>46</v>
      </c>
      <c r="I28" s="115">
        <v>1</v>
      </c>
      <c r="J28" s="116">
        <v>2.1739130434782608</v>
      </c>
    </row>
    <row r="29" spans="1:15" s="110" customFormat="1" ht="24.95" customHeight="1" x14ac:dyDescent="0.2">
      <c r="A29" s="193">
        <v>86</v>
      </c>
      <c r="B29" s="199" t="s">
        <v>165</v>
      </c>
      <c r="C29" s="113">
        <v>8.8310580204778155</v>
      </c>
      <c r="D29" s="115">
        <v>207</v>
      </c>
      <c r="E29" s="114">
        <v>85</v>
      </c>
      <c r="F29" s="114">
        <v>157</v>
      </c>
      <c r="G29" s="114">
        <v>92</v>
      </c>
      <c r="H29" s="140">
        <v>107</v>
      </c>
      <c r="I29" s="115">
        <v>100</v>
      </c>
      <c r="J29" s="116">
        <v>93.45794392523365</v>
      </c>
    </row>
    <row r="30" spans="1:15" s="110" customFormat="1" ht="24.95" customHeight="1" x14ac:dyDescent="0.2">
      <c r="A30" s="193">
        <v>87.88</v>
      </c>
      <c r="B30" s="204" t="s">
        <v>166</v>
      </c>
      <c r="C30" s="113">
        <v>6.612627986348123</v>
      </c>
      <c r="D30" s="115">
        <v>155</v>
      </c>
      <c r="E30" s="114">
        <v>161</v>
      </c>
      <c r="F30" s="114">
        <v>239</v>
      </c>
      <c r="G30" s="114">
        <v>154</v>
      </c>
      <c r="H30" s="140">
        <v>180</v>
      </c>
      <c r="I30" s="115">
        <v>-25</v>
      </c>
      <c r="J30" s="116">
        <v>-13.888888888888889</v>
      </c>
    </row>
    <row r="31" spans="1:15" s="110" customFormat="1" ht="24.95" customHeight="1" x14ac:dyDescent="0.2">
      <c r="A31" s="193" t="s">
        <v>167</v>
      </c>
      <c r="B31" s="199" t="s">
        <v>168</v>
      </c>
      <c r="C31" s="113">
        <v>3.6262798634812285</v>
      </c>
      <c r="D31" s="115">
        <v>85</v>
      </c>
      <c r="E31" s="114">
        <v>42</v>
      </c>
      <c r="F31" s="114">
        <v>80</v>
      </c>
      <c r="G31" s="114">
        <v>60</v>
      </c>
      <c r="H31" s="140">
        <v>61</v>
      </c>
      <c r="I31" s="115">
        <v>24</v>
      </c>
      <c r="J31" s="116">
        <v>39.344262295081968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6.8686006825938568</v>
      </c>
      <c r="D34" s="115">
        <v>161</v>
      </c>
      <c r="E34" s="114">
        <v>63</v>
      </c>
      <c r="F34" s="114">
        <v>169</v>
      </c>
      <c r="G34" s="114">
        <v>97</v>
      </c>
      <c r="H34" s="140">
        <v>165</v>
      </c>
      <c r="I34" s="115">
        <v>-4</v>
      </c>
      <c r="J34" s="116">
        <v>-2.4242424242424243</v>
      </c>
    </row>
    <row r="35" spans="1:10" s="110" customFormat="1" ht="24.95" customHeight="1" x14ac:dyDescent="0.2">
      <c r="A35" s="292" t="s">
        <v>171</v>
      </c>
      <c r="B35" s="293" t="s">
        <v>172</v>
      </c>
      <c r="C35" s="113">
        <v>21.459044368600683</v>
      </c>
      <c r="D35" s="115">
        <v>503</v>
      </c>
      <c r="E35" s="114">
        <v>295</v>
      </c>
      <c r="F35" s="114">
        <v>529</v>
      </c>
      <c r="G35" s="114">
        <v>451</v>
      </c>
      <c r="H35" s="140">
        <v>532</v>
      </c>
      <c r="I35" s="115">
        <v>-29</v>
      </c>
      <c r="J35" s="116">
        <v>-5.4511278195488719</v>
      </c>
    </row>
    <row r="36" spans="1:10" s="110" customFormat="1" ht="24.95" customHeight="1" x14ac:dyDescent="0.2">
      <c r="A36" s="294" t="s">
        <v>173</v>
      </c>
      <c r="B36" s="295" t="s">
        <v>174</v>
      </c>
      <c r="C36" s="125">
        <v>71.672354948805463</v>
      </c>
      <c r="D36" s="143">
        <v>1680</v>
      </c>
      <c r="E36" s="144">
        <v>1082</v>
      </c>
      <c r="F36" s="144">
        <v>1764</v>
      </c>
      <c r="G36" s="144">
        <v>1294</v>
      </c>
      <c r="H36" s="145">
        <v>1397</v>
      </c>
      <c r="I36" s="143">
        <v>283</v>
      </c>
      <c r="J36" s="146">
        <v>20.257695060844668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2344</v>
      </c>
      <c r="F11" s="264">
        <v>1440</v>
      </c>
      <c r="G11" s="264">
        <v>2462</v>
      </c>
      <c r="H11" s="264">
        <v>1842</v>
      </c>
      <c r="I11" s="265">
        <v>2094</v>
      </c>
      <c r="J11" s="263">
        <v>250</v>
      </c>
      <c r="K11" s="266">
        <v>11.938872970391595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29.820819112627987</v>
      </c>
      <c r="E13" s="115">
        <v>699</v>
      </c>
      <c r="F13" s="114">
        <v>440</v>
      </c>
      <c r="G13" s="114">
        <v>741</v>
      </c>
      <c r="H13" s="114">
        <v>689</v>
      </c>
      <c r="I13" s="140">
        <v>699</v>
      </c>
      <c r="J13" s="115">
        <v>0</v>
      </c>
      <c r="K13" s="116">
        <v>0</v>
      </c>
    </row>
    <row r="14" spans="1:15" ht="15.95" customHeight="1" x14ac:dyDescent="0.2">
      <c r="A14" s="306" t="s">
        <v>230</v>
      </c>
      <c r="B14" s="307"/>
      <c r="C14" s="308"/>
      <c r="D14" s="113">
        <v>55.631399317406142</v>
      </c>
      <c r="E14" s="115">
        <v>1304</v>
      </c>
      <c r="F14" s="114">
        <v>802</v>
      </c>
      <c r="G14" s="114">
        <v>1450</v>
      </c>
      <c r="H14" s="114">
        <v>940</v>
      </c>
      <c r="I14" s="140">
        <v>1139</v>
      </c>
      <c r="J14" s="115">
        <v>165</v>
      </c>
      <c r="K14" s="116">
        <v>14.486391571553995</v>
      </c>
    </row>
    <row r="15" spans="1:15" ht="15.95" customHeight="1" x14ac:dyDescent="0.2">
      <c r="A15" s="306" t="s">
        <v>231</v>
      </c>
      <c r="B15" s="307"/>
      <c r="C15" s="308"/>
      <c r="D15" s="113">
        <v>7.2525597269624571</v>
      </c>
      <c r="E15" s="115">
        <v>170</v>
      </c>
      <c r="F15" s="114">
        <v>84</v>
      </c>
      <c r="G15" s="114">
        <v>112</v>
      </c>
      <c r="H15" s="114">
        <v>113</v>
      </c>
      <c r="I15" s="140">
        <v>107</v>
      </c>
      <c r="J15" s="115">
        <v>63</v>
      </c>
      <c r="K15" s="116">
        <v>58.878504672897193</v>
      </c>
    </row>
    <row r="16" spans="1:15" ht="15.95" customHeight="1" x14ac:dyDescent="0.2">
      <c r="A16" s="306" t="s">
        <v>232</v>
      </c>
      <c r="B16" s="307"/>
      <c r="C16" s="308"/>
      <c r="D16" s="113">
        <v>7.0392491467576788</v>
      </c>
      <c r="E16" s="115">
        <v>165</v>
      </c>
      <c r="F16" s="114">
        <v>105</v>
      </c>
      <c r="G16" s="114">
        <v>133</v>
      </c>
      <c r="H16" s="114">
        <v>95</v>
      </c>
      <c r="I16" s="140">
        <v>144</v>
      </c>
      <c r="J16" s="115">
        <v>21</v>
      </c>
      <c r="K16" s="116">
        <v>14.583333333333334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5.5887372013651877</v>
      </c>
      <c r="E18" s="115">
        <v>131</v>
      </c>
      <c r="F18" s="114">
        <v>67</v>
      </c>
      <c r="G18" s="114">
        <v>183</v>
      </c>
      <c r="H18" s="114">
        <v>87</v>
      </c>
      <c r="I18" s="140">
        <v>138</v>
      </c>
      <c r="J18" s="115">
        <v>-7</v>
      </c>
      <c r="K18" s="116">
        <v>-5.0724637681159424</v>
      </c>
    </row>
    <row r="19" spans="1:11" ht="14.1" customHeight="1" x14ac:dyDescent="0.2">
      <c r="A19" s="306" t="s">
        <v>235</v>
      </c>
      <c r="B19" s="307" t="s">
        <v>236</v>
      </c>
      <c r="C19" s="308"/>
      <c r="D19" s="113">
        <v>3.6262798634812285</v>
      </c>
      <c r="E19" s="115">
        <v>85</v>
      </c>
      <c r="F19" s="114">
        <v>28</v>
      </c>
      <c r="G19" s="114">
        <v>121</v>
      </c>
      <c r="H19" s="114">
        <v>50</v>
      </c>
      <c r="I19" s="140">
        <v>95</v>
      </c>
      <c r="J19" s="115">
        <v>-10</v>
      </c>
      <c r="K19" s="116">
        <v>-10.526315789473685</v>
      </c>
    </row>
    <row r="20" spans="1:11" ht="14.1" customHeight="1" x14ac:dyDescent="0.2">
      <c r="A20" s="306">
        <v>12</v>
      </c>
      <c r="B20" s="307" t="s">
        <v>237</v>
      </c>
      <c r="C20" s="308"/>
      <c r="D20" s="113">
        <v>1.7918088737201365</v>
      </c>
      <c r="E20" s="115">
        <v>42</v>
      </c>
      <c r="F20" s="114">
        <v>7</v>
      </c>
      <c r="G20" s="114">
        <v>32</v>
      </c>
      <c r="H20" s="114">
        <v>43</v>
      </c>
      <c r="I20" s="140">
        <v>38</v>
      </c>
      <c r="J20" s="115">
        <v>4</v>
      </c>
      <c r="K20" s="116">
        <v>10.526315789473685</v>
      </c>
    </row>
    <row r="21" spans="1:11" ht="14.1" customHeight="1" x14ac:dyDescent="0.2">
      <c r="A21" s="306">
        <v>21</v>
      </c>
      <c r="B21" s="307" t="s">
        <v>238</v>
      </c>
      <c r="C21" s="308"/>
      <c r="D21" s="113">
        <v>1.4505119453924915</v>
      </c>
      <c r="E21" s="115">
        <v>34</v>
      </c>
      <c r="F21" s="114">
        <v>13</v>
      </c>
      <c r="G21" s="114">
        <v>24</v>
      </c>
      <c r="H21" s="114">
        <v>37</v>
      </c>
      <c r="I21" s="140">
        <v>32</v>
      </c>
      <c r="J21" s="115">
        <v>2</v>
      </c>
      <c r="K21" s="116">
        <v>6.25</v>
      </c>
    </row>
    <row r="22" spans="1:11" ht="14.1" customHeight="1" x14ac:dyDescent="0.2">
      <c r="A22" s="306">
        <v>22</v>
      </c>
      <c r="B22" s="307" t="s">
        <v>239</v>
      </c>
      <c r="C22" s="308"/>
      <c r="D22" s="113">
        <v>3.4982935153583616</v>
      </c>
      <c r="E22" s="115">
        <v>82</v>
      </c>
      <c r="F22" s="114">
        <v>48</v>
      </c>
      <c r="G22" s="114">
        <v>118</v>
      </c>
      <c r="H22" s="114">
        <v>127</v>
      </c>
      <c r="I22" s="140">
        <v>99</v>
      </c>
      <c r="J22" s="115">
        <v>-17</v>
      </c>
      <c r="K22" s="116">
        <v>-17.171717171717173</v>
      </c>
    </row>
    <row r="23" spans="1:11" ht="14.1" customHeight="1" x14ac:dyDescent="0.2">
      <c r="A23" s="306">
        <v>23</v>
      </c>
      <c r="B23" s="307" t="s">
        <v>240</v>
      </c>
      <c r="C23" s="308"/>
      <c r="D23" s="113" t="s">
        <v>513</v>
      </c>
      <c r="E23" s="115" t="s">
        <v>513</v>
      </c>
      <c r="F23" s="114" t="s">
        <v>513</v>
      </c>
      <c r="G23" s="114">
        <v>4</v>
      </c>
      <c r="H23" s="114">
        <v>6</v>
      </c>
      <c r="I23" s="140">
        <v>4</v>
      </c>
      <c r="J23" s="115" t="s">
        <v>513</v>
      </c>
      <c r="K23" s="116" t="s">
        <v>513</v>
      </c>
    </row>
    <row r="24" spans="1:11" ht="14.1" customHeight="1" x14ac:dyDescent="0.2">
      <c r="A24" s="306">
        <v>24</v>
      </c>
      <c r="B24" s="307" t="s">
        <v>241</v>
      </c>
      <c r="C24" s="308"/>
      <c r="D24" s="113">
        <v>3.6262798634812285</v>
      </c>
      <c r="E24" s="115">
        <v>85</v>
      </c>
      <c r="F24" s="114">
        <v>49</v>
      </c>
      <c r="G24" s="114">
        <v>80</v>
      </c>
      <c r="H24" s="114">
        <v>78</v>
      </c>
      <c r="I24" s="140">
        <v>89</v>
      </c>
      <c r="J24" s="115">
        <v>-4</v>
      </c>
      <c r="K24" s="116">
        <v>-4.4943820224719104</v>
      </c>
    </row>
    <row r="25" spans="1:11" ht="14.1" customHeight="1" x14ac:dyDescent="0.2">
      <c r="A25" s="306">
        <v>25</v>
      </c>
      <c r="B25" s="307" t="s">
        <v>242</v>
      </c>
      <c r="C25" s="308"/>
      <c r="D25" s="113">
        <v>6.0580204778156999</v>
      </c>
      <c r="E25" s="115">
        <v>142</v>
      </c>
      <c r="F25" s="114">
        <v>61</v>
      </c>
      <c r="G25" s="114">
        <v>113</v>
      </c>
      <c r="H25" s="114">
        <v>72</v>
      </c>
      <c r="I25" s="140">
        <v>95</v>
      </c>
      <c r="J25" s="115">
        <v>47</v>
      </c>
      <c r="K25" s="116">
        <v>49.473684210526315</v>
      </c>
    </row>
    <row r="26" spans="1:11" ht="14.1" customHeight="1" x14ac:dyDescent="0.2">
      <c r="A26" s="306">
        <v>26</v>
      </c>
      <c r="B26" s="307" t="s">
        <v>243</v>
      </c>
      <c r="C26" s="308"/>
      <c r="D26" s="113">
        <v>2.0477815699658701</v>
      </c>
      <c r="E26" s="115">
        <v>48</v>
      </c>
      <c r="F26" s="114">
        <v>20</v>
      </c>
      <c r="G26" s="114">
        <v>47</v>
      </c>
      <c r="H26" s="114">
        <v>34</v>
      </c>
      <c r="I26" s="140">
        <v>37</v>
      </c>
      <c r="J26" s="115">
        <v>11</v>
      </c>
      <c r="K26" s="116">
        <v>29.72972972972973</v>
      </c>
    </row>
    <row r="27" spans="1:11" ht="14.1" customHeight="1" x14ac:dyDescent="0.2">
      <c r="A27" s="306">
        <v>27</v>
      </c>
      <c r="B27" s="307" t="s">
        <v>244</v>
      </c>
      <c r="C27" s="308"/>
      <c r="D27" s="113">
        <v>0.98122866894197958</v>
      </c>
      <c r="E27" s="115">
        <v>23</v>
      </c>
      <c r="F27" s="114">
        <v>15</v>
      </c>
      <c r="G27" s="114">
        <v>24</v>
      </c>
      <c r="H27" s="114">
        <v>14</v>
      </c>
      <c r="I27" s="140">
        <v>26</v>
      </c>
      <c r="J27" s="115">
        <v>-3</v>
      </c>
      <c r="K27" s="116">
        <v>-11.538461538461538</v>
      </c>
    </row>
    <row r="28" spans="1:11" ht="14.1" customHeight="1" x14ac:dyDescent="0.2">
      <c r="A28" s="306">
        <v>28</v>
      </c>
      <c r="B28" s="307" t="s">
        <v>245</v>
      </c>
      <c r="C28" s="308"/>
      <c r="D28" s="113">
        <v>0</v>
      </c>
      <c r="E28" s="115">
        <v>0</v>
      </c>
      <c r="F28" s="114" t="s">
        <v>513</v>
      </c>
      <c r="G28" s="114" t="s">
        <v>513</v>
      </c>
      <c r="H28" s="114" t="s">
        <v>513</v>
      </c>
      <c r="I28" s="140" t="s">
        <v>513</v>
      </c>
      <c r="J28" s="115" t="s">
        <v>513</v>
      </c>
      <c r="K28" s="116" t="s">
        <v>513</v>
      </c>
    </row>
    <row r="29" spans="1:11" ht="14.1" customHeight="1" x14ac:dyDescent="0.2">
      <c r="A29" s="306">
        <v>29</v>
      </c>
      <c r="B29" s="307" t="s">
        <v>246</v>
      </c>
      <c r="C29" s="308"/>
      <c r="D29" s="113">
        <v>5.0341296928327646</v>
      </c>
      <c r="E29" s="115">
        <v>118</v>
      </c>
      <c r="F29" s="114">
        <v>106</v>
      </c>
      <c r="G29" s="114">
        <v>99</v>
      </c>
      <c r="H29" s="114">
        <v>86</v>
      </c>
      <c r="I29" s="140">
        <v>127</v>
      </c>
      <c r="J29" s="115">
        <v>-9</v>
      </c>
      <c r="K29" s="116">
        <v>-7.0866141732283463</v>
      </c>
    </row>
    <row r="30" spans="1:11" ht="14.1" customHeight="1" x14ac:dyDescent="0.2">
      <c r="A30" s="306" t="s">
        <v>247</v>
      </c>
      <c r="B30" s="307" t="s">
        <v>248</v>
      </c>
      <c r="C30" s="308"/>
      <c r="D30" s="113">
        <v>2.9436860068259385</v>
      </c>
      <c r="E30" s="115">
        <v>69</v>
      </c>
      <c r="F30" s="114">
        <v>76</v>
      </c>
      <c r="G30" s="114">
        <v>55</v>
      </c>
      <c r="H30" s="114">
        <v>51</v>
      </c>
      <c r="I30" s="140">
        <v>88</v>
      </c>
      <c r="J30" s="115">
        <v>-19</v>
      </c>
      <c r="K30" s="116">
        <v>-21.59090909090909</v>
      </c>
    </row>
    <row r="31" spans="1:11" ht="14.1" customHeight="1" x14ac:dyDescent="0.2">
      <c r="A31" s="306" t="s">
        <v>249</v>
      </c>
      <c r="B31" s="307" t="s">
        <v>250</v>
      </c>
      <c r="C31" s="308"/>
      <c r="D31" s="113" t="s">
        <v>513</v>
      </c>
      <c r="E31" s="115" t="s">
        <v>513</v>
      </c>
      <c r="F31" s="114" t="s">
        <v>513</v>
      </c>
      <c r="G31" s="114" t="s">
        <v>513</v>
      </c>
      <c r="H31" s="114">
        <v>35</v>
      </c>
      <c r="I31" s="140">
        <v>39</v>
      </c>
      <c r="J31" s="115" t="s">
        <v>513</v>
      </c>
      <c r="K31" s="116" t="s">
        <v>513</v>
      </c>
    </row>
    <row r="32" spans="1:11" ht="14.1" customHeight="1" x14ac:dyDescent="0.2">
      <c r="A32" s="306">
        <v>31</v>
      </c>
      <c r="B32" s="307" t="s">
        <v>251</v>
      </c>
      <c r="C32" s="308"/>
      <c r="D32" s="113">
        <v>0.21331058020477817</v>
      </c>
      <c r="E32" s="115">
        <v>5</v>
      </c>
      <c r="F32" s="114">
        <v>5</v>
      </c>
      <c r="G32" s="114">
        <v>10</v>
      </c>
      <c r="H32" s="114">
        <v>4</v>
      </c>
      <c r="I32" s="140">
        <v>6</v>
      </c>
      <c r="J32" s="115">
        <v>-1</v>
      </c>
      <c r="K32" s="116">
        <v>-16.666666666666668</v>
      </c>
    </row>
    <row r="33" spans="1:11" ht="14.1" customHeight="1" x14ac:dyDescent="0.2">
      <c r="A33" s="306">
        <v>32</v>
      </c>
      <c r="B33" s="307" t="s">
        <v>252</v>
      </c>
      <c r="C33" s="308"/>
      <c r="D33" s="113">
        <v>3.4556313993174061</v>
      </c>
      <c r="E33" s="115">
        <v>81</v>
      </c>
      <c r="F33" s="114">
        <v>32</v>
      </c>
      <c r="G33" s="114">
        <v>113</v>
      </c>
      <c r="H33" s="114">
        <v>119</v>
      </c>
      <c r="I33" s="140">
        <v>115</v>
      </c>
      <c r="J33" s="115">
        <v>-34</v>
      </c>
      <c r="K33" s="116">
        <v>-29.565217391304348</v>
      </c>
    </row>
    <row r="34" spans="1:11" ht="14.1" customHeight="1" x14ac:dyDescent="0.2">
      <c r="A34" s="306">
        <v>33</v>
      </c>
      <c r="B34" s="307" t="s">
        <v>253</v>
      </c>
      <c r="C34" s="308"/>
      <c r="D34" s="113">
        <v>1.493174061433447</v>
      </c>
      <c r="E34" s="115">
        <v>35</v>
      </c>
      <c r="F34" s="114">
        <v>15</v>
      </c>
      <c r="G34" s="114">
        <v>34</v>
      </c>
      <c r="H34" s="114">
        <v>37</v>
      </c>
      <c r="I34" s="140">
        <v>36</v>
      </c>
      <c r="J34" s="115">
        <v>-1</v>
      </c>
      <c r="K34" s="116">
        <v>-2.7777777777777777</v>
      </c>
    </row>
    <row r="35" spans="1:11" ht="14.1" customHeight="1" x14ac:dyDescent="0.2">
      <c r="A35" s="306">
        <v>34</v>
      </c>
      <c r="B35" s="307" t="s">
        <v>254</v>
      </c>
      <c r="C35" s="308"/>
      <c r="D35" s="113">
        <v>2.218430034129693</v>
      </c>
      <c r="E35" s="115">
        <v>52</v>
      </c>
      <c r="F35" s="114">
        <v>38</v>
      </c>
      <c r="G35" s="114">
        <v>73</v>
      </c>
      <c r="H35" s="114">
        <v>51</v>
      </c>
      <c r="I35" s="140">
        <v>52</v>
      </c>
      <c r="J35" s="115">
        <v>0</v>
      </c>
      <c r="K35" s="116">
        <v>0</v>
      </c>
    </row>
    <row r="36" spans="1:11" ht="14.1" customHeight="1" x14ac:dyDescent="0.2">
      <c r="A36" s="306">
        <v>41</v>
      </c>
      <c r="B36" s="307" t="s">
        <v>255</v>
      </c>
      <c r="C36" s="308"/>
      <c r="D36" s="113">
        <v>0.59726962457337884</v>
      </c>
      <c r="E36" s="115">
        <v>14</v>
      </c>
      <c r="F36" s="114">
        <v>5</v>
      </c>
      <c r="G36" s="114">
        <v>14</v>
      </c>
      <c r="H36" s="114">
        <v>11</v>
      </c>
      <c r="I36" s="140">
        <v>14</v>
      </c>
      <c r="J36" s="115">
        <v>0</v>
      </c>
      <c r="K36" s="116">
        <v>0</v>
      </c>
    </row>
    <row r="37" spans="1:11" ht="14.1" customHeight="1" x14ac:dyDescent="0.2">
      <c r="A37" s="306">
        <v>42</v>
      </c>
      <c r="B37" s="307" t="s">
        <v>256</v>
      </c>
      <c r="C37" s="308"/>
      <c r="D37" s="113" t="s">
        <v>513</v>
      </c>
      <c r="E37" s="115" t="s">
        <v>513</v>
      </c>
      <c r="F37" s="114" t="s">
        <v>513</v>
      </c>
      <c r="G37" s="114">
        <v>5</v>
      </c>
      <c r="H37" s="114">
        <v>0</v>
      </c>
      <c r="I37" s="140" t="s">
        <v>513</v>
      </c>
      <c r="J37" s="115" t="s">
        <v>513</v>
      </c>
      <c r="K37" s="116" t="s">
        <v>513</v>
      </c>
    </row>
    <row r="38" spans="1:11" ht="14.1" customHeight="1" x14ac:dyDescent="0.2">
      <c r="A38" s="306">
        <v>43</v>
      </c>
      <c r="B38" s="307" t="s">
        <v>257</v>
      </c>
      <c r="C38" s="308"/>
      <c r="D38" s="113">
        <v>1.7064846416382253</v>
      </c>
      <c r="E38" s="115">
        <v>40</v>
      </c>
      <c r="F38" s="114">
        <v>3</v>
      </c>
      <c r="G38" s="114">
        <v>8</v>
      </c>
      <c r="H38" s="114">
        <v>5</v>
      </c>
      <c r="I38" s="140">
        <v>5</v>
      </c>
      <c r="J38" s="115">
        <v>35</v>
      </c>
      <c r="K38" s="116" t="s">
        <v>514</v>
      </c>
    </row>
    <row r="39" spans="1:11" ht="14.1" customHeight="1" x14ac:dyDescent="0.2">
      <c r="A39" s="306">
        <v>51</v>
      </c>
      <c r="B39" s="307" t="s">
        <v>258</v>
      </c>
      <c r="C39" s="308"/>
      <c r="D39" s="113">
        <v>9.9829351535836182</v>
      </c>
      <c r="E39" s="115">
        <v>234</v>
      </c>
      <c r="F39" s="114">
        <v>137</v>
      </c>
      <c r="G39" s="114">
        <v>254</v>
      </c>
      <c r="H39" s="114">
        <v>173</v>
      </c>
      <c r="I39" s="140">
        <v>204</v>
      </c>
      <c r="J39" s="115">
        <v>30</v>
      </c>
      <c r="K39" s="116">
        <v>14.705882352941176</v>
      </c>
    </row>
    <row r="40" spans="1:11" ht="14.1" customHeight="1" x14ac:dyDescent="0.2">
      <c r="A40" s="306" t="s">
        <v>259</v>
      </c>
      <c r="B40" s="307" t="s">
        <v>260</v>
      </c>
      <c r="C40" s="308"/>
      <c r="D40" s="113">
        <v>9.3430034129692832</v>
      </c>
      <c r="E40" s="115">
        <v>219</v>
      </c>
      <c r="F40" s="114">
        <v>136</v>
      </c>
      <c r="G40" s="114">
        <v>243</v>
      </c>
      <c r="H40" s="114">
        <v>170</v>
      </c>
      <c r="I40" s="140">
        <v>197</v>
      </c>
      <c r="J40" s="115">
        <v>22</v>
      </c>
      <c r="K40" s="116">
        <v>11.167512690355331</v>
      </c>
    </row>
    <row r="41" spans="1:11" ht="14.1" customHeight="1" x14ac:dyDescent="0.2">
      <c r="A41" s="306"/>
      <c r="B41" s="307" t="s">
        <v>261</v>
      </c>
      <c r="C41" s="308"/>
      <c r="D41" s="113">
        <v>7.8498293515358366</v>
      </c>
      <c r="E41" s="115">
        <v>184</v>
      </c>
      <c r="F41" s="114">
        <v>92</v>
      </c>
      <c r="G41" s="114">
        <v>186</v>
      </c>
      <c r="H41" s="114">
        <v>137</v>
      </c>
      <c r="I41" s="140">
        <v>159</v>
      </c>
      <c r="J41" s="115">
        <v>25</v>
      </c>
      <c r="K41" s="116">
        <v>15.723270440251572</v>
      </c>
    </row>
    <row r="42" spans="1:11" ht="14.1" customHeight="1" x14ac:dyDescent="0.2">
      <c r="A42" s="306">
        <v>52</v>
      </c>
      <c r="B42" s="307" t="s">
        <v>262</v>
      </c>
      <c r="C42" s="308"/>
      <c r="D42" s="113">
        <v>8.2764505119453933</v>
      </c>
      <c r="E42" s="115">
        <v>194</v>
      </c>
      <c r="F42" s="114">
        <v>56</v>
      </c>
      <c r="G42" s="114">
        <v>73</v>
      </c>
      <c r="H42" s="114">
        <v>83</v>
      </c>
      <c r="I42" s="140">
        <v>116</v>
      </c>
      <c r="J42" s="115">
        <v>78</v>
      </c>
      <c r="K42" s="116">
        <v>67.241379310344826</v>
      </c>
    </row>
    <row r="43" spans="1:11" ht="14.1" customHeight="1" x14ac:dyDescent="0.2">
      <c r="A43" s="306" t="s">
        <v>263</v>
      </c>
      <c r="B43" s="307" t="s">
        <v>264</v>
      </c>
      <c r="C43" s="308"/>
      <c r="D43" s="113">
        <v>6.7406143344709895</v>
      </c>
      <c r="E43" s="115">
        <v>158</v>
      </c>
      <c r="F43" s="114">
        <v>47</v>
      </c>
      <c r="G43" s="114">
        <v>53</v>
      </c>
      <c r="H43" s="114">
        <v>49</v>
      </c>
      <c r="I43" s="140">
        <v>73</v>
      </c>
      <c r="J43" s="115">
        <v>85</v>
      </c>
      <c r="K43" s="116">
        <v>116.43835616438356</v>
      </c>
    </row>
    <row r="44" spans="1:11" ht="14.1" customHeight="1" x14ac:dyDescent="0.2">
      <c r="A44" s="306">
        <v>53</v>
      </c>
      <c r="B44" s="307" t="s">
        <v>265</v>
      </c>
      <c r="C44" s="308"/>
      <c r="D44" s="113">
        <v>0.98122866894197958</v>
      </c>
      <c r="E44" s="115">
        <v>23</v>
      </c>
      <c r="F44" s="114">
        <v>27</v>
      </c>
      <c r="G44" s="114">
        <v>12</v>
      </c>
      <c r="H44" s="114">
        <v>18</v>
      </c>
      <c r="I44" s="140">
        <v>8</v>
      </c>
      <c r="J44" s="115">
        <v>15</v>
      </c>
      <c r="K44" s="116">
        <v>187.5</v>
      </c>
    </row>
    <row r="45" spans="1:11" ht="14.1" customHeight="1" x14ac:dyDescent="0.2">
      <c r="A45" s="306" t="s">
        <v>266</v>
      </c>
      <c r="B45" s="307" t="s">
        <v>267</v>
      </c>
      <c r="C45" s="308"/>
      <c r="D45" s="113">
        <v>0.81058020477815695</v>
      </c>
      <c r="E45" s="115">
        <v>19</v>
      </c>
      <c r="F45" s="114">
        <v>27</v>
      </c>
      <c r="G45" s="114">
        <v>11</v>
      </c>
      <c r="H45" s="114">
        <v>18</v>
      </c>
      <c r="I45" s="140">
        <v>7</v>
      </c>
      <c r="J45" s="115">
        <v>12</v>
      </c>
      <c r="K45" s="116">
        <v>171.42857142857142</v>
      </c>
    </row>
    <row r="46" spans="1:11" ht="14.1" customHeight="1" x14ac:dyDescent="0.2">
      <c r="A46" s="306">
        <v>54</v>
      </c>
      <c r="B46" s="307" t="s">
        <v>268</v>
      </c>
      <c r="C46" s="308"/>
      <c r="D46" s="113">
        <v>4.9914675767918091</v>
      </c>
      <c r="E46" s="115">
        <v>117</v>
      </c>
      <c r="F46" s="114">
        <v>95</v>
      </c>
      <c r="G46" s="114">
        <v>113</v>
      </c>
      <c r="H46" s="114">
        <v>82</v>
      </c>
      <c r="I46" s="140">
        <v>110</v>
      </c>
      <c r="J46" s="115">
        <v>7</v>
      </c>
      <c r="K46" s="116">
        <v>6.3636363636363633</v>
      </c>
    </row>
    <row r="47" spans="1:11" ht="14.1" customHeight="1" x14ac:dyDescent="0.2">
      <c r="A47" s="306">
        <v>61</v>
      </c>
      <c r="B47" s="307" t="s">
        <v>269</v>
      </c>
      <c r="C47" s="308"/>
      <c r="D47" s="113">
        <v>0.89590443686006827</v>
      </c>
      <c r="E47" s="115">
        <v>21</v>
      </c>
      <c r="F47" s="114">
        <v>14</v>
      </c>
      <c r="G47" s="114">
        <v>35</v>
      </c>
      <c r="H47" s="114">
        <v>23</v>
      </c>
      <c r="I47" s="140">
        <v>9</v>
      </c>
      <c r="J47" s="115">
        <v>12</v>
      </c>
      <c r="K47" s="116">
        <v>133.33333333333334</v>
      </c>
    </row>
    <row r="48" spans="1:11" ht="14.1" customHeight="1" x14ac:dyDescent="0.2">
      <c r="A48" s="306">
        <v>62</v>
      </c>
      <c r="B48" s="307" t="s">
        <v>270</v>
      </c>
      <c r="C48" s="308"/>
      <c r="D48" s="113">
        <v>5.8447098976109215</v>
      </c>
      <c r="E48" s="115">
        <v>137</v>
      </c>
      <c r="F48" s="114">
        <v>130</v>
      </c>
      <c r="G48" s="114">
        <v>176</v>
      </c>
      <c r="H48" s="114">
        <v>128</v>
      </c>
      <c r="I48" s="140">
        <v>113</v>
      </c>
      <c r="J48" s="115">
        <v>24</v>
      </c>
      <c r="K48" s="116">
        <v>21.238938053097346</v>
      </c>
    </row>
    <row r="49" spans="1:11" ht="14.1" customHeight="1" x14ac:dyDescent="0.2">
      <c r="A49" s="306">
        <v>63</v>
      </c>
      <c r="B49" s="307" t="s">
        <v>271</v>
      </c>
      <c r="C49" s="308"/>
      <c r="D49" s="113">
        <v>2.7730375426621161</v>
      </c>
      <c r="E49" s="115">
        <v>65</v>
      </c>
      <c r="F49" s="114">
        <v>43</v>
      </c>
      <c r="G49" s="114">
        <v>76</v>
      </c>
      <c r="H49" s="114">
        <v>51</v>
      </c>
      <c r="I49" s="140">
        <v>46</v>
      </c>
      <c r="J49" s="115">
        <v>19</v>
      </c>
      <c r="K49" s="116">
        <v>41.304347826086953</v>
      </c>
    </row>
    <row r="50" spans="1:11" ht="14.1" customHeight="1" x14ac:dyDescent="0.2">
      <c r="A50" s="306" t="s">
        <v>272</v>
      </c>
      <c r="B50" s="307" t="s">
        <v>273</v>
      </c>
      <c r="C50" s="308"/>
      <c r="D50" s="113">
        <v>0.17064846416382254</v>
      </c>
      <c r="E50" s="115">
        <v>4</v>
      </c>
      <c r="F50" s="114" t="s">
        <v>513</v>
      </c>
      <c r="G50" s="114">
        <v>5</v>
      </c>
      <c r="H50" s="114">
        <v>7</v>
      </c>
      <c r="I50" s="140">
        <v>5</v>
      </c>
      <c r="J50" s="115">
        <v>-1</v>
      </c>
      <c r="K50" s="116">
        <v>-20</v>
      </c>
    </row>
    <row r="51" spans="1:11" ht="14.1" customHeight="1" x14ac:dyDescent="0.2">
      <c r="A51" s="306" t="s">
        <v>274</v>
      </c>
      <c r="B51" s="307" t="s">
        <v>275</v>
      </c>
      <c r="C51" s="308"/>
      <c r="D51" s="113">
        <v>2.4744027303754268</v>
      </c>
      <c r="E51" s="115">
        <v>58</v>
      </c>
      <c r="F51" s="114">
        <v>40</v>
      </c>
      <c r="G51" s="114">
        <v>62</v>
      </c>
      <c r="H51" s="114">
        <v>42</v>
      </c>
      <c r="I51" s="140">
        <v>39</v>
      </c>
      <c r="J51" s="115">
        <v>19</v>
      </c>
      <c r="K51" s="116">
        <v>48.717948717948715</v>
      </c>
    </row>
    <row r="52" spans="1:11" ht="14.1" customHeight="1" x14ac:dyDescent="0.2">
      <c r="A52" s="306">
        <v>71</v>
      </c>
      <c r="B52" s="307" t="s">
        <v>276</v>
      </c>
      <c r="C52" s="308"/>
      <c r="D52" s="113">
        <v>6.9539249146757678</v>
      </c>
      <c r="E52" s="115">
        <v>163</v>
      </c>
      <c r="F52" s="114">
        <v>78</v>
      </c>
      <c r="G52" s="114">
        <v>131</v>
      </c>
      <c r="H52" s="114">
        <v>103</v>
      </c>
      <c r="I52" s="140">
        <v>129</v>
      </c>
      <c r="J52" s="115">
        <v>34</v>
      </c>
      <c r="K52" s="116">
        <v>26.356589147286822</v>
      </c>
    </row>
    <row r="53" spans="1:11" ht="14.1" customHeight="1" x14ac:dyDescent="0.2">
      <c r="A53" s="306" t="s">
        <v>277</v>
      </c>
      <c r="B53" s="307" t="s">
        <v>278</v>
      </c>
      <c r="C53" s="308"/>
      <c r="D53" s="113">
        <v>1.8344709897610922</v>
      </c>
      <c r="E53" s="115">
        <v>43</v>
      </c>
      <c r="F53" s="114">
        <v>23</v>
      </c>
      <c r="G53" s="114">
        <v>36</v>
      </c>
      <c r="H53" s="114">
        <v>31</v>
      </c>
      <c r="I53" s="140">
        <v>36</v>
      </c>
      <c r="J53" s="115">
        <v>7</v>
      </c>
      <c r="K53" s="116">
        <v>19.444444444444443</v>
      </c>
    </row>
    <row r="54" spans="1:11" ht="14.1" customHeight="1" x14ac:dyDescent="0.2">
      <c r="A54" s="306" t="s">
        <v>279</v>
      </c>
      <c r="B54" s="307" t="s">
        <v>280</v>
      </c>
      <c r="C54" s="308"/>
      <c r="D54" s="113">
        <v>4.3941979522184305</v>
      </c>
      <c r="E54" s="115">
        <v>103</v>
      </c>
      <c r="F54" s="114">
        <v>47</v>
      </c>
      <c r="G54" s="114">
        <v>90</v>
      </c>
      <c r="H54" s="114">
        <v>67</v>
      </c>
      <c r="I54" s="140">
        <v>80</v>
      </c>
      <c r="J54" s="115">
        <v>23</v>
      </c>
      <c r="K54" s="116">
        <v>28.75</v>
      </c>
    </row>
    <row r="55" spans="1:11" ht="14.1" customHeight="1" x14ac:dyDescent="0.2">
      <c r="A55" s="306">
        <v>72</v>
      </c>
      <c r="B55" s="307" t="s">
        <v>281</v>
      </c>
      <c r="C55" s="308"/>
      <c r="D55" s="113">
        <v>0.81058020477815695</v>
      </c>
      <c r="E55" s="115">
        <v>19</v>
      </c>
      <c r="F55" s="114">
        <v>21</v>
      </c>
      <c r="G55" s="114">
        <v>40</v>
      </c>
      <c r="H55" s="114">
        <v>21</v>
      </c>
      <c r="I55" s="140">
        <v>17</v>
      </c>
      <c r="J55" s="115">
        <v>2</v>
      </c>
      <c r="K55" s="116">
        <v>11.764705882352942</v>
      </c>
    </row>
    <row r="56" spans="1:11" ht="14.1" customHeight="1" x14ac:dyDescent="0.2">
      <c r="A56" s="306" t="s">
        <v>282</v>
      </c>
      <c r="B56" s="307" t="s">
        <v>283</v>
      </c>
      <c r="C56" s="308"/>
      <c r="D56" s="113" t="s">
        <v>513</v>
      </c>
      <c r="E56" s="115" t="s">
        <v>513</v>
      </c>
      <c r="F56" s="114" t="s">
        <v>513</v>
      </c>
      <c r="G56" s="114">
        <v>16</v>
      </c>
      <c r="H56" s="114">
        <v>9</v>
      </c>
      <c r="I56" s="140">
        <v>4</v>
      </c>
      <c r="J56" s="115" t="s">
        <v>513</v>
      </c>
      <c r="K56" s="116" t="s">
        <v>513</v>
      </c>
    </row>
    <row r="57" spans="1:11" ht="14.1" customHeight="1" x14ac:dyDescent="0.2">
      <c r="A57" s="306" t="s">
        <v>284</v>
      </c>
      <c r="B57" s="307" t="s">
        <v>285</v>
      </c>
      <c r="C57" s="308"/>
      <c r="D57" s="113">
        <v>0.51194539249146753</v>
      </c>
      <c r="E57" s="115">
        <v>12</v>
      </c>
      <c r="F57" s="114">
        <v>16</v>
      </c>
      <c r="G57" s="114">
        <v>12</v>
      </c>
      <c r="H57" s="114">
        <v>9</v>
      </c>
      <c r="I57" s="140">
        <v>10</v>
      </c>
      <c r="J57" s="115">
        <v>2</v>
      </c>
      <c r="K57" s="116">
        <v>20</v>
      </c>
    </row>
    <row r="58" spans="1:11" ht="14.1" customHeight="1" x14ac:dyDescent="0.2">
      <c r="A58" s="306">
        <v>73</v>
      </c>
      <c r="B58" s="307" t="s">
        <v>286</v>
      </c>
      <c r="C58" s="308"/>
      <c r="D58" s="113">
        <v>1.0238907849829351</v>
      </c>
      <c r="E58" s="115">
        <v>24</v>
      </c>
      <c r="F58" s="114">
        <v>18</v>
      </c>
      <c r="G58" s="114">
        <v>34</v>
      </c>
      <c r="H58" s="114">
        <v>19</v>
      </c>
      <c r="I58" s="140">
        <v>22</v>
      </c>
      <c r="J58" s="115">
        <v>2</v>
      </c>
      <c r="K58" s="116">
        <v>9.0909090909090917</v>
      </c>
    </row>
    <row r="59" spans="1:11" ht="14.1" customHeight="1" x14ac:dyDescent="0.2">
      <c r="A59" s="306" t="s">
        <v>287</v>
      </c>
      <c r="B59" s="307" t="s">
        <v>288</v>
      </c>
      <c r="C59" s="308"/>
      <c r="D59" s="113">
        <v>0.81058020477815695</v>
      </c>
      <c r="E59" s="115">
        <v>19</v>
      </c>
      <c r="F59" s="114">
        <v>14</v>
      </c>
      <c r="G59" s="114">
        <v>33</v>
      </c>
      <c r="H59" s="114">
        <v>16</v>
      </c>
      <c r="I59" s="140">
        <v>16</v>
      </c>
      <c r="J59" s="115">
        <v>3</v>
      </c>
      <c r="K59" s="116">
        <v>18.75</v>
      </c>
    </row>
    <row r="60" spans="1:11" ht="14.1" customHeight="1" x14ac:dyDescent="0.2">
      <c r="A60" s="306">
        <v>81</v>
      </c>
      <c r="B60" s="307" t="s">
        <v>289</v>
      </c>
      <c r="C60" s="308"/>
      <c r="D60" s="113">
        <v>7.5085324232081909</v>
      </c>
      <c r="E60" s="115">
        <v>176</v>
      </c>
      <c r="F60" s="114">
        <v>121</v>
      </c>
      <c r="G60" s="114">
        <v>179</v>
      </c>
      <c r="H60" s="114">
        <v>118</v>
      </c>
      <c r="I60" s="140">
        <v>137</v>
      </c>
      <c r="J60" s="115">
        <v>39</v>
      </c>
      <c r="K60" s="116">
        <v>28.467153284671532</v>
      </c>
    </row>
    <row r="61" spans="1:11" ht="14.1" customHeight="1" x14ac:dyDescent="0.2">
      <c r="A61" s="306" t="s">
        <v>290</v>
      </c>
      <c r="B61" s="307" t="s">
        <v>291</v>
      </c>
      <c r="C61" s="308"/>
      <c r="D61" s="113">
        <v>0.85324232081911267</v>
      </c>
      <c r="E61" s="115">
        <v>20</v>
      </c>
      <c r="F61" s="114">
        <v>13</v>
      </c>
      <c r="G61" s="114">
        <v>27</v>
      </c>
      <c r="H61" s="114">
        <v>17</v>
      </c>
      <c r="I61" s="140">
        <v>33</v>
      </c>
      <c r="J61" s="115">
        <v>-13</v>
      </c>
      <c r="K61" s="116">
        <v>-39.393939393939391</v>
      </c>
    </row>
    <row r="62" spans="1:11" ht="14.1" customHeight="1" x14ac:dyDescent="0.2">
      <c r="A62" s="306" t="s">
        <v>292</v>
      </c>
      <c r="B62" s="307" t="s">
        <v>293</v>
      </c>
      <c r="C62" s="308"/>
      <c r="D62" s="113">
        <v>2.303754266211604</v>
      </c>
      <c r="E62" s="115">
        <v>54</v>
      </c>
      <c r="F62" s="114">
        <v>55</v>
      </c>
      <c r="G62" s="114">
        <v>73</v>
      </c>
      <c r="H62" s="114">
        <v>42</v>
      </c>
      <c r="I62" s="140">
        <v>40</v>
      </c>
      <c r="J62" s="115">
        <v>14</v>
      </c>
      <c r="K62" s="116">
        <v>35</v>
      </c>
    </row>
    <row r="63" spans="1:11" ht="14.1" customHeight="1" x14ac:dyDescent="0.2">
      <c r="A63" s="306"/>
      <c r="B63" s="307" t="s">
        <v>294</v>
      </c>
      <c r="C63" s="308"/>
      <c r="D63" s="113">
        <v>2.0904436860068261</v>
      </c>
      <c r="E63" s="115">
        <v>49</v>
      </c>
      <c r="F63" s="114">
        <v>50</v>
      </c>
      <c r="G63" s="114">
        <v>62</v>
      </c>
      <c r="H63" s="114">
        <v>40</v>
      </c>
      <c r="I63" s="140">
        <v>37</v>
      </c>
      <c r="J63" s="115">
        <v>12</v>
      </c>
      <c r="K63" s="116">
        <v>32.432432432432435</v>
      </c>
    </row>
    <row r="64" spans="1:11" ht="14.1" customHeight="1" x14ac:dyDescent="0.2">
      <c r="A64" s="306" t="s">
        <v>295</v>
      </c>
      <c r="B64" s="307" t="s">
        <v>296</v>
      </c>
      <c r="C64" s="308"/>
      <c r="D64" s="113">
        <v>2.6450511945392492</v>
      </c>
      <c r="E64" s="115">
        <v>62</v>
      </c>
      <c r="F64" s="114">
        <v>34</v>
      </c>
      <c r="G64" s="114">
        <v>37</v>
      </c>
      <c r="H64" s="114">
        <v>35</v>
      </c>
      <c r="I64" s="140">
        <v>47</v>
      </c>
      <c r="J64" s="115">
        <v>15</v>
      </c>
      <c r="K64" s="116">
        <v>31.914893617021278</v>
      </c>
    </row>
    <row r="65" spans="1:11" ht="14.1" customHeight="1" x14ac:dyDescent="0.2">
      <c r="A65" s="306" t="s">
        <v>297</v>
      </c>
      <c r="B65" s="307" t="s">
        <v>298</v>
      </c>
      <c r="C65" s="308"/>
      <c r="D65" s="113">
        <v>1.2798634812286689</v>
      </c>
      <c r="E65" s="115">
        <v>30</v>
      </c>
      <c r="F65" s="114">
        <v>9</v>
      </c>
      <c r="G65" s="114">
        <v>24</v>
      </c>
      <c r="H65" s="114">
        <v>18</v>
      </c>
      <c r="I65" s="140">
        <v>9</v>
      </c>
      <c r="J65" s="115">
        <v>21</v>
      </c>
      <c r="K65" s="116">
        <v>233.33333333333334</v>
      </c>
    </row>
    <row r="66" spans="1:11" ht="14.1" customHeight="1" x14ac:dyDescent="0.2">
      <c r="A66" s="306">
        <v>82</v>
      </c>
      <c r="B66" s="307" t="s">
        <v>299</v>
      </c>
      <c r="C66" s="308"/>
      <c r="D66" s="113">
        <v>3.2423208191126278</v>
      </c>
      <c r="E66" s="115">
        <v>76</v>
      </c>
      <c r="F66" s="114">
        <v>53</v>
      </c>
      <c r="G66" s="114">
        <v>95</v>
      </c>
      <c r="H66" s="114">
        <v>73</v>
      </c>
      <c r="I66" s="140">
        <v>81</v>
      </c>
      <c r="J66" s="115">
        <v>-5</v>
      </c>
      <c r="K66" s="116">
        <v>-6.1728395061728394</v>
      </c>
    </row>
    <row r="67" spans="1:11" ht="14.1" customHeight="1" x14ac:dyDescent="0.2">
      <c r="A67" s="306" t="s">
        <v>300</v>
      </c>
      <c r="B67" s="307" t="s">
        <v>301</v>
      </c>
      <c r="C67" s="308"/>
      <c r="D67" s="113">
        <v>1.7918088737201365</v>
      </c>
      <c r="E67" s="115">
        <v>42</v>
      </c>
      <c r="F67" s="114">
        <v>43</v>
      </c>
      <c r="G67" s="114">
        <v>65</v>
      </c>
      <c r="H67" s="114">
        <v>61</v>
      </c>
      <c r="I67" s="140">
        <v>60</v>
      </c>
      <c r="J67" s="115">
        <v>-18</v>
      </c>
      <c r="K67" s="116">
        <v>-30</v>
      </c>
    </row>
    <row r="68" spans="1:11" ht="14.1" customHeight="1" x14ac:dyDescent="0.2">
      <c r="A68" s="306" t="s">
        <v>302</v>
      </c>
      <c r="B68" s="307" t="s">
        <v>303</v>
      </c>
      <c r="C68" s="308"/>
      <c r="D68" s="113">
        <v>0.76791808873720135</v>
      </c>
      <c r="E68" s="115">
        <v>18</v>
      </c>
      <c r="F68" s="114">
        <v>8</v>
      </c>
      <c r="G68" s="114">
        <v>24</v>
      </c>
      <c r="H68" s="114">
        <v>9</v>
      </c>
      <c r="I68" s="140">
        <v>18</v>
      </c>
      <c r="J68" s="115">
        <v>0</v>
      </c>
      <c r="K68" s="116">
        <v>0</v>
      </c>
    </row>
    <row r="69" spans="1:11" ht="14.1" customHeight="1" x14ac:dyDescent="0.2">
      <c r="A69" s="306">
        <v>83</v>
      </c>
      <c r="B69" s="307" t="s">
        <v>304</v>
      </c>
      <c r="C69" s="308"/>
      <c r="D69" s="113">
        <v>3.71160409556314</v>
      </c>
      <c r="E69" s="115">
        <v>87</v>
      </c>
      <c r="F69" s="114">
        <v>88</v>
      </c>
      <c r="G69" s="114">
        <v>147</v>
      </c>
      <c r="H69" s="114">
        <v>52</v>
      </c>
      <c r="I69" s="140">
        <v>86</v>
      </c>
      <c r="J69" s="115">
        <v>1</v>
      </c>
      <c r="K69" s="116">
        <v>1.1627906976744187</v>
      </c>
    </row>
    <row r="70" spans="1:11" ht="14.1" customHeight="1" x14ac:dyDescent="0.2">
      <c r="A70" s="306" t="s">
        <v>305</v>
      </c>
      <c r="B70" s="307" t="s">
        <v>306</v>
      </c>
      <c r="C70" s="308"/>
      <c r="D70" s="113">
        <v>3.1143344709897609</v>
      </c>
      <c r="E70" s="115">
        <v>73</v>
      </c>
      <c r="F70" s="114">
        <v>74</v>
      </c>
      <c r="G70" s="114">
        <v>135</v>
      </c>
      <c r="H70" s="114">
        <v>41</v>
      </c>
      <c r="I70" s="140">
        <v>74</v>
      </c>
      <c r="J70" s="115">
        <v>-1</v>
      </c>
      <c r="K70" s="116">
        <v>-1.3513513513513513</v>
      </c>
    </row>
    <row r="71" spans="1:11" ht="14.1" customHeight="1" x14ac:dyDescent="0.2">
      <c r="A71" s="306"/>
      <c r="B71" s="307" t="s">
        <v>307</v>
      </c>
      <c r="C71" s="308"/>
      <c r="D71" s="113">
        <v>1.7491467576791808</v>
      </c>
      <c r="E71" s="115">
        <v>41</v>
      </c>
      <c r="F71" s="114">
        <v>39</v>
      </c>
      <c r="G71" s="114">
        <v>91</v>
      </c>
      <c r="H71" s="114">
        <v>17</v>
      </c>
      <c r="I71" s="140">
        <v>39</v>
      </c>
      <c r="J71" s="115">
        <v>2</v>
      </c>
      <c r="K71" s="116">
        <v>5.1282051282051286</v>
      </c>
    </row>
    <row r="72" spans="1:11" ht="14.1" customHeight="1" x14ac:dyDescent="0.2">
      <c r="A72" s="306">
        <v>84</v>
      </c>
      <c r="B72" s="307" t="s">
        <v>308</v>
      </c>
      <c r="C72" s="308"/>
      <c r="D72" s="113">
        <v>1.1092150170648465</v>
      </c>
      <c r="E72" s="115">
        <v>26</v>
      </c>
      <c r="F72" s="114">
        <v>21</v>
      </c>
      <c r="G72" s="114">
        <v>35</v>
      </c>
      <c r="H72" s="114">
        <v>14</v>
      </c>
      <c r="I72" s="140">
        <v>26</v>
      </c>
      <c r="J72" s="115">
        <v>0</v>
      </c>
      <c r="K72" s="116">
        <v>0</v>
      </c>
    </row>
    <row r="73" spans="1:11" ht="14.1" customHeight="1" x14ac:dyDescent="0.2">
      <c r="A73" s="306" t="s">
        <v>309</v>
      </c>
      <c r="B73" s="307" t="s">
        <v>310</v>
      </c>
      <c r="C73" s="308"/>
      <c r="D73" s="113">
        <v>0.42662116040955633</v>
      </c>
      <c r="E73" s="115">
        <v>10</v>
      </c>
      <c r="F73" s="114">
        <v>6</v>
      </c>
      <c r="G73" s="114">
        <v>13</v>
      </c>
      <c r="H73" s="114">
        <v>6</v>
      </c>
      <c r="I73" s="140">
        <v>10</v>
      </c>
      <c r="J73" s="115">
        <v>0</v>
      </c>
      <c r="K73" s="116">
        <v>0</v>
      </c>
    </row>
    <row r="74" spans="1:11" ht="14.1" customHeight="1" x14ac:dyDescent="0.2">
      <c r="A74" s="306" t="s">
        <v>311</v>
      </c>
      <c r="B74" s="307" t="s">
        <v>312</v>
      </c>
      <c r="C74" s="308"/>
      <c r="D74" s="113">
        <v>0.34129692832764508</v>
      </c>
      <c r="E74" s="115">
        <v>8</v>
      </c>
      <c r="F74" s="114">
        <v>7</v>
      </c>
      <c r="G74" s="114">
        <v>11</v>
      </c>
      <c r="H74" s="114">
        <v>3</v>
      </c>
      <c r="I74" s="140">
        <v>6</v>
      </c>
      <c r="J74" s="115">
        <v>2</v>
      </c>
      <c r="K74" s="116">
        <v>33.333333333333336</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0.34129692832764508</v>
      </c>
      <c r="E76" s="115">
        <v>8</v>
      </c>
      <c r="F76" s="114">
        <v>7</v>
      </c>
      <c r="G76" s="114">
        <v>9</v>
      </c>
      <c r="H76" s="114">
        <v>4</v>
      </c>
      <c r="I76" s="140">
        <v>4</v>
      </c>
      <c r="J76" s="115">
        <v>4</v>
      </c>
      <c r="K76" s="116">
        <v>100</v>
      </c>
    </row>
    <row r="77" spans="1:11" ht="14.1" customHeight="1" x14ac:dyDescent="0.2">
      <c r="A77" s="306">
        <v>92</v>
      </c>
      <c r="B77" s="307" t="s">
        <v>316</v>
      </c>
      <c r="C77" s="308"/>
      <c r="D77" s="113">
        <v>1.2798634812286689</v>
      </c>
      <c r="E77" s="115">
        <v>30</v>
      </c>
      <c r="F77" s="114">
        <v>34</v>
      </c>
      <c r="G77" s="114">
        <v>41</v>
      </c>
      <c r="H77" s="114">
        <v>60</v>
      </c>
      <c r="I77" s="140">
        <v>63</v>
      </c>
      <c r="J77" s="115">
        <v>-33</v>
      </c>
      <c r="K77" s="116">
        <v>-52.38095238095238</v>
      </c>
    </row>
    <row r="78" spans="1:11" ht="14.1" customHeight="1" x14ac:dyDescent="0.2">
      <c r="A78" s="306">
        <v>93</v>
      </c>
      <c r="B78" s="307" t="s">
        <v>317</v>
      </c>
      <c r="C78" s="308"/>
      <c r="D78" s="113" t="s">
        <v>513</v>
      </c>
      <c r="E78" s="115" t="s">
        <v>513</v>
      </c>
      <c r="F78" s="114">
        <v>0</v>
      </c>
      <c r="G78" s="114" t="s">
        <v>513</v>
      </c>
      <c r="H78" s="114">
        <v>0</v>
      </c>
      <c r="I78" s="140" t="s">
        <v>513</v>
      </c>
      <c r="J78" s="115" t="s">
        <v>513</v>
      </c>
      <c r="K78" s="116" t="s">
        <v>513</v>
      </c>
    </row>
    <row r="79" spans="1:11" ht="14.1" customHeight="1" x14ac:dyDescent="0.2">
      <c r="A79" s="306">
        <v>94</v>
      </c>
      <c r="B79" s="307" t="s">
        <v>318</v>
      </c>
      <c r="C79" s="308"/>
      <c r="D79" s="113" t="s">
        <v>513</v>
      </c>
      <c r="E79" s="115" t="s">
        <v>513</v>
      </c>
      <c r="F79" s="114">
        <v>0</v>
      </c>
      <c r="G79" s="114">
        <v>0</v>
      </c>
      <c r="H79" s="114" t="s">
        <v>513</v>
      </c>
      <c r="I79" s="140" t="s">
        <v>513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0.25597269624573377</v>
      </c>
      <c r="E81" s="143">
        <v>6</v>
      </c>
      <c r="F81" s="144">
        <v>9</v>
      </c>
      <c r="G81" s="144">
        <v>26</v>
      </c>
      <c r="H81" s="144">
        <v>5</v>
      </c>
      <c r="I81" s="145">
        <v>5</v>
      </c>
      <c r="J81" s="143">
        <v>1</v>
      </c>
      <c r="K81" s="146">
        <v>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2362</v>
      </c>
      <c r="E11" s="114">
        <v>1917</v>
      </c>
      <c r="F11" s="114">
        <v>2150</v>
      </c>
      <c r="G11" s="114">
        <v>1738</v>
      </c>
      <c r="H11" s="140">
        <v>2041</v>
      </c>
      <c r="I11" s="115">
        <v>321</v>
      </c>
      <c r="J11" s="116">
        <v>15.727584517393435</v>
      </c>
    </row>
    <row r="12" spans="1:15" s="110" customFormat="1" ht="24.95" customHeight="1" x14ac:dyDescent="0.2">
      <c r="A12" s="193" t="s">
        <v>132</v>
      </c>
      <c r="B12" s="194" t="s">
        <v>133</v>
      </c>
      <c r="C12" s="113">
        <v>5.3767993226079591</v>
      </c>
      <c r="D12" s="115">
        <v>127</v>
      </c>
      <c r="E12" s="114">
        <v>152</v>
      </c>
      <c r="F12" s="114">
        <v>144</v>
      </c>
      <c r="G12" s="114">
        <v>102</v>
      </c>
      <c r="H12" s="140">
        <v>123</v>
      </c>
      <c r="I12" s="115">
        <v>4</v>
      </c>
      <c r="J12" s="116">
        <v>3.2520325203252032</v>
      </c>
    </row>
    <row r="13" spans="1:15" s="110" customFormat="1" ht="24.95" customHeight="1" x14ac:dyDescent="0.2">
      <c r="A13" s="193" t="s">
        <v>134</v>
      </c>
      <c r="B13" s="199" t="s">
        <v>214</v>
      </c>
      <c r="C13" s="113">
        <v>1.8204911092294667</v>
      </c>
      <c r="D13" s="115">
        <v>43</v>
      </c>
      <c r="E13" s="114">
        <v>31</v>
      </c>
      <c r="F13" s="114">
        <v>33</v>
      </c>
      <c r="G13" s="114">
        <v>30</v>
      </c>
      <c r="H13" s="140">
        <v>47</v>
      </c>
      <c r="I13" s="115">
        <v>-4</v>
      </c>
      <c r="J13" s="116">
        <v>-8.5106382978723403</v>
      </c>
    </row>
    <row r="14" spans="1:15" s="287" customFormat="1" ht="24.95" customHeight="1" x14ac:dyDescent="0.2">
      <c r="A14" s="193" t="s">
        <v>215</v>
      </c>
      <c r="B14" s="199" t="s">
        <v>137</v>
      </c>
      <c r="C14" s="113">
        <v>12.489415749364944</v>
      </c>
      <c r="D14" s="115">
        <v>295</v>
      </c>
      <c r="E14" s="114">
        <v>209</v>
      </c>
      <c r="F14" s="114">
        <v>222</v>
      </c>
      <c r="G14" s="114">
        <v>208</v>
      </c>
      <c r="H14" s="140">
        <v>255</v>
      </c>
      <c r="I14" s="115">
        <v>40</v>
      </c>
      <c r="J14" s="116">
        <v>15.686274509803921</v>
      </c>
      <c r="K14" s="110"/>
      <c r="L14" s="110"/>
      <c r="M14" s="110"/>
      <c r="N14" s="110"/>
      <c r="O14" s="110"/>
    </row>
    <row r="15" spans="1:15" s="110" customFormat="1" ht="24.95" customHeight="1" x14ac:dyDescent="0.2">
      <c r="A15" s="193" t="s">
        <v>216</v>
      </c>
      <c r="B15" s="199" t="s">
        <v>217</v>
      </c>
      <c r="C15" s="113">
        <v>3.4292972057578321</v>
      </c>
      <c r="D15" s="115">
        <v>81</v>
      </c>
      <c r="E15" s="114">
        <v>80</v>
      </c>
      <c r="F15" s="114">
        <v>68</v>
      </c>
      <c r="G15" s="114">
        <v>57</v>
      </c>
      <c r="H15" s="140">
        <v>66</v>
      </c>
      <c r="I15" s="115">
        <v>15</v>
      </c>
      <c r="J15" s="116">
        <v>22.727272727272727</v>
      </c>
    </row>
    <row r="16" spans="1:15" s="287" customFormat="1" ht="24.95" customHeight="1" x14ac:dyDescent="0.2">
      <c r="A16" s="193" t="s">
        <v>218</v>
      </c>
      <c r="B16" s="199" t="s">
        <v>141</v>
      </c>
      <c r="C16" s="113">
        <v>5.6308213378492802</v>
      </c>
      <c r="D16" s="115">
        <v>133</v>
      </c>
      <c r="E16" s="114">
        <v>68</v>
      </c>
      <c r="F16" s="114">
        <v>82</v>
      </c>
      <c r="G16" s="114">
        <v>65</v>
      </c>
      <c r="H16" s="140">
        <v>100</v>
      </c>
      <c r="I16" s="115">
        <v>33</v>
      </c>
      <c r="J16" s="116">
        <v>33</v>
      </c>
      <c r="K16" s="110"/>
      <c r="L16" s="110"/>
      <c r="M16" s="110"/>
      <c r="N16" s="110"/>
      <c r="O16" s="110"/>
    </row>
    <row r="17" spans="1:15" s="110" customFormat="1" ht="24.95" customHeight="1" x14ac:dyDescent="0.2">
      <c r="A17" s="193" t="s">
        <v>142</v>
      </c>
      <c r="B17" s="199" t="s">
        <v>220</v>
      </c>
      <c r="C17" s="113">
        <v>3.4292972057578321</v>
      </c>
      <c r="D17" s="115">
        <v>81</v>
      </c>
      <c r="E17" s="114">
        <v>61</v>
      </c>
      <c r="F17" s="114">
        <v>72</v>
      </c>
      <c r="G17" s="114">
        <v>86</v>
      </c>
      <c r="H17" s="140">
        <v>89</v>
      </c>
      <c r="I17" s="115">
        <v>-8</v>
      </c>
      <c r="J17" s="116">
        <v>-8.9887640449438209</v>
      </c>
    </row>
    <row r="18" spans="1:15" s="287" customFormat="1" ht="24.95" customHeight="1" x14ac:dyDescent="0.2">
      <c r="A18" s="201" t="s">
        <v>144</v>
      </c>
      <c r="B18" s="202" t="s">
        <v>145</v>
      </c>
      <c r="C18" s="113">
        <v>7.197290431837426</v>
      </c>
      <c r="D18" s="115">
        <v>170</v>
      </c>
      <c r="E18" s="114">
        <v>221</v>
      </c>
      <c r="F18" s="114">
        <v>177</v>
      </c>
      <c r="G18" s="114">
        <v>167</v>
      </c>
      <c r="H18" s="140">
        <v>189</v>
      </c>
      <c r="I18" s="115">
        <v>-19</v>
      </c>
      <c r="J18" s="116">
        <v>-10.052910052910052</v>
      </c>
      <c r="K18" s="110"/>
      <c r="L18" s="110"/>
      <c r="M18" s="110"/>
      <c r="N18" s="110"/>
      <c r="O18" s="110"/>
    </row>
    <row r="19" spans="1:15" s="110" customFormat="1" ht="24.95" customHeight="1" x14ac:dyDescent="0.2">
      <c r="A19" s="193" t="s">
        <v>146</v>
      </c>
      <c r="B19" s="199" t="s">
        <v>147</v>
      </c>
      <c r="C19" s="113">
        <v>11.049957662997461</v>
      </c>
      <c r="D19" s="115">
        <v>261</v>
      </c>
      <c r="E19" s="114">
        <v>212</v>
      </c>
      <c r="F19" s="114">
        <v>289</v>
      </c>
      <c r="G19" s="114">
        <v>242</v>
      </c>
      <c r="H19" s="140">
        <v>241</v>
      </c>
      <c r="I19" s="115">
        <v>20</v>
      </c>
      <c r="J19" s="116">
        <v>8.2987551867219924</v>
      </c>
    </row>
    <row r="20" spans="1:15" s="287" customFormat="1" ht="24.95" customHeight="1" x14ac:dyDescent="0.2">
      <c r="A20" s="193" t="s">
        <v>148</v>
      </c>
      <c r="B20" s="199" t="s">
        <v>149</v>
      </c>
      <c r="C20" s="113">
        <v>3.8103302286198137</v>
      </c>
      <c r="D20" s="115">
        <v>90</v>
      </c>
      <c r="E20" s="114">
        <v>58</v>
      </c>
      <c r="F20" s="114">
        <v>74</v>
      </c>
      <c r="G20" s="114">
        <v>48</v>
      </c>
      <c r="H20" s="140">
        <v>63</v>
      </c>
      <c r="I20" s="115">
        <v>27</v>
      </c>
      <c r="J20" s="116">
        <v>42.857142857142854</v>
      </c>
      <c r="K20" s="110"/>
      <c r="L20" s="110"/>
      <c r="M20" s="110"/>
      <c r="N20" s="110"/>
      <c r="O20" s="110"/>
    </row>
    <row r="21" spans="1:15" s="110" customFormat="1" ht="24.95" customHeight="1" x14ac:dyDescent="0.2">
      <c r="A21" s="201" t="s">
        <v>150</v>
      </c>
      <c r="B21" s="202" t="s">
        <v>151</v>
      </c>
      <c r="C21" s="113">
        <v>3.5563082133784927</v>
      </c>
      <c r="D21" s="115">
        <v>84</v>
      </c>
      <c r="E21" s="114">
        <v>91</v>
      </c>
      <c r="F21" s="114">
        <v>67</v>
      </c>
      <c r="G21" s="114">
        <v>58</v>
      </c>
      <c r="H21" s="140">
        <v>82</v>
      </c>
      <c r="I21" s="115">
        <v>2</v>
      </c>
      <c r="J21" s="116">
        <v>2.4390243902439024</v>
      </c>
    </row>
    <row r="22" spans="1:15" s="110" customFormat="1" ht="24.95" customHeight="1" x14ac:dyDescent="0.2">
      <c r="A22" s="201" t="s">
        <v>152</v>
      </c>
      <c r="B22" s="199" t="s">
        <v>153</v>
      </c>
      <c r="C22" s="113">
        <v>0.76206604572396275</v>
      </c>
      <c r="D22" s="115">
        <v>18</v>
      </c>
      <c r="E22" s="114">
        <v>19</v>
      </c>
      <c r="F22" s="114" t="s">
        <v>513</v>
      </c>
      <c r="G22" s="114" t="s">
        <v>513</v>
      </c>
      <c r="H22" s="140" t="s">
        <v>513</v>
      </c>
      <c r="I22" s="115" t="s">
        <v>513</v>
      </c>
      <c r="J22" s="116" t="s">
        <v>513</v>
      </c>
    </row>
    <row r="23" spans="1:15" s="110" customFormat="1" ht="24.95" customHeight="1" x14ac:dyDescent="0.2">
      <c r="A23" s="193" t="s">
        <v>154</v>
      </c>
      <c r="B23" s="199" t="s">
        <v>155</v>
      </c>
      <c r="C23" s="113">
        <v>0.67739204064352243</v>
      </c>
      <c r="D23" s="115">
        <v>16</v>
      </c>
      <c r="E23" s="114">
        <v>9</v>
      </c>
      <c r="F23" s="114">
        <v>18</v>
      </c>
      <c r="G23" s="114">
        <v>12</v>
      </c>
      <c r="H23" s="140">
        <v>13</v>
      </c>
      <c r="I23" s="115">
        <v>3</v>
      </c>
      <c r="J23" s="116">
        <v>23.076923076923077</v>
      </c>
    </row>
    <row r="24" spans="1:15" s="110" customFormat="1" ht="24.95" customHeight="1" x14ac:dyDescent="0.2">
      <c r="A24" s="193" t="s">
        <v>156</v>
      </c>
      <c r="B24" s="199" t="s">
        <v>221</v>
      </c>
      <c r="C24" s="113">
        <v>2.1591871295512277</v>
      </c>
      <c r="D24" s="115">
        <v>51</v>
      </c>
      <c r="E24" s="114">
        <v>29</v>
      </c>
      <c r="F24" s="114">
        <v>48</v>
      </c>
      <c r="G24" s="114">
        <v>34</v>
      </c>
      <c r="H24" s="140">
        <v>34</v>
      </c>
      <c r="I24" s="115">
        <v>17</v>
      </c>
      <c r="J24" s="116">
        <v>50</v>
      </c>
    </row>
    <row r="25" spans="1:15" s="110" customFormat="1" ht="24.95" customHeight="1" x14ac:dyDescent="0.2">
      <c r="A25" s="193" t="s">
        <v>222</v>
      </c>
      <c r="B25" s="204" t="s">
        <v>159</v>
      </c>
      <c r="C25" s="113">
        <v>6.9856054191363253</v>
      </c>
      <c r="D25" s="115">
        <v>165</v>
      </c>
      <c r="E25" s="114">
        <v>153</v>
      </c>
      <c r="F25" s="114">
        <v>190</v>
      </c>
      <c r="G25" s="114">
        <v>151</v>
      </c>
      <c r="H25" s="140">
        <v>224</v>
      </c>
      <c r="I25" s="115">
        <v>-59</v>
      </c>
      <c r="J25" s="116">
        <v>-26.339285714285715</v>
      </c>
    </row>
    <row r="26" spans="1:15" s="110" customFormat="1" ht="24.95" customHeight="1" x14ac:dyDescent="0.2">
      <c r="A26" s="201">
        <v>782.78300000000002</v>
      </c>
      <c r="B26" s="203" t="s">
        <v>160</v>
      </c>
      <c r="C26" s="113">
        <v>10.668924640135478</v>
      </c>
      <c r="D26" s="115">
        <v>252</v>
      </c>
      <c r="E26" s="114">
        <v>314</v>
      </c>
      <c r="F26" s="114" t="s">
        <v>513</v>
      </c>
      <c r="G26" s="114" t="s">
        <v>513</v>
      </c>
      <c r="H26" s="140" t="s">
        <v>513</v>
      </c>
      <c r="I26" s="115" t="s">
        <v>513</v>
      </c>
      <c r="J26" s="116" t="s">
        <v>513</v>
      </c>
    </row>
    <row r="27" spans="1:15" s="110" customFormat="1" ht="24.95" customHeight="1" x14ac:dyDescent="0.2">
      <c r="A27" s="193" t="s">
        <v>161</v>
      </c>
      <c r="B27" s="199" t="s">
        <v>162</v>
      </c>
      <c r="C27" s="113">
        <v>10.372565622353937</v>
      </c>
      <c r="D27" s="115">
        <v>245</v>
      </c>
      <c r="E27" s="114">
        <v>46</v>
      </c>
      <c r="F27" s="114">
        <v>97</v>
      </c>
      <c r="G27" s="114">
        <v>62</v>
      </c>
      <c r="H27" s="140">
        <v>70</v>
      </c>
      <c r="I27" s="115">
        <v>175</v>
      </c>
      <c r="J27" s="116">
        <v>250</v>
      </c>
    </row>
    <row r="28" spans="1:15" s="110" customFormat="1" ht="24.95" customHeight="1" x14ac:dyDescent="0.2">
      <c r="A28" s="193" t="s">
        <v>163</v>
      </c>
      <c r="B28" s="199" t="s">
        <v>164</v>
      </c>
      <c r="C28" s="113">
        <v>3.1752751905165115</v>
      </c>
      <c r="D28" s="115">
        <v>75</v>
      </c>
      <c r="E28" s="114">
        <v>39</v>
      </c>
      <c r="F28" s="114">
        <v>105</v>
      </c>
      <c r="G28" s="114">
        <v>49</v>
      </c>
      <c r="H28" s="140">
        <v>57</v>
      </c>
      <c r="I28" s="115">
        <v>18</v>
      </c>
      <c r="J28" s="116">
        <v>31.578947368421051</v>
      </c>
    </row>
    <row r="29" spans="1:15" s="110" customFormat="1" ht="24.95" customHeight="1" x14ac:dyDescent="0.2">
      <c r="A29" s="193">
        <v>86</v>
      </c>
      <c r="B29" s="199" t="s">
        <v>165</v>
      </c>
      <c r="C29" s="113">
        <v>9.0601185436071123</v>
      </c>
      <c r="D29" s="115">
        <v>214</v>
      </c>
      <c r="E29" s="114">
        <v>91</v>
      </c>
      <c r="F29" s="114">
        <v>122</v>
      </c>
      <c r="G29" s="114">
        <v>90</v>
      </c>
      <c r="H29" s="140">
        <v>107</v>
      </c>
      <c r="I29" s="115">
        <v>107</v>
      </c>
      <c r="J29" s="116">
        <v>100</v>
      </c>
    </row>
    <row r="30" spans="1:15" s="110" customFormat="1" ht="24.95" customHeight="1" x14ac:dyDescent="0.2">
      <c r="A30" s="193">
        <v>87.88</v>
      </c>
      <c r="B30" s="204" t="s">
        <v>166</v>
      </c>
      <c r="C30" s="113">
        <v>6.7315834038950042</v>
      </c>
      <c r="D30" s="115">
        <v>159</v>
      </c>
      <c r="E30" s="114">
        <v>181</v>
      </c>
      <c r="F30" s="114">
        <v>204</v>
      </c>
      <c r="G30" s="114">
        <v>167</v>
      </c>
      <c r="H30" s="140">
        <v>198</v>
      </c>
      <c r="I30" s="115">
        <v>-39</v>
      </c>
      <c r="J30" s="116">
        <v>-19.696969696969695</v>
      </c>
    </row>
    <row r="31" spans="1:15" s="110" customFormat="1" ht="24.95" customHeight="1" x14ac:dyDescent="0.2">
      <c r="A31" s="193" t="s">
        <v>167</v>
      </c>
      <c r="B31" s="199" t="s">
        <v>168</v>
      </c>
      <c r="C31" s="113">
        <v>4.1066892464013547</v>
      </c>
      <c r="D31" s="115">
        <v>97</v>
      </c>
      <c r="E31" s="114">
        <v>62</v>
      </c>
      <c r="F31" s="114">
        <v>64</v>
      </c>
      <c r="G31" s="114">
        <v>53</v>
      </c>
      <c r="H31" s="140">
        <v>89</v>
      </c>
      <c r="I31" s="115">
        <v>8</v>
      </c>
      <c r="J31" s="116">
        <v>8.9887640449438209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5.3767993226079591</v>
      </c>
      <c r="D34" s="115">
        <v>127</v>
      </c>
      <c r="E34" s="114">
        <v>152</v>
      </c>
      <c r="F34" s="114">
        <v>144</v>
      </c>
      <c r="G34" s="114">
        <v>102</v>
      </c>
      <c r="H34" s="140">
        <v>123</v>
      </c>
      <c r="I34" s="115">
        <v>4</v>
      </c>
      <c r="J34" s="116">
        <v>3.2520325203252032</v>
      </c>
    </row>
    <row r="35" spans="1:10" s="110" customFormat="1" ht="24.95" customHeight="1" x14ac:dyDescent="0.2">
      <c r="A35" s="292" t="s">
        <v>171</v>
      </c>
      <c r="B35" s="293" t="s">
        <v>172</v>
      </c>
      <c r="C35" s="113">
        <v>21.507197290431836</v>
      </c>
      <c r="D35" s="115">
        <v>508</v>
      </c>
      <c r="E35" s="114">
        <v>461</v>
      </c>
      <c r="F35" s="114">
        <v>432</v>
      </c>
      <c r="G35" s="114">
        <v>405</v>
      </c>
      <c r="H35" s="140">
        <v>491</v>
      </c>
      <c r="I35" s="115">
        <v>17</v>
      </c>
      <c r="J35" s="116">
        <v>3.4623217922606924</v>
      </c>
    </row>
    <row r="36" spans="1:10" s="110" customFormat="1" ht="24.95" customHeight="1" x14ac:dyDescent="0.2">
      <c r="A36" s="294" t="s">
        <v>173</v>
      </c>
      <c r="B36" s="295" t="s">
        <v>174</v>
      </c>
      <c r="C36" s="125">
        <v>73.116003386960202</v>
      </c>
      <c r="D36" s="143">
        <v>1727</v>
      </c>
      <c r="E36" s="144">
        <v>1304</v>
      </c>
      <c r="F36" s="144">
        <v>1574</v>
      </c>
      <c r="G36" s="144">
        <v>1231</v>
      </c>
      <c r="H36" s="145">
        <v>1427</v>
      </c>
      <c r="I36" s="143">
        <v>300</v>
      </c>
      <c r="J36" s="146">
        <v>21.023125437981779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2362</v>
      </c>
      <c r="F11" s="264">
        <v>1917</v>
      </c>
      <c r="G11" s="264">
        <v>2150</v>
      </c>
      <c r="H11" s="264">
        <v>1738</v>
      </c>
      <c r="I11" s="265">
        <v>2041</v>
      </c>
      <c r="J11" s="263">
        <v>321</v>
      </c>
      <c r="K11" s="266">
        <v>15.727584517393435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25.444538526672311</v>
      </c>
      <c r="E13" s="115">
        <v>601</v>
      </c>
      <c r="F13" s="114">
        <v>704</v>
      </c>
      <c r="G13" s="114">
        <v>704</v>
      </c>
      <c r="H13" s="114">
        <v>558</v>
      </c>
      <c r="I13" s="140">
        <v>618</v>
      </c>
      <c r="J13" s="115">
        <v>-17</v>
      </c>
      <c r="K13" s="116">
        <v>-2.7508090614886731</v>
      </c>
    </row>
    <row r="14" spans="1:17" ht="15.95" customHeight="1" x14ac:dyDescent="0.2">
      <c r="A14" s="306" t="s">
        <v>230</v>
      </c>
      <c r="B14" s="307"/>
      <c r="C14" s="308"/>
      <c r="D14" s="113">
        <v>58.594411515664689</v>
      </c>
      <c r="E14" s="115">
        <v>1384</v>
      </c>
      <c r="F14" s="114">
        <v>997</v>
      </c>
      <c r="G14" s="114">
        <v>1192</v>
      </c>
      <c r="H14" s="114">
        <v>974</v>
      </c>
      <c r="I14" s="140">
        <v>1166</v>
      </c>
      <c r="J14" s="115">
        <v>218</v>
      </c>
      <c r="K14" s="116">
        <v>18.69639794168096</v>
      </c>
    </row>
    <row r="15" spans="1:17" ht="15.95" customHeight="1" x14ac:dyDescent="0.2">
      <c r="A15" s="306" t="s">
        <v>231</v>
      </c>
      <c r="B15" s="307"/>
      <c r="C15" s="308"/>
      <c r="D15" s="113">
        <v>8.4674005080440313</v>
      </c>
      <c r="E15" s="115">
        <v>200</v>
      </c>
      <c r="F15" s="114">
        <v>98</v>
      </c>
      <c r="G15" s="114">
        <v>98</v>
      </c>
      <c r="H15" s="114">
        <v>105</v>
      </c>
      <c r="I15" s="140">
        <v>106</v>
      </c>
      <c r="J15" s="115">
        <v>94</v>
      </c>
      <c r="K15" s="116">
        <v>88.679245283018872</v>
      </c>
    </row>
    <row r="16" spans="1:17" ht="15.95" customHeight="1" x14ac:dyDescent="0.2">
      <c r="A16" s="306" t="s">
        <v>232</v>
      </c>
      <c r="B16" s="307"/>
      <c r="C16" s="308"/>
      <c r="D16" s="113">
        <v>7.4089754445385267</v>
      </c>
      <c r="E16" s="115">
        <v>175</v>
      </c>
      <c r="F16" s="114">
        <v>106</v>
      </c>
      <c r="G16" s="114">
        <v>144</v>
      </c>
      <c r="H16" s="114">
        <v>100</v>
      </c>
      <c r="I16" s="140">
        <v>148</v>
      </c>
      <c r="J16" s="115">
        <v>27</v>
      </c>
      <c r="K16" s="116">
        <v>18.243243243243242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3.8526672311600341</v>
      </c>
      <c r="E18" s="115">
        <v>91</v>
      </c>
      <c r="F18" s="114">
        <v>145</v>
      </c>
      <c r="G18" s="114">
        <v>149</v>
      </c>
      <c r="H18" s="114">
        <v>74</v>
      </c>
      <c r="I18" s="140">
        <v>102</v>
      </c>
      <c r="J18" s="115">
        <v>-11</v>
      </c>
      <c r="K18" s="116">
        <v>-10.784313725490197</v>
      </c>
    </row>
    <row r="19" spans="1:11" ht="14.1" customHeight="1" x14ac:dyDescent="0.2">
      <c r="A19" s="306" t="s">
        <v>235</v>
      </c>
      <c r="B19" s="307" t="s">
        <v>236</v>
      </c>
      <c r="C19" s="308"/>
      <c r="D19" s="113">
        <v>1.9051651143099069</v>
      </c>
      <c r="E19" s="115">
        <v>45</v>
      </c>
      <c r="F19" s="114">
        <v>104</v>
      </c>
      <c r="G19" s="114">
        <v>91</v>
      </c>
      <c r="H19" s="114">
        <v>33</v>
      </c>
      <c r="I19" s="140">
        <v>52</v>
      </c>
      <c r="J19" s="115">
        <v>-7</v>
      </c>
      <c r="K19" s="116">
        <v>-13.461538461538462</v>
      </c>
    </row>
    <row r="20" spans="1:11" ht="14.1" customHeight="1" x14ac:dyDescent="0.2">
      <c r="A20" s="306">
        <v>12</v>
      </c>
      <c r="B20" s="307" t="s">
        <v>237</v>
      </c>
      <c r="C20" s="308"/>
      <c r="D20" s="113">
        <v>1.2277730736663843</v>
      </c>
      <c r="E20" s="115">
        <v>29</v>
      </c>
      <c r="F20" s="114">
        <v>34</v>
      </c>
      <c r="G20" s="114">
        <v>36</v>
      </c>
      <c r="H20" s="114">
        <v>37</v>
      </c>
      <c r="I20" s="140">
        <v>61</v>
      </c>
      <c r="J20" s="115">
        <v>-32</v>
      </c>
      <c r="K20" s="116">
        <v>-52.459016393442624</v>
      </c>
    </row>
    <row r="21" spans="1:11" ht="14.1" customHeight="1" x14ac:dyDescent="0.2">
      <c r="A21" s="306">
        <v>21</v>
      </c>
      <c r="B21" s="307" t="s">
        <v>238</v>
      </c>
      <c r="C21" s="308"/>
      <c r="D21" s="113">
        <v>1.1430990685859441</v>
      </c>
      <c r="E21" s="115">
        <v>27</v>
      </c>
      <c r="F21" s="114">
        <v>26</v>
      </c>
      <c r="G21" s="114">
        <v>21</v>
      </c>
      <c r="H21" s="114">
        <v>22</v>
      </c>
      <c r="I21" s="140">
        <v>25</v>
      </c>
      <c r="J21" s="115">
        <v>2</v>
      </c>
      <c r="K21" s="116">
        <v>8</v>
      </c>
    </row>
    <row r="22" spans="1:11" ht="14.1" customHeight="1" x14ac:dyDescent="0.2">
      <c r="A22" s="306">
        <v>22</v>
      </c>
      <c r="B22" s="307" t="s">
        <v>239</v>
      </c>
      <c r="C22" s="308"/>
      <c r="D22" s="113">
        <v>4.5300592718035562</v>
      </c>
      <c r="E22" s="115">
        <v>107</v>
      </c>
      <c r="F22" s="114">
        <v>118</v>
      </c>
      <c r="G22" s="114">
        <v>117</v>
      </c>
      <c r="H22" s="114">
        <v>97</v>
      </c>
      <c r="I22" s="140">
        <v>104</v>
      </c>
      <c r="J22" s="115">
        <v>3</v>
      </c>
      <c r="K22" s="116">
        <v>2.8846153846153846</v>
      </c>
    </row>
    <row r="23" spans="1:11" ht="14.1" customHeight="1" x14ac:dyDescent="0.2">
      <c r="A23" s="306">
        <v>23</v>
      </c>
      <c r="B23" s="307" t="s">
        <v>240</v>
      </c>
      <c r="C23" s="308"/>
      <c r="D23" s="113" t="s">
        <v>513</v>
      </c>
      <c r="E23" s="115" t="s">
        <v>513</v>
      </c>
      <c r="F23" s="114">
        <v>3</v>
      </c>
      <c r="G23" s="114">
        <v>4</v>
      </c>
      <c r="H23" s="114">
        <v>3</v>
      </c>
      <c r="I23" s="140">
        <v>3</v>
      </c>
      <c r="J23" s="115" t="s">
        <v>513</v>
      </c>
      <c r="K23" s="116" t="s">
        <v>513</v>
      </c>
    </row>
    <row r="24" spans="1:11" ht="14.1" customHeight="1" x14ac:dyDescent="0.2">
      <c r="A24" s="306">
        <v>24</v>
      </c>
      <c r="B24" s="307" t="s">
        <v>241</v>
      </c>
      <c r="C24" s="308"/>
      <c r="D24" s="113">
        <v>4.1066892464013547</v>
      </c>
      <c r="E24" s="115">
        <v>97</v>
      </c>
      <c r="F24" s="114">
        <v>65</v>
      </c>
      <c r="G24" s="114">
        <v>78</v>
      </c>
      <c r="H24" s="114">
        <v>60</v>
      </c>
      <c r="I24" s="140">
        <v>70</v>
      </c>
      <c r="J24" s="115">
        <v>27</v>
      </c>
      <c r="K24" s="116">
        <v>38.571428571428569</v>
      </c>
    </row>
    <row r="25" spans="1:11" ht="14.1" customHeight="1" x14ac:dyDescent="0.2">
      <c r="A25" s="306">
        <v>25</v>
      </c>
      <c r="B25" s="307" t="s">
        <v>242</v>
      </c>
      <c r="C25" s="308"/>
      <c r="D25" s="113">
        <v>7.0279424216765456</v>
      </c>
      <c r="E25" s="115">
        <v>166</v>
      </c>
      <c r="F25" s="114">
        <v>89</v>
      </c>
      <c r="G25" s="114">
        <v>77</v>
      </c>
      <c r="H25" s="114">
        <v>78</v>
      </c>
      <c r="I25" s="140">
        <v>116</v>
      </c>
      <c r="J25" s="115">
        <v>50</v>
      </c>
      <c r="K25" s="116">
        <v>43.103448275862071</v>
      </c>
    </row>
    <row r="26" spans="1:11" ht="14.1" customHeight="1" x14ac:dyDescent="0.2">
      <c r="A26" s="306">
        <v>26</v>
      </c>
      <c r="B26" s="307" t="s">
        <v>243</v>
      </c>
      <c r="C26" s="308"/>
      <c r="D26" s="113">
        <v>2.0745131244707875</v>
      </c>
      <c r="E26" s="115">
        <v>49</v>
      </c>
      <c r="F26" s="114">
        <v>27</v>
      </c>
      <c r="G26" s="114">
        <v>34</v>
      </c>
      <c r="H26" s="114">
        <v>33</v>
      </c>
      <c r="I26" s="140">
        <v>47</v>
      </c>
      <c r="J26" s="115">
        <v>2</v>
      </c>
      <c r="K26" s="116">
        <v>4.2553191489361701</v>
      </c>
    </row>
    <row r="27" spans="1:11" ht="14.1" customHeight="1" x14ac:dyDescent="0.2">
      <c r="A27" s="306">
        <v>27</v>
      </c>
      <c r="B27" s="307" t="s">
        <v>244</v>
      </c>
      <c r="C27" s="308"/>
      <c r="D27" s="113">
        <v>1.2277730736663843</v>
      </c>
      <c r="E27" s="115">
        <v>29</v>
      </c>
      <c r="F27" s="114">
        <v>13</v>
      </c>
      <c r="G27" s="114">
        <v>21</v>
      </c>
      <c r="H27" s="114">
        <v>11</v>
      </c>
      <c r="I27" s="140">
        <v>25</v>
      </c>
      <c r="J27" s="115">
        <v>4</v>
      </c>
      <c r="K27" s="116">
        <v>16</v>
      </c>
    </row>
    <row r="28" spans="1:11" ht="14.1" customHeight="1" x14ac:dyDescent="0.2">
      <c r="A28" s="306">
        <v>28</v>
      </c>
      <c r="B28" s="307" t="s">
        <v>245</v>
      </c>
      <c r="C28" s="308"/>
      <c r="D28" s="113" t="s">
        <v>513</v>
      </c>
      <c r="E28" s="115" t="s">
        <v>513</v>
      </c>
      <c r="F28" s="114" t="s">
        <v>513</v>
      </c>
      <c r="G28" s="114" t="s">
        <v>513</v>
      </c>
      <c r="H28" s="114" t="s">
        <v>513</v>
      </c>
      <c r="I28" s="140">
        <v>0</v>
      </c>
      <c r="J28" s="115" t="s">
        <v>513</v>
      </c>
      <c r="K28" s="116" t="s">
        <v>513</v>
      </c>
    </row>
    <row r="29" spans="1:11" ht="14.1" customHeight="1" x14ac:dyDescent="0.2">
      <c r="A29" s="306">
        <v>29</v>
      </c>
      <c r="B29" s="307" t="s">
        <v>246</v>
      </c>
      <c r="C29" s="308"/>
      <c r="D29" s="113">
        <v>4.9534292972057576</v>
      </c>
      <c r="E29" s="115">
        <v>117</v>
      </c>
      <c r="F29" s="114">
        <v>104</v>
      </c>
      <c r="G29" s="114">
        <v>103</v>
      </c>
      <c r="H29" s="114">
        <v>73</v>
      </c>
      <c r="I29" s="140">
        <v>96</v>
      </c>
      <c r="J29" s="115">
        <v>21</v>
      </c>
      <c r="K29" s="116">
        <v>21.875</v>
      </c>
    </row>
    <row r="30" spans="1:11" ht="14.1" customHeight="1" x14ac:dyDescent="0.2">
      <c r="A30" s="306" t="s">
        <v>247</v>
      </c>
      <c r="B30" s="307" t="s">
        <v>248</v>
      </c>
      <c r="C30" s="308"/>
      <c r="D30" s="113">
        <v>2.9212531752751905</v>
      </c>
      <c r="E30" s="115">
        <v>69</v>
      </c>
      <c r="F30" s="114">
        <v>65</v>
      </c>
      <c r="G30" s="114">
        <v>64</v>
      </c>
      <c r="H30" s="114">
        <v>39</v>
      </c>
      <c r="I30" s="140">
        <v>44</v>
      </c>
      <c r="J30" s="115">
        <v>25</v>
      </c>
      <c r="K30" s="116">
        <v>56.81818181818182</v>
      </c>
    </row>
    <row r="31" spans="1:11" ht="14.1" customHeight="1" x14ac:dyDescent="0.2">
      <c r="A31" s="306" t="s">
        <v>249</v>
      </c>
      <c r="B31" s="307" t="s">
        <v>250</v>
      </c>
      <c r="C31" s="308"/>
      <c r="D31" s="113" t="s">
        <v>513</v>
      </c>
      <c r="E31" s="115" t="s">
        <v>513</v>
      </c>
      <c r="F31" s="114">
        <v>36</v>
      </c>
      <c r="G31" s="114">
        <v>39</v>
      </c>
      <c r="H31" s="114">
        <v>34</v>
      </c>
      <c r="I31" s="140">
        <v>52</v>
      </c>
      <c r="J31" s="115" t="s">
        <v>513</v>
      </c>
      <c r="K31" s="116" t="s">
        <v>513</v>
      </c>
    </row>
    <row r="32" spans="1:11" ht="14.1" customHeight="1" x14ac:dyDescent="0.2">
      <c r="A32" s="306">
        <v>31</v>
      </c>
      <c r="B32" s="307" t="s">
        <v>251</v>
      </c>
      <c r="C32" s="308"/>
      <c r="D32" s="113">
        <v>0.21168501270110077</v>
      </c>
      <c r="E32" s="115">
        <v>5</v>
      </c>
      <c r="F32" s="114">
        <v>8</v>
      </c>
      <c r="G32" s="114">
        <v>4</v>
      </c>
      <c r="H32" s="114">
        <v>6</v>
      </c>
      <c r="I32" s="140">
        <v>3</v>
      </c>
      <c r="J32" s="115">
        <v>2</v>
      </c>
      <c r="K32" s="116">
        <v>66.666666666666671</v>
      </c>
    </row>
    <row r="33" spans="1:11" ht="14.1" customHeight="1" x14ac:dyDescent="0.2">
      <c r="A33" s="306">
        <v>32</v>
      </c>
      <c r="B33" s="307" t="s">
        <v>252</v>
      </c>
      <c r="C33" s="308"/>
      <c r="D33" s="113">
        <v>2.201524132091448</v>
      </c>
      <c r="E33" s="115">
        <v>52</v>
      </c>
      <c r="F33" s="114">
        <v>132</v>
      </c>
      <c r="G33" s="114">
        <v>80</v>
      </c>
      <c r="H33" s="114">
        <v>81</v>
      </c>
      <c r="I33" s="140">
        <v>77</v>
      </c>
      <c r="J33" s="115">
        <v>-25</v>
      </c>
      <c r="K33" s="116">
        <v>-32.467532467532465</v>
      </c>
    </row>
    <row r="34" spans="1:11" ht="14.1" customHeight="1" x14ac:dyDescent="0.2">
      <c r="A34" s="306">
        <v>33</v>
      </c>
      <c r="B34" s="307" t="s">
        <v>253</v>
      </c>
      <c r="C34" s="308"/>
      <c r="D34" s="113">
        <v>1.2701100762066047</v>
      </c>
      <c r="E34" s="115">
        <v>30</v>
      </c>
      <c r="F34" s="114">
        <v>33</v>
      </c>
      <c r="G34" s="114">
        <v>37</v>
      </c>
      <c r="H34" s="114">
        <v>27</v>
      </c>
      <c r="I34" s="140">
        <v>40</v>
      </c>
      <c r="J34" s="115">
        <v>-10</v>
      </c>
      <c r="K34" s="116">
        <v>-25</v>
      </c>
    </row>
    <row r="35" spans="1:11" ht="14.1" customHeight="1" x14ac:dyDescent="0.2">
      <c r="A35" s="306">
        <v>34</v>
      </c>
      <c r="B35" s="307" t="s">
        <v>254</v>
      </c>
      <c r="C35" s="308"/>
      <c r="D35" s="113">
        <v>2.2438611346316679</v>
      </c>
      <c r="E35" s="115">
        <v>53</v>
      </c>
      <c r="F35" s="114">
        <v>47</v>
      </c>
      <c r="G35" s="114">
        <v>45</v>
      </c>
      <c r="H35" s="114">
        <v>57</v>
      </c>
      <c r="I35" s="140">
        <v>63</v>
      </c>
      <c r="J35" s="115">
        <v>-10</v>
      </c>
      <c r="K35" s="116">
        <v>-15.873015873015873</v>
      </c>
    </row>
    <row r="36" spans="1:11" ht="14.1" customHeight="1" x14ac:dyDescent="0.2">
      <c r="A36" s="306">
        <v>41</v>
      </c>
      <c r="B36" s="307" t="s">
        <v>255</v>
      </c>
      <c r="C36" s="308"/>
      <c r="D36" s="113">
        <v>0.33869602032176122</v>
      </c>
      <c r="E36" s="115">
        <v>8</v>
      </c>
      <c r="F36" s="114">
        <v>6</v>
      </c>
      <c r="G36" s="114">
        <v>9</v>
      </c>
      <c r="H36" s="114">
        <v>12</v>
      </c>
      <c r="I36" s="140">
        <v>15</v>
      </c>
      <c r="J36" s="115">
        <v>-7</v>
      </c>
      <c r="K36" s="116">
        <v>-46.666666666666664</v>
      </c>
    </row>
    <row r="37" spans="1:11" ht="14.1" customHeight="1" x14ac:dyDescent="0.2">
      <c r="A37" s="306">
        <v>42</v>
      </c>
      <c r="B37" s="307" t="s">
        <v>256</v>
      </c>
      <c r="C37" s="308"/>
      <c r="D37" s="113" t="s">
        <v>513</v>
      </c>
      <c r="E37" s="115" t="s">
        <v>513</v>
      </c>
      <c r="F37" s="114">
        <v>3</v>
      </c>
      <c r="G37" s="114" t="s">
        <v>513</v>
      </c>
      <c r="H37" s="114">
        <v>0</v>
      </c>
      <c r="I37" s="140" t="s">
        <v>513</v>
      </c>
      <c r="J37" s="115" t="s">
        <v>513</v>
      </c>
      <c r="K37" s="116" t="s">
        <v>513</v>
      </c>
    </row>
    <row r="38" spans="1:11" ht="14.1" customHeight="1" x14ac:dyDescent="0.2">
      <c r="A38" s="306">
        <v>43</v>
      </c>
      <c r="B38" s="307" t="s">
        <v>257</v>
      </c>
      <c r="C38" s="308"/>
      <c r="D38" s="113">
        <v>1.1854360711261642</v>
      </c>
      <c r="E38" s="115">
        <v>28</v>
      </c>
      <c r="F38" s="114">
        <v>4</v>
      </c>
      <c r="G38" s="114">
        <v>6</v>
      </c>
      <c r="H38" s="114">
        <v>8</v>
      </c>
      <c r="I38" s="140" t="s">
        <v>513</v>
      </c>
      <c r="J38" s="115" t="s">
        <v>513</v>
      </c>
      <c r="K38" s="116" t="s">
        <v>513</v>
      </c>
    </row>
    <row r="39" spans="1:11" ht="14.1" customHeight="1" x14ac:dyDescent="0.2">
      <c r="A39" s="306">
        <v>51</v>
      </c>
      <c r="B39" s="307" t="s">
        <v>258</v>
      </c>
      <c r="C39" s="308"/>
      <c r="D39" s="113">
        <v>8.8907705334462328</v>
      </c>
      <c r="E39" s="115">
        <v>210</v>
      </c>
      <c r="F39" s="114">
        <v>183</v>
      </c>
      <c r="G39" s="114">
        <v>216</v>
      </c>
      <c r="H39" s="114">
        <v>193</v>
      </c>
      <c r="I39" s="140">
        <v>176</v>
      </c>
      <c r="J39" s="115">
        <v>34</v>
      </c>
      <c r="K39" s="116">
        <v>19.318181818181817</v>
      </c>
    </row>
    <row r="40" spans="1:11" ht="14.1" customHeight="1" x14ac:dyDescent="0.2">
      <c r="A40" s="306" t="s">
        <v>259</v>
      </c>
      <c r="B40" s="307" t="s">
        <v>260</v>
      </c>
      <c r="C40" s="308"/>
      <c r="D40" s="113">
        <v>8.5097375105842499</v>
      </c>
      <c r="E40" s="115">
        <v>201</v>
      </c>
      <c r="F40" s="114">
        <v>177</v>
      </c>
      <c r="G40" s="114">
        <v>206</v>
      </c>
      <c r="H40" s="114">
        <v>187</v>
      </c>
      <c r="I40" s="140">
        <v>169</v>
      </c>
      <c r="J40" s="115">
        <v>32</v>
      </c>
      <c r="K40" s="116">
        <v>18.934911242603551</v>
      </c>
    </row>
    <row r="41" spans="1:11" ht="14.1" customHeight="1" x14ac:dyDescent="0.2">
      <c r="A41" s="306"/>
      <c r="B41" s="307" t="s">
        <v>261</v>
      </c>
      <c r="C41" s="308"/>
      <c r="D41" s="113">
        <v>7.1126164267569854</v>
      </c>
      <c r="E41" s="115">
        <v>168</v>
      </c>
      <c r="F41" s="114">
        <v>141</v>
      </c>
      <c r="G41" s="114">
        <v>172</v>
      </c>
      <c r="H41" s="114">
        <v>153</v>
      </c>
      <c r="I41" s="140">
        <v>127</v>
      </c>
      <c r="J41" s="115">
        <v>41</v>
      </c>
      <c r="K41" s="116">
        <v>32.283464566929133</v>
      </c>
    </row>
    <row r="42" spans="1:11" ht="14.1" customHeight="1" x14ac:dyDescent="0.2">
      <c r="A42" s="306">
        <v>52</v>
      </c>
      <c r="B42" s="307" t="s">
        <v>262</v>
      </c>
      <c r="C42" s="308"/>
      <c r="D42" s="113">
        <v>7.4936494496189674</v>
      </c>
      <c r="E42" s="115">
        <v>177</v>
      </c>
      <c r="F42" s="114">
        <v>85</v>
      </c>
      <c r="G42" s="114">
        <v>76</v>
      </c>
      <c r="H42" s="114">
        <v>76</v>
      </c>
      <c r="I42" s="140">
        <v>99</v>
      </c>
      <c r="J42" s="115">
        <v>78</v>
      </c>
      <c r="K42" s="116">
        <v>78.787878787878782</v>
      </c>
    </row>
    <row r="43" spans="1:11" ht="14.1" customHeight="1" x14ac:dyDescent="0.2">
      <c r="A43" s="306" t="s">
        <v>263</v>
      </c>
      <c r="B43" s="307" t="s">
        <v>264</v>
      </c>
      <c r="C43" s="308"/>
      <c r="D43" s="113">
        <v>6.4352243861134628</v>
      </c>
      <c r="E43" s="115">
        <v>152</v>
      </c>
      <c r="F43" s="114">
        <v>60</v>
      </c>
      <c r="G43" s="114">
        <v>58</v>
      </c>
      <c r="H43" s="114">
        <v>52</v>
      </c>
      <c r="I43" s="140">
        <v>68</v>
      </c>
      <c r="J43" s="115">
        <v>84</v>
      </c>
      <c r="K43" s="116">
        <v>123.52941176470588</v>
      </c>
    </row>
    <row r="44" spans="1:11" ht="14.1" customHeight="1" x14ac:dyDescent="0.2">
      <c r="A44" s="306">
        <v>53</v>
      </c>
      <c r="B44" s="307" t="s">
        <v>265</v>
      </c>
      <c r="C44" s="308"/>
      <c r="D44" s="113">
        <v>1.9898391193903471</v>
      </c>
      <c r="E44" s="115">
        <v>47</v>
      </c>
      <c r="F44" s="114">
        <v>13</v>
      </c>
      <c r="G44" s="114">
        <v>28</v>
      </c>
      <c r="H44" s="114">
        <v>13</v>
      </c>
      <c r="I44" s="140">
        <v>22</v>
      </c>
      <c r="J44" s="115">
        <v>25</v>
      </c>
      <c r="K44" s="116">
        <v>113.63636363636364</v>
      </c>
    </row>
    <row r="45" spans="1:11" ht="14.1" customHeight="1" x14ac:dyDescent="0.2">
      <c r="A45" s="306" t="s">
        <v>266</v>
      </c>
      <c r="B45" s="307" t="s">
        <v>267</v>
      </c>
      <c r="C45" s="308"/>
      <c r="D45" s="113">
        <v>1.9051651143099069</v>
      </c>
      <c r="E45" s="115">
        <v>45</v>
      </c>
      <c r="F45" s="114">
        <v>12</v>
      </c>
      <c r="G45" s="114">
        <v>28</v>
      </c>
      <c r="H45" s="114">
        <v>11</v>
      </c>
      <c r="I45" s="140">
        <v>21</v>
      </c>
      <c r="J45" s="115">
        <v>24</v>
      </c>
      <c r="K45" s="116">
        <v>114.28571428571429</v>
      </c>
    </row>
    <row r="46" spans="1:11" ht="14.1" customHeight="1" x14ac:dyDescent="0.2">
      <c r="A46" s="306">
        <v>54</v>
      </c>
      <c r="B46" s="307" t="s">
        <v>268</v>
      </c>
      <c r="C46" s="308"/>
      <c r="D46" s="113">
        <v>3.6833192209991532</v>
      </c>
      <c r="E46" s="115">
        <v>87</v>
      </c>
      <c r="F46" s="114">
        <v>90</v>
      </c>
      <c r="G46" s="114">
        <v>118</v>
      </c>
      <c r="H46" s="114">
        <v>89</v>
      </c>
      <c r="I46" s="140">
        <v>108</v>
      </c>
      <c r="J46" s="115">
        <v>-21</v>
      </c>
      <c r="K46" s="116">
        <v>-19.444444444444443</v>
      </c>
    </row>
    <row r="47" spans="1:11" ht="14.1" customHeight="1" x14ac:dyDescent="0.2">
      <c r="A47" s="306">
        <v>61</v>
      </c>
      <c r="B47" s="307" t="s">
        <v>269</v>
      </c>
      <c r="C47" s="308"/>
      <c r="D47" s="113">
        <v>1.2701100762066047</v>
      </c>
      <c r="E47" s="115">
        <v>30</v>
      </c>
      <c r="F47" s="114">
        <v>15</v>
      </c>
      <c r="G47" s="114">
        <v>31</v>
      </c>
      <c r="H47" s="114">
        <v>26</v>
      </c>
      <c r="I47" s="140">
        <v>17</v>
      </c>
      <c r="J47" s="115">
        <v>13</v>
      </c>
      <c r="K47" s="116">
        <v>76.470588235294116</v>
      </c>
    </row>
    <row r="48" spans="1:11" ht="14.1" customHeight="1" x14ac:dyDescent="0.2">
      <c r="A48" s="306">
        <v>62</v>
      </c>
      <c r="B48" s="307" t="s">
        <v>270</v>
      </c>
      <c r="C48" s="308"/>
      <c r="D48" s="113">
        <v>6.3082133784928027</v>
      </c>
      <c r="E48" s="115">
        <v>149</v>
      </c>
      <c r="F48" s="114">
        <v>145</v>
      </c>
      <c r="G48" s="114">
        <v>179</v>
      </c>
      <c r="H48" s="114">
        <v>132</v>
      </c>
      <c r="I48" s="140">
        <v>123</v>
      </c>
      <c r="J48" s="115">
        <v>26</v>
      </c>
      <c r="K48" s="116">
        <v>21.13821138211382</v>
      </c>
    </row>
    <row r="49" spans="1:11" ht="14.1" customHeight="1" x14ac:dyDescent="0.2">
      <c r="A49" s="306">
        <v>63</v>
      </c>
      <c r="B49" s="307" t="s">
        <v>271</v>
      </c>
      <c r="C49" s="308"/>
      <c r="D49" s="113">
        <v>2.8789161727349706</v>
      </c>
      <c r="E49" s="115">
        <v>68</v>
      </c>
      <c r="F49" s="114">
        <v>65</v>
      </c>
      <c r="G49" s="114">
        <v>48</v>
      </c>
      <c r="H49" s="114">
        <v>32</v>
      </c>
      <c r="I49" s="140">
        <v>47</v>
      </c>
      <c r="J49" s="115">
        <v>21</v>
      </c>
      <c r="K49" s="116">
        <v>44.680851063829785</v>
      </c>
    </row>
    <row r="50" spans="1:11" ht="14.1" customHeight="1" x14ac:dyDescent="0.2">
      <c r="A50" s="306" t="s">
        <v>272</v>
      </c>
      <c r="B50" s="307" t="s">
        <v>273</v>
      </c>
      <c r="C50" s="308"/>
      <c r="D50" s="113">
        <v>0.29635901778154106</v>
      </c>
      <c r="E50" s="115">
        <v>7</v>
      </c>
      <c r="F50" s="114">
        <v>5</v>
      </c>
      <c r="G50" s="114">
        <v>7</v>
      </c>
      <c r="H50" s="114">
        <v>7</v>
      </c>
      <c r="I50" s="140">
        <v>7</v>
      </c>
      <c r="J50" s="115">
        <v>0</v>
      </c>
      <c r="K50" s="116">
        <v>0</v>
      </c>
    </row>
    <row r="51" spans="1:11" ht="14.1" customHeight="1" x14ac:dyDescent="0.2">
      <c r="A51" s="306" t="s">
        <v>274</v>
      </c>
      <c r="B51" s="307" t="s">
        <v>275</v>
      </c>
      <c r="C51" s="308"/>
      <c r="D51" s="113">
        <v>2.497883149872989</v>
      </c>
      <c r="E51" s="115">
        <v>59</v>
      </c>
      <c r="F51" s="114">
        <v>55</v>
      </c>
      <c r="G51" s="114">
        <v>34</v>
      </c>
      <c r="H51" s="114">
        <v>22</v>
      </c>
      <c r="I51" s="140">
        <v>35</v>
      </c>
      <c r="J51" s="115">
        <v>24</v>
      </c>
      <c r="K51" s="116">
        <v>68.571428571428569</v>
      </c>
    </row>
    <row r="52" spans="1:11" ht="14.1" customHeight="1" x14ac:dyDescent="0.2">
      <c r="A52" s="306">
        <v>71</v>
      </c>
      <c r="B52" s="307" t="s">
        <v>276</v>
      </c>
      <c r="C52" s="308"/>
      <c r="D52" s="113">
        <v>7.197290431837426</v>
      </c>
      <c r="E52" s="115">
        <v>170</v>
      </c>
      <c r="F52" s="114">
        <v>95</v>
      </c>
      <c r="G52" s="114">
        <v>102</v>
      </c>
      <c r="H52" s="114">
        <v>114</v>
      </c>
      <c r="I52" s="140">
        <v>127</v>
      </c>
      <c r="J52" s="115">
        <v>43</v>
      </c>
      <c r="K52" s="116">
        <v>33.85826771653543</v>
      </c>
    </row>
    <row r="53" spans="1:11" ht="14.1" customHeight="1" x14ac:dyDescent="0.2">
      <c r="A53" s="306" t="s">
        <v>277</v>
      </c>
      <c r="B53" s="307" t="s">
        <v>278</v>
      </c>
      <c r="C53" s="308"/>
      <c r="D53" s="113">
        <v>2.1591871295512277</v>
      </c>
      <c r="E53" s="115">
        <v>51</v>
      </c>
      <c r="F53" s="114">
        <v>19</v>
      </c>
      <c r="G53" s="114">
        <v>23</v>
      </c>
      <c r="H53" s="114">
        <v>26</v>
      </c>
      <c r="I53" s="140">
        <v>33</v>
      </c>
      <c r="J53" s="115">
        <v>18</v>
      </c>
      <c r="K53" s="116">
        <v>54.545454545454547</v>
      </c>
    </row>
    <row r="54" spans="1:11" ht="14.1" customHeight="1" x14ac:dyDescent="0.2">
      <c r="A54" s="306" t="s">
        <v>279</v>
      </c>
      <c r="B54" s="307" t="s">
        <v>280</v>
      </c>
      <c r="C54" s="308"/>
      <c r="D54" s="113">
        <v>4.3607112616426758</v>
      </c>
      <c r="E54" s="115">
        <v>103</v>
      </c>
      <c r="F54" s="114">
        <v>68</v>
      </c>
      <c r="G54" s="114">
        <v>72</v>
      </c>
      <c r="H54" s="114">
        <v>75</v>
      </c>
      <c r="I54" s="140">
        <v>83</v>
      </c>
      <c r="J54" s="115">
        <v>20</v>
      </c>
      <c r="K54" s="116">
        <v>24.096385542168676</v>
      </c>
    </row>
    <row r="55" spans="1:11" ht="14.1" customHeight="1" x14ac:dyDescent="0.2">
      <c r="A55" s="306">
        <v>72</v>
      </c>
      <c r="B55" s="307" t="s">
        <v>281</v>
      </c>
      <c r="C55" s="308"/>
      <c r="D55" s="113">
        <v>1.651143099068586</v>
      </c>
      <c r="E55" s="115">
        <v>39</v>
      </c>
      <c r="F55" s="114">
        <v>26</v>
      </c>
      <c r="G55" s="114">
        <v>35</v>
      </c>
      <c r="H55" s="114">
        <v>23</v>
      </c>
      <c r="I55" s="140">
        <v>13</v>
      </c>
      <c r="J55" s="115">
        <v>26</v>
      </c>
      <c r="K55" s="116">
        <v>200</v>
      </c>
    </row>
    <row r="56" spans="1:11" ht="14.1" customHeight="1" x14ac:dyDescent="0.2">
      <c r="A56" s="306" t="s">
        <v>282</v>
      </c>
      <c r="B56" s="307" t="s">
        <v>283</v>
      </c>
      <c r="C56" s="308"/>
      <c r="D56" s="113">
        <v>0.42337002540220153</v>
      </c>
      <c r="E56" s="115">
        <v>10</v>
      </c>
      <c r="F56" s="114">
        <v>6</v>
      </c>
      <c r="G56" s="114">
        <v>10</v>
      </c>
      <c r="H56" s="114">
        <v>10</v>
      </c>
      <c r="I56" s="140">
        <v>7</v>
      </c>
      <c r="J56" s="115">
        <v>3</v>
      </c>
      <c r="K56" s="116">
        <v>42.857142857142854</v>
      </c>
    </row>
    <row r="57" spans="1:11" ht="14.1" customHeight="1" x14ac:dyDescent="0.2">
      <c r="A57" s="306" t="s">
        <v>284</v>
      </c>
      <c r="B57" s="307" t="s">
        <v>285</v>
      </c>
      <c r="C57" s="308"/>
      <c r="D57" s="113">
        <v>0.93141405588484338</v>
      </c>
      <c r="E57" s="115">
        <v>22</v>
      </c>
      <c r="F57" s="114">
        <v>17</v>
      </c>
      <c r="G57" s="114">
        <v>18</v>
      </c>
      <c r="H57" s="114">
        <v>9</v>
      </c>
      <c r="I57" s="140" t="s">
        <v>513</v>
      </c>
      <c r="J57" s="115" t="s">
        <v>513</v>
      </c>
      <c r="K57" s="116" t="s">
        <v>513</v>
      </c>
    </row>
    <row r="58" spans="1:11" ht="14.1" customHeight="1" x14ac:dyDescent="0.2">
      <c r="A58" s="306">
        <v>73</v>
      </c>
      <c r="B58" s="307" t="s">
        <v>286</v>
      </c>
      <c r="C58" s="308"/>
      <c r="D58" s="113">
        <v>1.397121083827265</v>
      </c>
      <c r="E58" s="115">
        <v>33</v>
      </c>
      <c r="F58" s="114">
        <v>13</v>
      </c>
      <c r="G58" s="114">
        <v>32</v>
      </c>
      <c r="H58" s="114">
        <v>27</v>
      </c>
      <c r="I58" s="140">
        <v>35</v>
      </c>
      <c r="J58" s="115">
        <v>-2</v>
      </c>
      <c r="K58" s="116">
        <v>-5.7142857142857144</v>
      </c>
    </row>
    <row r="59" spans="1:11" ht="14.1" customHeight="1" x14ac:dyDescent="0.2">
      <c r="A59" s="306" t="s">
        <v>287</v>
      </c>
      <c r="B59" s="307" t="s">
        <v>288</v>
      </c>
      <c r="C59" s="308"/>
      <c r="D59" s="113">
        <v>1.100762066045724</v>
      </c>
      <c r="E59" s="115">
        <v>26</v>
      </c>
      <c r="F59" s="114">
        <v>13</v>
      </c>
      <c r="G59" s="114">
        <v>29</v>
      </c>
      <c r="H59" s="114">
        <v>23</v>
      </c>
      <c r="I59" s="140">
        <v>28</v>
      </c>
      <c r="J59" s="115">
        <v>-2</v>
      </c>
      <c r="K59" s="116">
        <v>-7.1428571428571432</v>
      </c>
    </row>
    <row r="60" spans="1:11" ht="14.1" customHeight="1" x14ac:dyDescent="0.2">
      <c r="A60" s="306">
        <v>81</v>
      </c>
      <c r="B60" s="307" t="s">
        <v>289</v>
      </c>
      <c r="C60" s="308"/>
      <c r="D60" s="113">
        <v>8.3827265029635907</v>
      </c>
      <c r="E60" s="115">
        <v>198</v>
      </c>
      <c r="F60" s="114">
        <v>124</v>
      </c>
      <c r="G60" s="114">
        <v>135</v>
      </c>
      <c r="H60" s="114">
        <v>117</v>
      </c>
      <c r="I60" s="140">
        <v>136</v>
      </c>
      <c r="J60" s="115">
        <v>62</v>
      </c>
      <c r="K60" s="116">
        <v>45.588235294117645</v>
      </c>
    </row>
    <row r="61" spans="1:11" ht="14.1" customHeight="1" x14ac:dyDescent="0.2">
      <c r="A61" s="306" t="s">
        <v>290</v>
      </c>
      <c r="B61" s="307" t="s">
        <v>291</v>
      </c>
      <c r="C61" s="308"/>
      <c r="D61" s="113">
        <v>1.100762066045724</v>
      </c>
      <c r="E61" s="115">
        <v>26</v>
      </c>
      <c r="F61" s="114">
        <v>20</v>
      </c>
      <c r="G61" s="114">
        <v>16</v>
      </c>
      <c r="H61" s="114">
        <v>23</v>
      </c>
      <c r="I61" s="140">
        <v>34</v>
      </c>
      <c r="J61" s="115">
        <v>-8</v>
      </c>
      <c r="K61" s="116">
        <v>-23.529411764705884</v>
      </c>
    </row>
    <row r="62" spans="1:11" ht="14.1" customHeight="1" x14ac:dyDescent="0.2">
      <c r="A62" s="306" t="s">
        <v>292</v>
      </c>
      <c r="B62" s="307" t="s">
        <v>293</v>
      </c>
      <c r="C62" s="308"/>
      <c r="D62" s="113">
        <v>2.75190516511431</v>
      </c>
      <c r="E62" s="115">
        <v>65</v>
      </c>
      <c r="F62" s="114">
        <v>53</v>
      </c>
      <c r="G62" s="114">
        <v>60</v>
      </c>
      <c r="H62" s="114">
        <v>37</v>
      </c>
      <c r="I62" s="140">
        <v>45</v>
      </c>
      <c r="J62" s="115">
        <v>20</v>
      </c>
      <c r="K62" s="116">
        <v>44.444444444444443</v>
      </c>
    </row>
    <row r="63" spans="1:11" ht="14.1" customHeight="1" x14ac:dyDescent="0.2">
      <c r="A63" s="306"/>
      <c r="B63" s="307" t="s">
        <v>294</v>
      </c>
      <c r="C63" s="308"/>
      <c r="D63" s="113">
        <v>2.5825571549534292</v>
      </c>
      <c r="E63" s="115">
        <v>61</v>
      </c>
      <c r="F63" s="114">
        <v>45</v>
      </c>
      <c r="G63" s="114">
        <v>53</v>
      </c>
      <c r="H63" s="114">
        <v>34</v>
      </c>
      <c r="I63" s="140">
        <v>40</v>
      </c>
      <c r="J63" s="115">
        <v>21</v>
      </c>
      <c r="K63" s="116">
        <v>52.5</v>
      </c>
    </row>
    <row r="64" spans="1:11" ht="14.1" customHeight="1" x14ac:dyDescent="0.2">
      <c r="A64" s="306" t="s">
        <v>295</v>
      </c>
      <c r="B64" s="307" t="s">
        <v>296</v>
      </c>
      <c r="C64" s="308"/>
      <c r="D64" s="113">
        <v>2.497883149872989</v>
      </c>
      <c r="E64" s="115">
        <v>59</v>
      </c>
      <c r="F64" s="114">
        <v>39</v>
      </c>
      <c r="G64" s="114">
        <v>34</v>
      </c>
      <c r="H64" s="114">
        <v>34</v>
      </c>
      <c r="I64" s="140">
        <v>42</v>
      </c>
      <c r="J64" s="115">
        <v>17</v>
      </c>
      <c r="K64" s="116">
        <v>40.476190476190474</v>
      </c>
    </row>
    <row r="65" spans="1:11" ht="14.1" customHeight="1" x14ac:dyDescent="0.2">
      <c r="A65" s="306" t="s">
        <v>297</v>
      </c>
      <c r="B65" s="307" t="s">
        <v>298</v>
      </c>
      <c r="C65" s="308"/>
      <c r="D65" s="113">
        <v>1.4394580863674853</v>
      </c>
      <c r="E65" s="115">
        <v>34</v>
      </c>
      <c r="F65" s="114">
        <v>5</v>
      </c>
      <c r="G65" s="114">
        <v>15</v>
      </c>
      <c r="H65" s="114">
        <v>17</v>
      </c>
      <c r="I65" s="140">
        <v>10</v>
      </c>
      <c r="J65" s="115">
        <v>24</v>
      </c>
      <c r="K65" s="116">
        <v>240</v>
      </c>
    </row>
    <row r="66" spans="1:11" ht="14.1" customHeight="1" x14ac:dyDescent="0.2">
      <c r="A66" s="306">
        <v>82</v>
      </c>
      <c r="B66" s="307" t="s">
        <v>299</v>
      </c>
      <c r="C66" s="308"/>
      <c r="D66" s="113">
        <v>3.5563082133784927</v>
      </c>
      <c r="E66" s="115">
        <v>84</v>
      </c>
      <c r="F66" s="114">
        <v>62</v>
      </c>
      <c r="G66" s="114">
        <v>80</v>
      </c>
      <c r="H66" s="114">
        <v>84</v>
      </c>
      <c r="I66" s="140">
        <v>90</v>
      </c>
      <c r="J66" s="115">
        <v>-6</v>
      </c>
      <c r="K66" s="116">
        <v>-6.666666666666667</v>
      </c>
    </row>
    <row r="67" spans="1:11" ht="14.1" customHeight="1" x14ac:dyDescent="0.2">
      <c r="A67" s="306" t="s">
        <v>300</v>
      </c>
      <c r="B67" s="307" t="s">
        <v>301</v>
      </c>
      <c r="C67" s="308"/>
      <c r="D67" s="113">
        <v>1.9051651143099069</v>
      </c>
      <c r="E67" s="115">
        <v>45</v>
      </c>
      <c r="F67" s="114">
        <v>49</v>
      </c>
      <c r="G67" s="114">
        <v>55</v>
      </c>
      <c r="H67" s="114">
        <v>65</v>
      </c>
      <c r="I67" s="140">
        <v>57</v>
      </c>
      <c r="J67" s="115">
        <v>-12</v>
      </c>
      <c r="K67" s="116">
        <v>-21.05263157894737</v>
      </c>
    </row>
    <row r="68" spans="1:11" ht="14.1" customHeight="1" x14ac:dyDescent="0.2">
      <c r="A68" s="306" t="s">
        <v>302</v>
      </c>
      <c r="B68" s="307" t="s">
        <v>303</v>
      </c>
      <c r="C68" s="308"/>
      <c r="D68" s="113">
        <v>1.0584250635055039</v>
      </c>
      <c r="E68" s="115">
        <v>25</v>
      </c>
      <c r="F68" s="114">
        <v>12</v>
      </c>
      <c r="G68" s="114">
        <v>19</v>
      </c>
      <c r="H68" s="114">
        <v>14</v>
      </c>
      <c r="I68" s="140">
        <v>26</v>
      </c>
      <c r="J68" s="115">
        <v>-1</v>
      </c>
      <c r="K68" s="116">
        <v>-3.8461538461538463</v>
      </c>
    </row>
    <row r="69" spans="1:11" ht="14.1" customHeight="1" x14ac:dyDescent="0.2">
      <c r="A69" s="306">
        <v>83</v>
      </c>
      <c r="B69" s="307" t="s">
        <v>304</v>
      </c>
      <c r="C69" s="308"/>
      <c r="D69" s="113">
        <v>4.1913632514817953</v>
      </c>
      <c r="E69" s="115">
        <v>99</v>
      </c>
      <c r="F69" s="114">
        <v>80</v>
      </c>
      <c r="G69" s="114">
        <v>144</v>
      </c>
      <c r="H69" s="114">
        <v>70</v>
      </c>
      <c r="I69" s="140">
        <v>119</v>
      </c>
      <c r="J69" s="115">
        <v>-20</v>
      </c>
      <c r="K69" s="116">
        <v>-16.806722689075631</v>
      </c>
    </row>
    <row r="70" spans="1:11" ht="14.1" customHeight="1" x14ac:dyDescent="0.2">
      <c r="A70" s="306" t="s">
        <v>305</v>
      </c>
      <c r="B70" s="307" t="s">
        <v>306</v>
      </c>
      <c r="C70" s="308"/>
      <c r="D70" s="113">
        <v>3.9373412362404743</v>
      </c>
      <c r="E70" s="115">
        <v>93</v>
      </c>
      <c r="F70" s="114">
        <v>70</v>
      </c>
      <c r="G70" s="114">
        <v>129</v>
      </c>
      <c r="H70" s="114">
        <v>65</v>
      </c>
      <c r="I70" s="140">
        <v>102</v>
      </c>
      <c r="J70" s="115">
        <v>-9</v>
      </c>
      <c r="K70" s="116">
        <v>-8.8235294117647065</v>
      </c>
    </row>
    <row r="71" spans="1:11" ht="14.1" customHeight="1" x14ac:dyDescent="0.2">
      <c r="A71" s="306"/>
      <c r="B71" s="307" t="s">
        <v>307</v>
      </c>
      <c r="C71" s="308"/>
      <c r="D71" s="113">
        <v>2.1591871295512277</v>
      </c>
      <c r="E71" s="115">
        <v>51</v>
      </c>
      <c r="F71" s="114">
        <v>48</v>
      </c>
      <c r="G71" s="114">
        <v>79</v>
      </c>
      <c r="H71" s="114">
        <v>48</v>
      </c>
      <c r="I71" s="140">
        <v>60</v>
      </c>
      <c r="J71" s="115">
        <v>-9</v>
      </c>
      <c r="K71" s="116">
        <v>-15</v>
      </c>
    </row>
    <row r="72" spans="1:11" ht="14.1" customHeight="1" x14ac:dyDescent="0.2">
      <c r="A72" s="306">
        <v>84</v>
      </c>
      <c r="B72" s="307" t="s">
        <v>308</v>
      </c>
      <c r="C72" s="308"/>
      <c r="D72" s="113">
        <v>1.2701100762066047</v>
      </c>
      <c r="E72" s="115">
        <v>30</v>
      </c>
      <c r="F72" s="114">
        <v>15</v>
      </c>
      <c r="G72" s="114">
        <v>49</v>
      </c>
      <c r="H72" s="114">
        <v>19</v>
      </c>
      <c r="I72" s="140">
        <v>30</v>
      </c>
      <c r="J72" s="115">
        <v>0</v>
      </c>
      <c r="K72" s="116">
        <v>0</v>
      </c>
    </row>
    <row r="73" spans="1:11" ht="14.1" customHeight="1" x14ac:dyDescent="0.2">
      <c r="A73" s="306" t="s">
        <v>309</v>
      </c>
      <c r="B73" s="307" t="s">
        <v>310</v>
      </c>
      <c r="C73" s="308"/>
      <c r="D73" s="113">
        <v>0.67739204064352243</v>
      </c>
      <c r="E73" s="115">
        <v>16</v>
      </c>
      <c r="F73" s="114">
        <v>4</v>
      </c>
      <c r="G73" s="114">
        <v>27</v>
      </c>
      <c r="H73" s="114">
        <v>7</v>
      </c>
      <c r="I73" s="140">
        <v>21</v>
      </c>
      <c r="J73" s="115">
        <v>-5</v>
      </c>
      <c r="K73" s="116">
        <v>-23.80952380952381</v>
      </c>
    </row>
    <row r="74" spans="1:11" ht="14.1" customHeight="1" x14ac:dyDescent="0.2">
      <c r="A74" s="306" t="s">
        <v>311</v>
      </c>
      <c r="B74" s="307" t="s">
        <v>312</v>
      </c>
      <c r="C74" s="308"/>
      <c r="D74" s="113">
        <v>0.21168501270110077</v>
      </c>
      <c r="E74" s="115">
        <v>5</v>
      </c>
      <c r="F74" s="114">
        <v>6</v>
      </c>
      <c r="G74" s="114">
        <v>10</v>
      </c>
      <c r="H74" s="114">
        <v>4</v>
      </c>
      <c r="I74" s="140">
        <v>5</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0.42337002540220153</v>
      </c>
      <c r="E76" s="115">
        <v>10</v>
      </c>
      <c r="F76" s="114" t="s">
        <v>513</v>
      </c>
      <c r="G76" s="114">
        <v>3</v>
      </c>
      <c r="H76" s="114">
        <v>3</v>
      </c>
      <c r="I76" s="140">
        <v>5</v>
      </c>
      <c r="J76" s="115">
        <v>5</v>
      </c>
      <c r="K76" s="116">
        <v>100</v>
      </c>
    </row>
    <row r="77" spans="1:11" ht="14.1" customHeight="1" x14ac:dyDescent="0.2">
      <c r="A77" s="306">
        <v>92</v>
      </c>
      <c r="B77" s="307" t="s">
        <v>316</v>
      </c>
      <c r="C77" s="308"/>
      <c r="D77" s="113">
        <v>1.4817950889077054</v>
      </c>
      <c r="E77" s="115">
        <v>35</v>
      </c>
      <c r="F77" s="114">
        <v>30</v>
      </c>
      <c r="G77" s="114">
        <v>34</v>
      </c>
      <c r="H77" s="114">
        <v>37</v>
      </c>
      <c r="I77" s="140">
        <v>39</v>
      </c>
      <c r="J77" s="115">
        <v>-4</v>
      </c>
      <c r="K77" s="116">
        <v>-10.256410256410257</v>
      </c>
    </row>
    <row r="78" spans="1:11" ht="14.1" customHeight="1" x14ac:dyDescent="0.2">
      <c r="A78" s="306">
        <v>93</v>
      </c>
      <c r="B78" s="307" t="s">
        <v>317</v>
      </c>
      <c r="C78" s="308"/>
      <c r="D78" s="113">
        <v>0</v>
      </c>
      <c r="E78" s="115">
        <v>0</v>
      </c>
      <c r="F78" s="114" t="s">
        <v>513</v>
      </c>
      <c r="G78" s="114" t="s">
        <v>513</v>
      </c>
      <c r="H78" s="114" t="s">
        <v>513</v>
      </c>
      <c r="I78" s="140" t="s">
        <v>513</v>
      </c>
      <c r="J78" s="115" t="s">
        <v>513</v>
      </c>
      <c r="K78" s="116" t="s">
        <v>513</v>
      </c>
    </row>
    <row r="79" spans="1:11" ht="14.1" customHeight="1" x14ac:dyDescent="0.2">
      <c r="A79" s="306">
        <v>94</v>
      </c>
      <c r="B79" s="307" t="s">
        <v>318</v>
      </c>
      <c r="C79" s="308"/>
      <c r="D79" s="113">
        <v>0</v>
      </c>
      <c r="E79" s="115">
        <v>0</v>
      </c>
      <c r="F79" s="114" t="s">
        <v>513</v>
      </c>
      <c r="G79" s="114">
        <v>0</v>
      </c>
      <c r="H79" s="114">
        <v>0</v>
      </c>
      <c r="I79" s="140" t="s">
        <v>513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12</v>
      </c>
      <c r="G81" s="144">
        <v>12</v>
      </c>
      <c r="H81" s="144" t="s">
        <v>513</v>
      </c>
      <c r="I81" s="145">
        <v>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26501</v>
      </c>
      <c r="C10" s="114">
        <v>13571</v>
      </c>
      <c r="D10" s="114">
        <v>12930</v>
      </c>
      <c r="E10" s="114">
        <v>20848</v>
      </c>
      <c r="F10" s="114">
        <v>4974</v>
      </c>
      <c r="G10" s="114">
        <v>3130</v>
      </c>
      <c r="H10" s="114">
        <v>8332</v>
      </c>
      <c r="I10" s="115">
        <v>5142</v>
      </c>
      <c r="J10" s="114">
        <v>4086</v>
      </c>
      <c r="K10" s="114">
        <v>1056</v>
      </c>
      <c r="L10" s="423">
        <v>2390</v>
      </c>
      <c r="M10" s="424">
        <v>2683</v>
      </c>
    </row>
    <row r="11" spans="1:13" ht="11.1" customHeight="1" x14ac:dyDescent="0.2">
      <c r="A11" s="422" t="s">
        <v>387</v>
      </c>
      <c r="B11" s="115">
        <v>27139</v>
      </c>
      <c r="C11" s="114">
        <v>14191</v>
      </c>
      <c r="D11" s="114">
        <v>12948</v>
      </c>
      <c r="E11" s="114">
        <v>21382</v>
      </c>
      <c r="F11" s="114">
        <v>5080</v>
      </c>
      <c r="G11" s="114">
        <v>3090</v>
      </c>
      <c r="H11" s="114">
        <v>8699</v>
      </c>
      <c r="I11" s="115">
        <v>5375</v>
      </c>
      <c r="J11" s="114">
        <v>4196</v>
      </c>
      <c r="K11" s="114">
        <v>1179</v>
      </c>
      <c r="L11" s="423">
        <v>2238</v>
      </c>
      <c r="M11" s="424">
        <v>1653</v>
      </c>
    </row>
    <row r="12" spans="1:13" ht="11.1" customHeight="1" x14ac:dyDescent="0.2">
      <c r="A12" s="422" t="s">
        <v>388</v>
      </c>
      <c r="B12" s="115">
        <v>27989</v>
      </c>
      <c r="C12" s="114">
        <v>14722</v>
      </c>
      <c r="D12" s="114">
        <v>13267</v>
      </c>
      <c r="E12" s="114">
        <v>22081</v>
      </c>
      <c r="F12" s="114">
        <v>5227</v>
      </c>
      <c r="G12" s="114">
        <v>3355</v>
      </c>
      <c r="H12" s="114">
        <v>8958</v>
      </c>
      <c r="I12" s="115">
        <v>5257</v>
      </c>
      <c r="J12" s="114">
        <v>4058</v>
      </c>
      <c r="K12" s="114">
        <v>1199</v>
      </c>
      <c r="L12" s="423">
        <v>2896</v>
      </c>
      <c r="M12" s="424">
        <v>2119</v>
      </c>
    </row>
    <row r="13" spans="1:13" s="110" customFormat="1" ht="11.1" customHeight="1" x14ac:dyDescent="0.2">
      <c r="A13" s="422" t="s">
        <v>389</v>
      </c>
      <c r="B13" s="115">
        <v>27246</v>
      </c>
      <c r="C13" s="114">
        <v>14068</v>
      </c>
      <c r="D13" s="114">
        <v>13178</v>
      </c>
      <c r="E13" s="114">
        <v>21253</v>
      </c>
      <c r="F13" s="114">
        <v>5309</v>
      </c>
      <c r="G13" s="114">
        <v>3173</v>
      </c>
      <c r="H13" s="114">
        <v>8958</v>
      </c>
      <c r="I13" s="115">
        <v>5297</v>
      </c>
      <c r="J13" s="114">
        <v>4094</v>
      </c>
      <c r="K13" s="114">
        <v>1203</v>
      </c>
      <c r="L13" s="423">
        <v>1760</v>
      </c>
      <c r="M13" s="424">
        <v>2567</v>
      </c>
    </row>
    <row r="14" spans="1:13" ht="15" customHeight="1" x14ac:dyDescent="0.2">
      <c r="A14" s="422" t="s">
        <v>390</v>
      </c>
      <c r="B14" s="115">
        <v>27092</v>
      </c>
      <c r="C14" s="114">
        <v>13998</v>
      </c>
      <c r="D14" s="114">
        <v>13094</v>
      </c>
      <c r="E14" s="114">
        <v>20208</v>
      </c>
      <c r="F14" s="114">
        <v>6256</v>
      </c>
      <c r="G14" s="114">
        <v>3051</v>
      </c>
      <c r="H14" s="114">
        <v>9027</v>
      </c>
      <c r="I14" s="115">
        <v>4906</v>
      </c>
      <c r="J14" s="114">
        <v>3787</v>
      </c>
      <c r="K14" s="114">
        <v>1119</v>
      </c>
      <c r="L14" s="423">
        <v>3541</v>
      </c>
      <c r="M14" s="424">
        <v>3687</v>
      </c>
    </row>
    <row r="15" spans="1:13" ht="11.1" customHeight="1" x14ac:dyDescent="0.2">
      <c r="A15" s="422" t="s">
        <v>387</v>
      </c>
      <c r="B15" s="115">
        <v>27772</v>
      </c>
      <c r="C15" s="114">
        <v>14516</v>
      </c>
      <c r="D15" s="114">
        <v>13256</v>
      </c>
      <c r="E15" s="114">
        <v>20420</v>
      </c>
      <c r="F15" s="114">
        <v>6744</v>
      </c>
      <c r="G15" s="114">
        <v>2972</v>
      </c>
      <c r="H15" s="114">
        <v>9335</v>
      </c>
      <c r="I15" s="115">
        <v>4827</v>
      </c>
      <c r="J15" s="114">
        <v>3642</v>
      </c>
      <c r="K15" s="114">
        <v>1185</v>
      </c>
      <c r="L15" s="423">
        <v>2614</v>
      </c>
      <c r="M15" s="424">
        <v>1934</v>
      </c>
    </row>
    <row r="16" spans="1:13" ht="11.1" customHeight="1" x14ac:dyDescent="0.2">
      <c r="A16" s="422" t="s">
        <v>388</v>
      </c>
      <c r="B16" s="115">
        <v>28703</v>
      </c>
      <c r="C16" s="114">
        <v>15171</v>
      </c>
      <c r="D16" s="114">
        <v>13532</v>
      </c>
      <c r="E16" s="114">
        <v>21577</v>
      </c>
      <c r="F16" s="114">
        <v>6894</v>
      </c>
      <c r="G16" s="114">
        <v>3179</v>
      </c>
      <c r="H16" s="114">
        <v>9697</v>
      </c>
      <c r="I16" s="115">
        <v>4899</v>
      </c>
      <c r="J16" s="114">
        <v>3668</v>
      </c>
      <c r="K16" s="114">
        <v>1231</v>
      </c>
      <c r="L16" s="423">
        <v>4049</v>
      </c>
      <c r="M16" s="424">
        <v>3278</v>
      </c>
    </row>
    <row r="17" spans="1:13" s="110" customFormat="1" ht="11.1" customHeight="1" x14ac:dyDescent="0.2">
      <c r="A17" s="422" t="s">
        <v>389</v>
      </c>
      <c r="B17" s="115">
        <v>27943</v>
      </c>
      <c r="C17" s="114">
        <v>14573</v>
      </c>
      <c r="D17" s="114">
        <v>13370</v>
      </c>
      <c r="E17" s="114">
        <v>21208</v>
      </c>
      <c r="F17" s="114">
        <v>6694</v>
      </c>
      <c r="G17" s="114">
        <v>3041</v>
      </c>
      <c r="H17" s="114">
        <v>9551</v>
      </c>
      <c r="I17" s="115">
        <v>4785</v>
      </c>
      <c r="J17" s="114">
        <v>3618</v>
      </c>
      <c r="K17" s="114">
        <v>1167</v>
      </c>
      <c r="L17" s="423">
        <v>1571</v>
      </c>
      <c r="M17" s="424">
        <v>2320</v>
      </c>
    </row>
    <row r="18" spans="1:13" ht="15" customHeight="1" x14ac:dyDescent="0.2">
      <c r="A18" s="422" t="s">
        <v>391</v>
      </c>
      <c r="B18" s="115">
        <v>27651</v>
      </c>
      <c r="C18" s="114">
        <v>14401</v>
      </c>
      <c r="D18" s="114">
        <v>13250</v>
      </c>
      <c r="E18" s="114">
        <v>20751</v>
      </c>
      <c r="F18" s="114">
        <v>6859</v>
      </c>
      <c r="G18" s="114">
        <v>2877</v>
      </c>
      <c r="H18" s="114">
        <v>9550</v>
      </c>
      <c r="I18" s="115">
        <v>4646</v>
      </c>
      <c r="J18" s="114">
        <v>3578</v>
      </c>
      <c r="K18" s="114">
        <v>1068</v>
      </c>
      <c r="L18" s="423">
        <v>2415</v>
      </c>
      <c r="M18" s="424">
        <v>2736</v>
      </c>
    </row>
    <row r="19" spans="1:13" ht="11.1" customHeight="1" x14ac:dyDescent="0.2">
      <c r="A19" s="422" t="s">
        <v>387</v>
      </c>
      <c r="B19" s="115">
        <v>27864</v>
      </c>
      <c r="C19" s="114">
        <v>14571</v>
      </c>
      <c r="D19" s="114">
        <v>13293</v>
      </c>
      <c r="E19" s="114">
        <v>20825</v>
      </c>
      <c r="F19" s="114">
        <v>6994</v>
      </c>
      <c r="G19" s="114">
        <v>2768</v>
      </c>
      <c r="H19" s="114">
        <v>9814</v>
      </c>
      <c r="I19" s="115">
        <v>4677</v>
      </c>
      <c r="J19" s="114">
        <v>3564</v>
      </c>
      <c r="K19" s="114">
        <v>1113</v>
      </c>
      <c r="L19" s="423">
        <v>2294</v>
      </c>
      <c r="M19" s="424">
        <v>2108</v>
      </c>
    </row>
    <row r="20" spans="1:13" ht="11.1" customHeight="1" x14ac:dyDescent="0.2">
      <c r="A20" s="422" t="s">
        <v>388</v>
      </c>
      <c r="B20" s="115">
        <v>27875</v>
      </c>
      <c r="C20" s="114">
        <v>14512</v>
      </c>
      <c r="D20" s="114">
        <v>13363</v>
      </c>
      <c r="E20" s="114">
        <v>20837</v>
      </c>
      <c r="F20" s="114">
        <v>7001</v>
      </c>
      <c r="G20" s="114">
        <v>2884</v>
      </c>
      <c r="H20" s="114">
        <v>9927</v>
      </c>
      <c r="I20" s="115">
        <v>4792</v>
      </c>
      <c r="J20" s="114">
        <v>3598</v>
      </c>
      <c r="K20" s="114">
        <v>1194</v>
      </c>
      <c r="L20" s="423">
        <v>2297</v>
      </c>
      <c r="M20" s="424">
        <v>2348</v>
      </c>
    </row>
    <row r="21" spans="1:13" s="110" customFormat="1" ht="11.1" customHeight="1" x14ac:dyDescent="0.2">
      <c r="A21" s="422" t="s">
        <v>389</v>
      </c>
      <c r="B21" s="115">
        <v>27145</v>
      </c>
      <c r="C21" s="114">
        <v>13887</v>
      </c>
      <c r="D21" s="114">
        <v>13258</v>
      </c>
      <c r="E21" s="114">
        <v>20267</v>
      </c>
      <c r="F21" s="114">
        <v>6871</v>
      </c>
      <c r="G21" s="114">
        <v>2728</v>
      </c>
      <c r="H21" s="114">
        <v>9790</v>
      </c>
      <c r="I21" s="115">
        <v>4762</v>
      </c>
      <c r="J21" s="114">
        <v>3598</v>
      </c>
      <c r="K21" s="114">
        <v>1164</v>
      </c>
      <c r="L21" s="423">
        <v>1293</v>
      </c>
      <c r="M21" s="424">
        <v>2052</v>
      </c>
    </row>
    <row r="22" spans="1:13" ht="15" customHeight="1" x14ac:dyDescent="0.2">
      <c r="A22" s="422" t="s">
        <v>392</v>
      </c>
      <c r="B22" s="115">
        <v>26860</v>
      </c>
      <c r="C22" s="114">
        <v>13721</v>
      </c>
      <c r="D22" s="114">
        <v>13139</v>
      </c>
      <c r="E22" s="114">
        <v>19990</v>
      </c>
      <c r="F22" s="114">
        <v>6799</v>
      </c>
      <c r="G22" s="114">
        <v>2550</v>
      </c>
      <c r="H22" s="114">
        <v>9859</v>
      </c>
      <c r="I22" s="115">
        <v>4699</v>
      </c>
      <c r="J22" s="114">
        <v>3570</v>
      </c>
      <c r="K22" s="114">
        <v>1129</v>
      </c>
      <c r="L22" s="423">
        <v>1931</v>
      </c>
      <c r="M22" s="424">
        <v>2160</v>
      </c>
    </row>
    <row r="23" spans="1:13" ht="11.1" customHeight="1" x14ac:dyDescent="0.2">
      <c r="A23" s="422" t="s">
        <v>387</v>
      </c>
      <c r="B23" s="115">
        <v>27217</v>
      </c>
      <c r="C23" s="114">
        <v>14055</v>
      </c>
      <c r="D23" s="114">
        <v>13162</v>
      </c>
      <c r="E23" s="114">
        <v>20224</v>
      </c>
      <c r="F23" s="114">
        <v>6896</v>
      </c>
      <c r="G23" s="114">
        <v>2414</v>
      </c>
      <c r="H23" s="114">
        <v>10161</v>
      </c>
      <c r="I23" s="115">
        <v>4732</v>
      </c>
      <c r="J23" s="114">
        <v>3551</v>
      </c>
      <c r="K23" s="114">
        <v>1181</v>
      </c>
      <c r="L23" s="423">
        <v>1843</v>
      </c>
      <c r="M23" s="424">
        <v>1511</v>
      </c>
    </row>
    <row r="24" spans="1:13" ht="11.1" customHeight="1" x14ac:dyDescent="0.2">
      <c r="A24" s="422" t="s">
        <v>388</v>
      </c>
      <c r="B24" s="115">
        <v>27627</v>
      </c>
      <c r="C24" s="114">
        <v>14292</v>
      </c>
      <c r="D24" s="114">
        <v>13335</v>
      </c>
      <c r="E24" s="114">
        <v>20057</v>
      </c>
      <c r="F24" s="114">
        <v>6933</v>
      </c>
      <c r="G24" s="114">
        <v>2621</v>
      </c>
      <c r="H24" s="114">
        <v>10300</v>
      </c>
      <c r="I24" s="115">
        <v>4822</v>
      </c>
      <c r="J24" s="114">
        <v>3585</v>
      </c>
      <c r="K24" s="114">
        <v>1237</v>
      </c>
      <c r="L24" s="423">
        <v>2345</v>
      </c>
      <c r="M24" s="424">
        <v>2011</v>
      </c>
    </row>
    <row r="25" spans="1:13" s="110" customFormat="1" ht="11.1" customHeight="1" x14ac:dyDescent="0.2">
      <c r="A25" s="422" t="s">
        <v>389</v>
      </c>
      <c r="B25" s="115">
        <v>27063</v>
      </c>
      <c r="C25" s="114">
        <v>13788</v>
      </c>
      <c r="D25" s="114">
        <v>13275</v>
      </c>
      <c r="E25" s="114">
        <v>19482</v>
      </c>
      <c r="F25" s="114">
        <v>6931</v>
      </c>
      <c r="G25" s="114">
        <v>2442</v>
      </c>
      <c r="H25" s="114">
        <v>10271</v>
      </c>
      <c r="I25" s="115">
        <v>4797</v>
      </c>
      <c r="J25" s="114">
        <v>3573</v>
      </c>
      <c r="K25" s="114">
        <v>1224</v>
      </c>
      <c r="L25" s="423">
        <v>1294</v>
      </c>
      <c r="M25" s="424">
        <v>1811</v>
      </c>
    </row>
    <row r="26" spans="1:13" ht="15" customHeight="1" x14ac:dyDescent="0.2">
      <c r="A26" s="422" t="s">
        <v>393</v>
      </c>
      <c r="B26" s="115">
        <v>27101</v>
      </c>
      <c r="C26" s="114">
        <v>13818</v>
      </c>
      <c r="D26" s="114">
        <v>13283</v>
      </c>
      <c r="E26" s="114">
        <v>19478</v>
      </c>
      <c r="F26" s="114">
        <v>6988</v>
      </c>
      <c r="G26" s="114">
        <v>2311</v>
      </c>
      <c r="H26" s="114">
        <v>10430</v>
      </c>
      <c r="I26" s="115">
        <v>4722</v>
      </c>
      <c r="J26" s="114">
        <v>3536</v>
      </c>
      <c r="K26" s="114">
        <v>1186</v>
      </c>
      <c r="L26" s="423">
        <v>1930</v>
      </c>
      <c r="M26" s="424">
        <v>1895</v>
      </c>
    </row>
    <row r="27" spans="1:13" ht="11.1" customHeight="1" x14ac:dyDescent="0.2">
      <c r="A27" s="422" t="s">
        <v>387</v>
      </c>
      <c r="B27" s="115">
        <v>27343</v>
      </c>
      <c r="C27" s="114">
        <v>14021</v>
      </c>
      <c r="D27" s="114">
        <v>13322</v>
      </c>
      <c r="E27" s="114">
        <v>19611</v>
      </c>
      <c r="F27" s="114">
        <v>7102</v>
      </c>
      <c r="G27" s="114">
        <v>2185</v>
      </c>
      <c r="H27" s="114">
        <v>10713</v>
      </c>
      <c r="I27" s="115">
        <v>4781</v>
      </c>
      <c r="J27" s="114">
        <v>3550</v>
      </c>
      <c r="K27" s="114">
        <v>1231</v>
      </c>
      <c r="L27" s="423">
        <v>1846</v>
      </c>
      <c r="M27" s="424">
        <v>1585</v>
      </c>
    </row>
    <row r="28" spans="1:13" ht="11.1" customHeight="1" x14ac:dyDescent="0.2">
      <c r="A28" s="422" t="s">
        <v>388</v>
      </c>
      <c r="B28" s="115">
        <v>27900</v>
      </c>
      <c r="C28" s="114">
        <v>14357</v>
      </c>
      <c r="D28" s="114">
        <v>13543</v>
      </c>
      <c r="E28" s="114">
        <v>20544</v>
      </c>
      <c r="F28" s="114">
        <v>7308</v>
      </c>
      <c r="G28" s="114">
        <v>2451</v>
      </c>
      <c r="H28" s="114">
        <v>10860</v>
      </c>
      <c r="I28" s="115">
        <v>4834</v>
      </c>
      <c r="J28" s="114">
        <v>3560</v>
      </c>
      <c r="K28" s="114">
        <v>1274</v>
      </c>
      <c r="L28" s="423">
        <v>2441</v>
      </c>
      <c r="M28" s="424">
        <v>1972</v>
      </c>
    </row>
    <row r="29" spans="1:13" s="110" customFormat="1" ht="11.1" customHeight="1" x14ac:dyDescent="0.2">
      <c r="A29" s="422" t="s">
        <v>389</v>
      </c>
      <c r="B29" s="115">
        <v>27351</v>
      </c>
      <c r="C29" s="114">
        <v>13837</v>
      </c>
      <c r="D29" s="114">
        <v>13514</v>
      </c>
      <c r="E29" s="114">
        <v>20137</v>
      </c>
      <c r="F29" s="114">
        <v>7199</v>
      </c>
      <c r="G29" s="114">
        <v>2298</v>
      </c>
      <c r="H29" s="114">
        <v>10753</v>
      </c>
      <c r="I29" s="115">
        <v>4809</v>
      </c>
      <c r="J29" s="114">
        <v>3547</v>
      </c>
      <c r="K29" s="114">
        <v>1262</v>
      </c>
      <c r="L29" s="423">
        <v>1331</v>
      </c>
      <c r="M29" s="424">
        <v>1864</v>
      </c>
    </row>
    <row r="30" spans="1:13" ht="15" customHeight="1" x14ac:dyDescent="0.2">
      <c r="A30" s="422" t="s">
        <v>394</v>
      </c>
      <c r="B30" s="115">
        <v>27481</v>
      </c>
      <c r="C30" s="114">
        <v>13918</v>
      </c>
      <c r="D30" s="114">
        <v>13563</v>
      </c>
      <c r="E30" s="114">
        <v>20096</v>
      </c>
      <c r="F30" s="114">
        <v>7371</v>
      </c>
      <c r="G30" s="114">
        <v>2140</v>
      </c>
      <c r="H30" s="114">
        <v>10950</v>
      </c>
      <c r="I30" s="115">
        <v>4458</v>
      </c>
      <c r="J30" s="114">
        <v>3255</v>
      </c>
      <c r="K30" s="114">
        <v>1203</v>
      </c>
      <c r="L30" s="423">
        <v>2099</v>
      </c>
      <c r="M30" s="424">
        <v>2021</v>
      </c>
    </row>
    <row r="31" spans="1:13" ht="11.1" customHeight="1" x14ac:dyDescent="0.2">
      <c r="A31" s="422" t="s">
        <v>387</v>
      </c>
      <c r="B31" s="115">
        <v>27515</v>
      </c>
      <c r="C31" s="114">
        <v>13951</v>
      </c>
      <c r="D31" s="114">
        <v>13564</v>
      </c>
      <c r="E31" s="114">
        <v>20048</v>
      </c>
      <c r="F31" s="114">
        <v>7457</v>
      </c>
      <c r="G31" s="114">
        <v>2001</v>
      </c>
      <c r="H31" s="114">
        <v>11077</v>
      </c>
      <c r="I31" s="115">
        <v>4398</v>
      </c>
      <c r="J31" s="114">
        <v>3144</v>
      </c>
      <c r="K31" s="114">
        <v>1254</v>
      </c>
      <c r="L31" s="423">
        <v>1711</v>
      </c>
      <c r="M31" s="424">
        <v>1671</v>
      </c>
    </row>
    <row r="32" spans="1:13" ht="11.1" customHeight="1" x14ac:dyDescent="0.2">
      <c r="A32" s="422" t="s">
        <v>388</v>
      </c>
      <c r="B32" s="115">
        <v>27772</v>
      </c>
      <c r="C32" s="114">
        <v>14115</v>
      </c>
      <c r="D32" s="114">
        <v>13657</v>
      </c>
      <c r="E32" s="114">
        <v>20255</v>
      </c>
      <c r="F32" s="114">
        <v>7509</v>
      </c>
      <c r="G32" s="114">
        <v>2206</v>
      </c>
      <c r="H32" s="114">
        <v>11058</v>
      </c>
      <c r="I32" s="115">
        <v>4492</v>
      </c>
      <c r="J32" s="114">
        <v>3203</v>
      </c>
      <c r="K32" s="114">
        <v>1289</v>
      </c>
      <c r="L32" s="423">
        <v>2342</v>
      </c>
      <c r="M32" s="424">
        <v>2094</v>
      </c>
    </row>
    <row r="33" spans="1:13" s="110" customFormat="1" ht="11.1" customHeight="1" x14ac:dyDescent="0.2">
      <c r="A33" s="422" t="s">
        <v>389</v>
      </c>
      <c r="B33" s="115">
        <v>27212</v>
      </c>
      <c r="C33" s="114">
        <v>13710</v>
      </c>
      <c r="D33" s="114">
        <v>13502</v>
      </c>
      <c r="E33" s="114">
        <v>19704</v>
      </c>
      <c r="F33" s="114">
        <v>7500</v>
      </c>
      <c r="G33" s="114">
        <v>2062</v>
      </c>
      <c r="H33" s="114">
        <v>10930</v>
      </c>
      <c r="I33" s="115">
        <v>4505</v>
      </c>
      <c r="J33" s="114">
        <v>3238</v>
      </c>
      <c r="K33" s="114">
        <v>1267</v>
      </c>
      <c r="L33" s="423">
        <v>1359</v>
      </c>
      <c r="M33" s="424">
        <v>1980</v>
      </c>
    </row>
    <row r="34" spans="1:13" ht="15" customHeight="1" x14ac:dyDescent="0.2">
      <c r="A34" s="422" t="s">
        <v>395</v>
      </c>
      <c r="B34" s="115">
        <v>27163</v>
      </c>
      <c r="C34" s="114">
        <v>13693</v>
      </c>
      <c r="D34" s="114">
        <v>13470</v>
      </c>
      <c r="E34" s="114">
        <v>19656</v>
      </c>
      <c r="F34" s="114">
        <v>7501</v>
      </c>
      <c r="G34" s="114">
        <v>1983</v>
      </c>
      <c r="H34" s="114">
        <v>11017</v>
      </c>
      <c r="I34" s="115">
        <v>4436</v>
      </c>
      <c r="J34" s="114">
        <v>3218</v>
      </c>
      <c r="K34" s="114">
        <v>1218</v>
      </c>
      <c r="L34" s="423">
        <v>1941</v>
      </c>
      <c r="M34" s="424">
        <v>1983</v>
      </c>
    </row>
    <row r="35" spans="1:13" ht="11.1" customHeight="1" x14ac:dyDescent="0.2">
      <c r="A35" s="422" t="s">
        <v>387</v>
      </c>
      <c r="B35" s="115">
        <v>27346</v>
      </c>
      <c r="C35" s="114">
        <v>13898</v>
      </c>
      <c r="D35" s="114">
        <v>13448</v>
      </c>
      <c r="E35" s="114">
        <v>19724</v>
      </c>
      <c r="F35" s="114">
        <v>7621</v>
      </c>
      <c r="G35" s="114">
        <v>1938</v>
      </c>
      <c r="H35" s="114">
        <v>11193</v>
      </c>
      <c r="I35" s="115">
        <v>4501</v>
      </c>
      <c r="J35" s="114">
        <v>3228</v>
      </c>
      <c r="K35" s="114">
        <v>1273</v>
      </c>
      <c r="L35" s="423">
        <v>1776</v>
      </c>
      <c r="M35" s="424">
        <v>1584</v>
      </c>
    </row>
    <row r="36" spans="1:13" ht="11.1" customHeight="1" x14ac:dyDescent="0.2">
      <c r="A36" s="422" t="s">
        <v>388</v>
      </c>
      <c r="B36" s="115">
        <v>27757</v>
      </c>
      <c r="C36" s="114">
        <v>14105</v>
      </c>
      <c r="D36" s="114">
        <v>13652</v>
      </c>
      <c r="E36" s="114">
        <v>19920</v>
      </c>
      <c r="F36" s="114">
        <v>7836</v>
      </c>
      <c r="G36" s="114">
        <v>2201</v>
      </c>
      <c r="H36" s="114">
        <v>11349</v>
      </c>
      <c r="I36" s="115">
        <v>5013</v>
      </c>
      <c r="J36" s="114">
        <v>3502</v>
      </c>
      <c r="K36" s="114">
        <v>1511</v>
      </c>
      <c r="L36" s="423">
        <v>2478</v>
      </c>
      <c r="M36" s="424">
        <v>2219</v>
      </c>
    </row>
    <row r="37" spans="1:13" s="110" customFormat="1" ht="11.1" customHeight="1" x14ac:dyDescent="0.2">
      <c r="A37" s="422" t="s">
        <v>389</v>
      </c>
      <c r="B37" s="115">
        <v>27248</v>
      </c>
      <c r="C37" s="114">
        <v>13752</v>
      </c>
      <c r="D37" s="114">
        <v>13496</v>
      </c>
      <c r="E37" s="114">
        <v>19459</v>
      </c>
      <c r="F37" s="114">
        <v>7788</v>
      </c>
      <c r="G37" s="114">
        <v>2115</v>
      </c>
      <c r="H37" s="114">
        <v>11242</v>
      </c>
      <c r="I37" s="115">
        <v>4952</v>
      </c>
      <c r="J37" s="114">
        <v>3479</v>
      </c>
      <c r="K37" s="114">
        <v>1473</v>
      </c>
      <c r="L37" s="423">
        <v>1375</v>
      </c>
      <c r="M37" s="424">
        <v>1960</v>
      </c>
    </row>
    <row r="38" spans="1:13" ht="15" customHeight="1" x14ac:dyDescent="0.2">
      <c r="A38" s="425" t="s">
        <v>396</v>
      </c>
      <c r="B38" s="115">
        <v>27261</v>
      </c>
      <c r="C38" s="114">
        <v>13818</v>
      </c>
      <c r="D38" s="114">
        <v>13443</v>
      </c>
      <c r="E38" s="114">
        <v>19302</v>
      </c>
      <c r="F38" s="114">
        <v>7959</v>
      </c>
      <c r="G38" s="114">
        <v>2076</v>
      </c>
      <c r="H38" s="114">
        <v>11286</v>
      </c>
      <c r="I38" s="115">
        <v>4796</v>
      </c>
      <c r="J38" s="114">
        <v>3392</v>
      </c>
      <c r="K38" s="114">
        <v>1404</v>
      </c>
      <c r="L38" s="423">
        <v>2042</v>
      </c>
      <c r="M38" s="424">
        <v>2107</v>
      </c>
    </row>
    <row r="39" spans="1:13" ht="11.1" customHeight="1" x14ac:dyDescent="0.2">
      <c r="A39" s="422" t="s">
        <v>387</v>
      </c>
      <c r="B39" s="115">
        <v>27258</v>
      </c>
      <c r="C39" s="114">
        <v>13880</v>
      </c>
      <c r="D39" s="114">
        <v>13378</v>
      </c>
      <c r="E39" s="114">
        <v>19216</v>
      </c>
      <c r="F39" s="114">
        <v>8042</v>
      </c>
      <c r="G39" s="114">
        <v>1968</v>
      </c>
      <c r="H39" s="114">
        <v>11436</v>
      </c>
      <c r="I39" s="115">
        <v>4940</v>
      </c>
      <c r="J39" s="114">
        <v>3476</v>
      </c>
      <c r="K39" s="114">
        <v>1464</v>
      </c>
      <c r="L39" s="423">
        <v>1715</v>
      </c>
      <c r="M39" s="424">
        <v>1659</v>
      </c>
    </row>
    <row r="40" spans="1:13" ht="11.1" customHeight="1" x14ac:dyDescent="0.2">
      <c r="A40" s="425" t="s">
        <v>388</v>
      </c>
      <c r="B40" s="115">
        <v>27410</v>
      </c>
      <c r="C40" s="114">
        <v>13997</v>
      </c>
      <c r="D40" s="114">
        <v>13413</v>
      </c>
      <c r="E40" s="114">
        <v>19270</v>
      </c>
      <c r="F40" s="114">
        <v>8140</v>
      </c>
      <c r="G40" s="114">
        <v>2192</v>
      </c>
      <c r="H40" s="114">
        <v>11430</v>
      </c>
      <c r="I40" s="115">
        <v>4912</v>
      </c>
      <c r="J40" s="114">
        <v>3409</v>
      </c>
      <c r="K40" s="114">
        <v>1503</v>
      </c>
      <c r="L40" s="423">
        <v>2502</v>
      </c>
      <c r="M40" s="424">
        <v>2171</v>
      </c>
    </row>
    <row r="41" spans="1:13" s="110" customFormat="1" ht="11.1" customHeight="1" x14ac:dyDescent="0.2">
      <c r="A41" s="422" t="s">
        <v>389</v>
      </c>
      <c r="B41" s="115">
        <v>26987</v>
      </c>
      <c r="C41" s="114">
        <v>13688</v>
      </c>
      <c r="D41" s="114">
        <v>13299</v>
      </c>
      <c r="E41" s="114">
        <v>18898</v>
      </c>
      <c r="F41" s="114">
        <v>8089</v>
      </c>
      <c r="G41" s="114">
        <v>2096</v>
      </c>
      <c r="H41" s="114">
        <v>11315</v>
      </c>
      <c r="I41" s="115">
        <v>4885</v>
      </c>
      <c r="J41" s="114">
        <v>3364</v>
      </c>
      <c r="K41" s="114">
        <v>1521</v>
      </c>
      <c r="L41" s="423">
        <v>1289</v>
      </c>
      <c r="M41" s="424">
        <v>1714</v>
      </c>
    </row>
    <row r="42" spans="1:13" ht="15" customHeight="1" x14ac:dyDescent="0.2">
      <c r="A42" s="422" t="s">
        <v>397</v>
      </c>
      <c r="B42" s="115">
        <v>27092</v>
      </c>
      <c r="C42" s="114">
        <v>13756</v>
      </c>
      <c r="D42" s="114">
        <v>13336</v>
      </c>
      <c r="E42" s="114">
        <v>18903</v>
      </c>
      <c r="F42" s="114">
        <v>8189</v>
      </c>
      <c r="G42" s="114">
        <v>2086</v>
      </c>
      <c r="H42" s="114">
        <v>11349</v>
      </c>
      <c r="I42" s="115">
        <v>4786</v>
      </c>
      <c r="J42" s="114">
        <v>3311</v>
      </c>
      <c r="K42" s="114">
        <v>1475</v>
      </c>
      <c r="L42" s="423">
        <v>2085</v>
      </c>
      <c r="M42" s="424">
        <v>1969</v>
      </c>
    </row>
    <row r="43" spans="1:13" ht="11.1" customHeight="1" x14ac:dyDescent="0.2">
      <c r="A43" s="422" t="s">
        <v>387</v>
      </c>
      <c r="B43" s="115">
        <v>27265</v>
      </c>
      <c r="C43" s="114">
        <v>13801</v>
      </c>
      <c r="D43" s="114">
        <v>13464</v>
      </c>
      <c r="E43" s="114">
        <v>19004</v>
      </c>
      <c r="F43" s="114">
        <v>8261</v>
      </c>
      <c r="G43" s="114">
        <v>2006</v>
      </c>
      <c r="H43" s="114">
        <v>11431</v>
      </c>
      <c r="I43" s="115">
        <v>4928</v>
      </c>
      <c r="J43" s="114">
        <v>3393</v>
      </c>
      <c r="K43" s="114">
        <v>1535</v>
      </c>
      <c r="L43" s="423">
        <v>1810</v>
      </c>
      <c r="M43" s="424">
        <v>1825</v>
      </c>
    </row>
    <row r="44" spans="1:13" ht="11.1" customHeight="1" x14ac:dyDescent="0.2">
      <c r="A44" s="422" t="s">
        <v>388</v>
      </c>
      <c r="B44" s="115">
        <v>27600</v>
      </c>
      <c r="C44" s="114">
        <v>13974</v>
      </c>
      <c r="D44" s="114">
        <v>13626</v>
      </c>
      <c r="E44" s="114">
        <v>19226</v>
      </c>
      <c r="F44" s="114">
        <v>8374</v>
      </c>
      <c r="G44" s="114">
        <v>2307</v>
      </c>
      <c r="H44" s="114">
        <v>11462</v>
      </c>
      <c r="I44" s="115">
        <v>4881</v>
      </c>
      <c r="J44" s="114">
        <v>3313</v>
      </c>
      <c r="K44" s="114">
        <v>1568</v>
      </c>
      <c r="L44" s="423">
        <v>2299</v>
      </c>
      <c r="M44" s="424">
        <v>2018</v>
      </c>
    </row>
    <row r="45" spans="1:13" s="110" customFormat="1" ht="11.1" customHeight="1" x14ac:dyDescent="0.2">
      <c r="A45" s="422" t="s">
        <v>389</v>
      </c>
      <c r="B45" s="115">
        <v>27072</v>
      </c>
      <c r="C45" s="114">
        <v>13590</v>
      </c>
      <c r="D45" s="114">
        <v>13482</v>
      </c>
      <c r="E45" s="114">
        <v>18803</v>
      </c>
      <c r="F45" s="114">
        <v>8269</v>
      </c>
      <c r="G45" s="114">
        <v>2220</v>
      </c>
      <c r="H45" s="114">
        <v>11297</v>
      </c>
      <c r="I45" s="115">
        <v>4744</v>
      </c>
      <c r="J45" s="114">
        <v>3217</v>
      </c>
      <c r="K45" s="114">
        <v>1527</v>
      </c>
      <c r="L45" s="423">
        <v>1343</v>
      </c>
      <c r="M45" s="424">
        <v>1927</v>
      </c>
    </row>
    <row r="46" spans="1:13" ht="15" customHeight="1" x14ac:dyDescent="0.2">
      <c r="A46" s="422" t="s">
        <v>398</v>
      </c>
      <c r="B46" s="115">
        <v>27144</v>
      </c>
      <c r="C46" s="114">
        <v>13688</v>
      </c>
      <c r="D46" s="114">
        <v>13456</v>
      </c>
      <c r="E46" s="114">
        <v>18910</v>
      </c>
      <c r="F46" s="114">
        <v>8234</v>
      </c>
      <c r="G46" s="114">
        <v>2192</v>
      </c>
      <c r="H46" s="114">
        <v>11242</v>
      </c>
      <c r="I46" s="115">
        <v>4672</v>
      </c>
      <c r="J46" s="114">
        <v>3212</v>
      </c>
      <c r="K46" s="114">
        <v>1460</v>
      </c>
      <c r="L46" s="423">
        <v>2094</v>
      </c>
      <c r="M46" s="424">
        <v>2041</v>
      </c>
    </row>
    <row r="47" spans="1:13" ht="11.1" customHeight="1" x14ac:dyDescent="0.2">
      <c r="A47" s="422" t="s">
        <v>387</v>
      </c>
      <c r="B47" s="115">
        <v>27279</v>
      </c>
      <c r="C47" s="114">
        <v>13834</v>
      </c>
      <c r="D47" s="114">
        <v>13445</v>
      </c>
      <c r="E47" s="114">
        <v>18963</v>
      </c>
      <c r="F47" s="114">
        <v>8316</v>
      </c>
      <c r="G47" s="114">
        <v>2144</v>
      </c>
      <c r="H47" s="114">
        <v>11332</v>
      </c>
      <c r="I47" s="115">
        <v>4761</v>
      </c>
      <c r="J47" s="114">
        <v>3233</v>
      </c>
      <c r="K47" s="114">
        <v>1528</v>
      </c>
      <c r="L47" s="423">
        <v>1842</v>
      </c>
      <c r="M47" s="424">
        <v>1738</v>
      </c>
    </row>
    <row r="48" spans="1:13" ht="11.1" customHeight="1" x14ac:dyDescent="0.2">
      <c r="A48" s="422" t="s">
        <v>388</v>
      </c>
      <c r="B48" s="115">
        <v>27589</v>
      </c>
      <c r="C48" s="114">
        <v>14049</v>
      </c>
      <c r="D48" s="114">
        <v>13540</v>
      </c>
      <c r="E48" s="114">
        <v>19152</v>
      </c>
      <c r="F48" s="114">
        <v>8437</v>
      </c>
      <c r="G48" s="114">
        <v>2376</v>
      </c>
      <c r="H48" s="114">
        <v>11332</v>
      </c>
      <c r="I48" s="115">
        <v>4685</v>
      </c>
      <c r="J48" s="114">
        <v>3137</v>
      </c>
      <c r="K48" s="114">
        <v>1548</v>
      </c>
      <c r="L48" s="423">
        <v>2462</v>
      </c>
      <c r="M48" s="424">
        <v>2150</v>
      </c>
    </row>
    <row r="49" spans="1:17" s="110" customFormat="1" ht="11.1" customHeight="1" x14ac:dyDescent="0.2">
      <c r="A49" s="422" t="s">
        <v>389</v>
      </c>
      <c r="B49" s="115">
        <v>27113</v>
      </c>
      <c r="C49" s="114">
        <v>13696</v>
      </c>
      <c r="D49" s="114">
        <v>13417</v>
      </c>
      <c r="E49" s="114">
        <v>18752</v>
      </c>
      <c r="F49" s="114">
        <v>8361</v>
      </c>
      <c r="G49" s="114">
        <v>2298</v>
      </c>
      <c r="H49" s="114">
        <v>11180</v>
      </c>
      <c r="I49" s="115">
        <v>4552</v>
      </c>
      <c r="J49" s="114">
        <v>3069</v>
      </c>
      <c r="K49" s="114">
        <v>1483</v>
      </c>
      <c r="L49" s="423">
        <v>1440</v>
      </c>
      <c r="M49" s="424">
        <v>1917</v>
      </c>
    </row>
    <row r="50" spans="1:17" ht="15" customHeight="1" x14ac:dyDescent="0.2">
      <c r="A50" s="422" t="s">
        <v>399</v>
      </c>
      <c r="B50" s="143">
        <v>27143</v>
      </c>
      <c r="C50" s="144">
        <v>13759</v>
      </c>
      <c r="D50" s="144">
        <v>13384</v>
      </c>
      <c r="E50" s="144">
        <v>18671</v>
      </c>
      <c r="F50" s="144">
        <v>8472</v>
      </c>
      <c r="G50" s="144">
        <v>2265</v>
      </c>
      <c r="H50" s="144">
        <v>11192</v>
      </c>
      <c r="I50" s="143">
        <v>4443</v>
      </c>
      <c r="J50" s="144">
        <v>3014</v>
      </c>
      <c r="K50" s="144">
        <v>1429</v>
      </c>
      <c r="L50" s="426">
        <v>2344</v>
      </c>
      <c r="M50" s="427">
        <v>2362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-3.6840554081933393E-3</v>
      </c>
      <c r="C6" s="480">
        <f>'Tabelle 3.3'!J11</f>
        <v>-4.9015410958904111</v>
      </c>
      <c r="D6" s="481">
        <f t="shared" ref="D6:E9" si="0">IF(OR(AND(B6&gt;=-50,B6&lt;=50),ISNUMBER(B6)=FALSE),B6,"")</f>
        <v>-3.6840554081933393E-3</v>
      </c>
      <c r="E6" s="481">
        <f t="shared" si="0"/>
        <v>-4.9015410958904111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-3.6840554081933393E-3</v>
      </c>
      <c r="C14" s="480">
        <f>'Tabelle 3.3'!J11</f>
        <v>-4.9015410958904111</v>
      </c>
      <c r="D14" s="481">
        <f>IF(OR(AND(B14&gt;=-50,B14&lt;=50),ISNUMBER(B14)=FALSE),B14,"")</f>
        <v>-3.6840554081933393E-3</v>
      </c>
      <c r="E14" s="481">
        <f>IF(OR(AND(C14&gt;=-50,C14&lt;=50),ISNUMBER(C14)=FALSE),C14,"")</f>
        <v>-4.9015410958904111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-2.7665317139001351</v>
      </c>
      <c r="C15" s="480">
        <f>'Tabelle 3.3'!J12</f>
        <v>-6.3545150501672243</v>
      </c>
      <c r="D15" s="481">
        <f t="shared" ref="D15:E45" si="3">IF(OR(AND(B15&gt;=-50,B15&lt;=50),ISNUMBER(B15)=FALSE),B15,"")</f>
        <v>-2.7665317139001351</v>
      </c>
      <c r="E15" s="481">
        <f t="shared" si="3"/>
        <v>-6.3545150501672243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-0.35629453681710216</v>
      </c>
      <c r="C16" s="480">
        <f>'Tabelle 3.3'!J13</f>
        <v>0</v>
      </c>
      <c r="D16" s="481">
        <f t="shared" si="3"/>
        <v>-0.35629453681710216</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-1.6033755274261603</v>
      </c>
      <c r="C17" s="480">
        <f>'Tabelle 3.3'!J14</f>
        <v>4.2918454935622314</v>
      </c>
      <c r="D17" s="481">
        <f t="shared" si="3"/>
        <v>-1.6033755274261603</v>
      </c>
      <c r="E17" s="481">
        <f t="shared" si="3"/>
        <v>4.2918454935622314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-1.6990291262135921</v>
      </c>
      <c r="C18" s="480">
        <f>'Tabelle 3.3'!J15</f>
        <v>19.718309859154928</v>
      </c>
      <c r="D18" s="481">
        <f t="shared" si="3"/>
        <v>-1.6990291262135921</v>
      </c>
      <c r="E18" s="481">
        <f t="shared" si="3"/>
        <v>19.718309859154928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-2.6333558406482105</v>
      </c>
      <c r="C19" s="480">
        <f>'Tabelle 3.3'!J16</f>
        <v>-7.2072072072072073</v>
      </c>
      <c r="D19" s="481">
        <f t="shared" si="3"/>
        <v>-2.6333558406482105</v>
      </c>
      <c r="E19" s="481">
        <f t="shared" si="3"/>
        <v>-7.2072072072072073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-0.94455852156057496</v>
      </c>
      <c r="C20" s="480">
        <f>'Tabelle 3.3'!J17</f>
        <v>7.8431372549019605</v>
      </c>
      <c r="D20" s="481">
        <f t="shared" si="3"/>
        <v>-0.94455852156057496</v>
      </c>
      <c r="E20" s="481">
        <f t="shared" si="3"/>
        <v>7.8431372549019605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2.1394611727416799</v>
      </c>
      <c r="C21" s="480">
        <f>'Tabelle 3.3'!J18</f>
        <v>4.946996466431095</v>
      </c>
      <c r="D21" s="481">
        <f t="shared" si="3"/>
        <v>2.1394611727416799</v>
      </c>
      <c r="E21" s="481">
        <f t="shared" si="3"/>
        <v>4.946996466431095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2.0248380129589632</v>
      </c>
      <c r="C22" s="480">
        <f>'Tabelle 3.3'!J19</f>
        <v>-4.7690014903129656</v>
      </c>
      <c r="D22" s="481">
        <f t="shared" si="3"/>
        <v>2.0248380129589632</v>
      </c>
      <c r="E22" s="481">
        <f t="shared" si="3"/>
        <v>-4.7690014903129656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-0.39525691699604742</v>
      </c>
      <c r="C23" s="480">
        <f>'Tabelle 3.3'!J20</f>
        <v>-19.817073170731707</v>
      </c>
      <c r="D23" s="481">
        <f t="shared" si="3"/>
        <v>-0.39525691699604742</v>
      </c>
      <c r="E23" s="481">
        <f t="shared" si="3"/>
        <v>-19.817073170731707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4.7775947281713345</v>
      </c>
      <c r="C24" s="480">
        <f>'Tabelle 3.3'!J21</f>
        <v>-9.3945720250521916</v>
      </c>
      <c r="D24" s="481">
        <f t="shared" si="3"/>
        <v>4.7775947281713345</v>
      </c>
      <c r="E24" s="481">
        <f t="shared" si="3"/>
        <v>-9.3945720250521916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-1.3550135501355014</v>
      </c>
      <c r="C26" s="480">
        <f>'Tabelle 3.3'!J23</f>
        <v>-2.3255813953488373</v>
      </c>
      <c r="D26" s="481">
        <f t="shared" si="3"/>
        <v>-1.3550135501355014</v>
      </c>
      <c r="E26" s="481">
        <f t="shared" si="3"/>
        <v>-2.3255813953488373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-0.35149384885764501</v>
      </c>
      <c r="C27" s="480">
        <f>'Tabelle 3.3'!J24</f>
        <v>-2.9702970297029703</v>
      </c>
      <c r="D27" s="481">
        <f t="shared" si="3"/>
        <v>-0.35149384885764501</v>
      </c>
      <c r="E27" s="481">
        <f t="shared" si="3"/>
        <v>-2.9702970297029703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-1.9920318725099602</v>
      </c>
      <c r="C28" s="480">
        <f>'Tabelle 3.3'!J25</f>
        <v>0.22675736961451248</v>
      </c>
      <c r="D28" s="481">
        <f t="shared" si="3"/>
        <v>-1.9920318725099602</v>
      </c>
      <c r="E28" s="481">
        <f t="shared" si="3"/>
        <v>0.22675736961451248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-1.6228070175438596</v>
      </c>
      <c r="C30" s="480">
        <f>'Tabelle 3.3'!J27</f>
        <v>-8.3333333333333339</v>
      </c>
      <c r="D30" s="481">
        <f t="shared" si="3"/>
        <v>-1.6228070175438596</v>
      </c>
      <c r="E30" s="481">
        <f t="shared" si="3"/>
        <v>-8.3333333333333339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-2.3444544634806133</v>
      </c>
      <c r="C31" s="480">
        <f>'Tabelle 3.3'!J28</f>
        <v>16.279069767441861</v>
      </c>
      <c r="D31" s="481">
        <f t="shared" si="3"/>
        <v>-2.3444544634806133</v>
      </c>
      <c r="E31" s="481">
        <f t="shared" si="3"/>
        <v>16.279069767441861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1.0605115408608858</v>
      </c>
      <c r="C32" s="480">
        <f>'Tabelle 3.3'!J29</f>
        <v>-6.989247311827957</v>
      </c>
      <c r="D32" s="481">
        <f t="shared" si="3"/>
        <v>1.0605115408608858</v>
      </c>
      <c r="E32" s="481">
        <f t="shared" si="3"/>
        <v>-6.989247311827957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0.25348542458808621</v>
      </c>
      <c r="C33" s="480">
        <f>'Tabelle 3.3'!J30</f>
        <v>-0.60240963855421692</v>
      </c>
      <c r="D33" s="481">
        <f t="shared" si="3"/>
        <v>0.25348542458808621</v>
      </c>
      <c r="E33" s="481">
        <f t="shared" si="3"/>
        <v>-0.60240963855421692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-0.2288329519450801</v>
      </c>
      <c r="C34" s="480">
        <f>'Tabelle 3.3'!J31</f>
        <v>-4.5580110497237571</v>
      </c>
      <c r="D34" s="481">
        <f t="shared" si="3"/>
        <v>-0.2288329519450801</v>
      </c>
      <c r="E34" s="481">
        <f t="shared" si="3"/>
        <v>-4.5580110497237571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-2.7665317139001351</v>
      </c>
      <c r="C37" s="480">
        <f>'Tabelle 3.3'!J34</f>
        <v>-6.3545150501672243</v>
      </c>
      <c r="D37" s="481">
        <f t="shared" si="3"/>
        <v>-2.7665317139001351</v>
      </c>
      <c r="E37" s="481">
        <f t="shared" si="3"/>
        <v>-6.3545150501672243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-0.30841352084875401</v>
      </c>
      <c r="C38" s="480">
        <f>'Tabelle 3.3'!J35</f>
        <v>4.2477876106194694</v>
      </c>
      <c r="D38" s="481">
        <f t="shared" si="3"/>
        <v>-0.30841352084875401</v>
      </c>
      <c r="E38" s="481">
        <f t="shared" si="3"/>
        <v>4.2477876106194694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0.37024379129642288</v>
      </c>
      <c r="C39" s="480">
        <f>'Tabelle 3.3'!J36</f>
        <v>-6.1449579831932777</v>
      </c>
      <c r="D39" s="481">
        <f t="shared" si="3"/>
        <v>0.37024379129642288</v>
      </c>
      <c r="E39" s="481">
        <f t="shared" si="3"/>
        <v>-6.1449579831932777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0.37024379129642288</v>
      </c>
      <c r="C45" s="480">
        <f>'Tabelle 3.3'!J36</f>
        <v>-6.1449579831932777</v>
      </c>
      <c r="D45" s="481">
        <f t="shared" si="3"/>
        <v>0.37024379129642288</v>
      </c>
      <c r="E45" s="481">
        <f t="shared" si="3"/>
        <v>-6.1449579831932777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27101</v>
      </c>
      <c r="C51" s="487">
        <v>3536</v>
      </c>
      <c r="D51" s="487">
        <v>1186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27343</v>
      </c>
      <c r="C52" s="487">
        <v>3550</v>
      </c>
      <c r="D52" s="487">
        <v>1231</v>
      </c>
      <c r="E52" s="488">
        <f t="shared" ref="E52:G70" si="11">IF($A$51=37802,IF(COUNTBLANK(B$51:B$70)&gt;0,#N/A,B52/B$51*100),IF(COUNTBLANK(B$51:B$75)&gt;0,#N/A,B52/B$51*100))</f>
        <v>100.89295597948416</v>
      </c>
      <c r="F52" s="488">
        <f t="shared" si="11"/>
        <v>100.39592760180996</v>
      </c>
      <c r="G52" s="488">
        <f t="shared" si="11"/>
        <v>103.79426644182124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27900</v>
      </c>
      <c r="C53" s="487">
        <v>3560</v>
      </c>
      <c r="D53" s="487">
        <v>1274</v>
      </c>
      <c r="E53" s="488">
        <f t="shared" si="11"/>
        <v>102.94823069259438</v>
      </c>
      <c r="F53" s="488">
        <f t="shared" si="11"/>
        <v>100.6787330316742</v>
      </c>
      <c r="G53" s="488">
        <f t="shared" si="11"/>
        <v>107.41989881956155</v>
      </c>
      <c r="H53" s="489">
        <f>IF(ISERROR(L53)=TRUE,IF(MONTH(A53)=MONTH(MAX(A$51:A$75)),A53,""),"")</f>
        <v>41883</v>
      </c>
      <c r="I53" s="488">
        <f t="shared" si="12"/>
        <v>102.94823069259438</v>
      </c>
      <c r="J53" s="488">
        <f t="shared" si="10"/>
        <v>100.6787330316742</v>
      </c>
      <c r="K53" s="488">
        <f t="shared" si="10"/>
        <v>107.41989881956155</v>
      </c>
      <c r="L53" s="488" t="e">
        <f t="shared" si="13"/>
        <v>#N/A</v>
      </c>
    </row>
    <row r="54" spans="1:14" ht="15" customHeight="1" x14ac:dyDescent="0.2">
      <c r="A54" s="490" t="s">
        <v>462</v>
      </c>
      <c r="B54" s="487">
        <v>27351</v>
      </c>
      <c r="C54" s="487">
        <v>3547</v>
      </c>
      <c r="D54" s="487">
        <v>1262</v>
      </c>
      <c r="E54" s="488">
        <f t="shared" si="11"/>
        <v>100.92247518541751</v>
      </c>
      <c r="F54" s="488">
        <f t="shared" si="11"/>
        <v>100.31108597285068</v>
      </c>
      <c r="G54" s="488">
        <f t="shared" si="11"/>
        <v>106.40809443507588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27481</v>
      </c>
      <c r="C55" s="487">
        <v>3255</v>
      </c>
      <c r="D55" s="487">
        <v>1203</v>
      </c>
      <c r="E55" s="488">
        <f t="shared" si="11"/>
        <v>101.40216228183463</v>
      </c>
      <c r="F55" s="488">
        <f t="shared" si="11"/>
        <v>92.053167420814475</v>
      </c>
      <c r="G55" s="488">
        <f t="shared" si="11"/>
        <v>101.43338954468804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27515</v>
      </c>
      <c r="C56" s="487">
        <v>3144</v>
      </c>
      <c r="D56" s="487">
        <v>1254</v>
      </c>
      <c r="E56" s="488">
        <f t="shared" si="11"/>
        <v>101.52761890705139</v>
      </c>
      <c r="F56" s="488">
        <f t="shared" si="11"/>
        <v>88.914027149321257</v>
      </c>
      <c r="G56" s="488">
        <f t="shared" si="11"/>
        <v>105.73355817875212</v>
      </c>
      <c r="H56" s="489" t="str">
        <f t="shared" si="14"/>
        <v/>
      </c>
      <c r="I56" s="488" t="str">
        <f t="shared" si="12"/>
        <v/>
      </c>
      <c r="J56" s="488" t="str">
        <f t="shared" si="10"/>
        <v/>
      </c>
      <c r="K56" s="488" t="str">
        <f t="shared" si="10"/>
        <v/>
      </c>
      <c r="L56" s="488" t="e">
        <f t="shared" si="13"/>
        <v>#N/A</v>
      </c>
    </row>
    <row r="57" spans="1:14" ht="15" customHeight="1" x14ac:dyDescent="0.2">
      <c r="A57" s="490">
        <v>42248</v>
      </c>
      <c r="B57" s="487">
        <v>27772</v>
      </c>
      <c r="C57" s="487">
        <v>3203</v>
      </c>
      <c r="D57" s="487">
        <v>1289</v>
      </c>
      <c r="E57" s="488">
        <f t="shared" si="11"/>
        <v>102.47592339766061</v>
      </c>
      <c r="F57" s="488">
        <f t="shared" si="11"/>
        <v>90.582579185520359</v>
      </c>
      <c r="G57" s="488">
        <f t="shared" si="11"/>
        <v>108.68465430016863</v>
      </c>
      <c r="H57" s="489">
        <f t="shared" si="14"/>
        <v>42248</v>
      </c>
      <c r="I57" s="488">
        <f t="shared" si="12"/>
        <v>102.47592339766061</v>
      </c>
      <c r="J57" s="488">
        <f t="shared" si="10"/>
        <v>90.582579185520359</v>
      </c>
      <c r="K57" s="488">
        <f t="shared" si="10"/>
        <v>108.68465430016863</v>
      </c>
      <c r="L57" s="488" t="e">
        <f t="shared" si="13"/>
        <v>#N/A</v>
      </c>
    </row>
    <row r="58" spans="1:14" ht="15" customHeight="1" x14ac:dyDescent="0.2">
      <c r="A58" s="490" t="s">
        <v>465</v>
      </c>
      <c r="B58" s="487">
        <v>27212</v>
      </c>
      <c r="C58" s="487">
        <v>3238</v>
      </c>
      <c r="D58" s="487">
        <v>1267</v>
      </c>
      <c r="E58" s="488">
        <f t="shared" si="11"/>
        <v>100.40957898232537</v>
      </c>
      <c r="F58" s="488">
        <f t="shared" si="11"/>
        <v>91.572398190045249</v>
      </c>
      <c r="G58" s="488">
        <f t="shared" si="11"/>
        <v>106.82967959527825</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27163</v>
      </c>
      <c r="C59" s="487">
        <v>3218</v>
      </c>
      <c r="D59" s="487">
        <v>1218</v>
      </c>
      <c r="E59" s="488">
        <f t="shared" si="11"/>
        <v>100.22877384598354</v>
      </c>
      <c r="F59" s="488">
        <f t="shared" si="11"/>
        <v>91.00678733031674</v>
      </c>
      <c r="G59" s="488">
        <f t="shared" si="11"/>
        <v>102.6981450252951</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27346</v>
      </c>
      <c r="C60" s="487">
        <v>3228</v>
      </c>
      <c r="D60" s="487">
        <v>1273</v>
      </c>
      <c r="E60" s="488">
        <f t="shared" si="11"/>
        <v>100.90402568170916</v>
      </c>
      <c r="F60" s="488">
        <f t="shared" si="11"/>
        <v>91.289592760180994</v>
      </c>
      <c r="G60" s="488">
        <f t="shared" si="11"/>
        <v>107.33558178752108</v>
      </c>
      <c r="H60" s="489" t="str">
        <f t="shared" si="14"/>
        <v/>
      </c>
      <c r="I60" s="488" t="str">
        <f t="shared" si="12"/>
        <v/>
      </c>
      <c r="J60" s="488" t="str">
        <f t="shared" si="10"/>
        <v/>
      </c>
      <c r="K60" s="488" t="str">
        <f t="shared" si="10"/>
        <v/>
      </c>
      <c r="L60" s="488" t="e">
        <f t="shared" si="13"/>
        <v>#N/A</v>
      </c>
    </row>
    <row r="61" spans="1:14" ht="15" customHeight="1" x14ac:dyDescent="0.2">
      <c r="A61" s="490">
        <v>42614</v>
      </c>
      <c r="B61" s="487">
        <v>27757</v>
      </c>
      <c r="C61" s="487">
        <v>3502</v>
      </c>
      <c r="D61" s="487">
        <v>1511</v>
      </c>
      <c r="E61" s="488">
        <f t="shared" si="11"/>
        <v>102.42057488653555</v>
      </c>
      <c r="F61" s="488">
        <f t="shared" si="11"/>
        <v>99.038461538461547</v>
      </c>
      <c r="G61" s="488">
        <f t="shared" si="11"/>
        <v>127.40303541315345</v>
      </c>
      <c r="H61" s="489">
        <f t="shared" si="14"/>
        <v>42614</v>
      </c>
      <c r="I61" s="488">
        <f t="shared" si="12"/>
        <v>102.42057488653555</v>
      </c>
      <c r="J61" s="488">
        <f t="shared" si="10"/>
        <v>99.038461538461547</v>
      </c>
      <c r="K61" s="488">
        <f t="shared" si="10"/>
        <v>127.40303541315345</v>
      </c>
      <c r="L61" s="488" t="e">
        <f t="shared" si="13"/>
        <v>#N/A</v>
      </c>
    </row>
    <row r="62" spans="1:14" ht="15" customHeight="1" x14ac:dyDescent="0.2">
      <c r="A62" s="490" t="s">
        <v>468</v>
      </c>
      <c r="B62" s="487">
        <v>27248</v>
      </c>
      <c r="C62" s="487">
        <v>3479</v>
      </c>
      <c r="D62" s="487">
        <v>1473</v>
      </c>
      <c r="E62" s="488">
        <f t="shared" si="11"/>
        <v>100.54241540902549</v>
      </c>
      <c r="F62" s="488">
        <f t="shared" si="11"/>
        <v>98.388009049773757</v>
      </c>
      <c r="G62" s="488">
        <f t="shared" si="11"/>
        <v>124.19898819561553</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27261</v>
      </c>
      <c r="C63" s="487">
        <v>3392</v>
      </c>
      <c r="D63" s="487">
        <v>1404</v>
      </c>
      <c r="E63" s="488">
        <f t="shared" si="11"/>
        <v>100.5903841186672</v>
      </c>
      <c r="F63" s="488">
        <f t="shared" si="11"/>
        <v>95.927601809954751</v>
      </c>
      <c r="G63" s="488">
        <f t="shared" si="11"/>
        <v>118.38111298482295</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27258</v>
      </c>
      <c r="C64" s="487">
        <v>3476</v>
      </c>
      <c r="D64" s="487">
        <v>1464</v>
      </c>
      <c r="E64" s="488">
        <f t="shared" si="11"/>
        <v>100.57931441644219</v>
      </c>
      <c r="F64" s="488">
        <f t="shared" si="11"/>
        <v>98.303167420814475</v>
      </c>
      <c r="G64" s="488">
        <f t="shared" si="11"/>
        <v>123.44013490725128</v>
      </c>
      <c r="H64" s="489" t="str">
        <f t="shared" si="14"/>
        <v/>
      </c>
      <c r="I64" s="488" t="str">
        <f t="shared" si="12"/>
        <v/>
      </c>
      <c r="J64" s="488" t="str">
        <f t="shared" si="10"/>
        <v/>
      </c>
      <c r="K64" s="488" t="str">
        <f t="shared" si="10"/>
        <v/>
      </c>
      <c r="L64" s="488" t="e">
        <f t="shared" si="13"/>
        <v>#N/A</v>
      </c>
    </row>
    <row r="65" spans="1:12" ht="15" customHeight="1" x14ac:dyDescent="0.2">
      <c r="A65" s="490">
        <v>42979</v>
      </c>
      <c r="B65" s="487">
        <v>27410</v>
      </c>
      <c r="C65" s="487">
        <v>3409</v>
      </c>
      <c r="D65" s="487">
        <v>1503</v>
      </c>
      <c r="E65" s="488">
        <f t="shared" si="11"/>
        <v>101.14017932917605</v>
      </c>
      <c r="F65" s="488">
        <f t="shared" si="11"/>
        <v>96.408371040723978</v>
      </c>
      <c r="G65" s="488">
        <f t="shared" si="11"/>
        <v>126.72849915682968</v>
      </c>
      <c r="H65" s="489">
        <f t="shared" si="14"/>
        <v>42979</v>
      </c>
      <c r="I65" s="488">
        <f t="shared" si="12"/>
        <v>101.14017932917605</v>
      </c>
      <c r="J65" s="488">
        <f t="shared" si="10"/>
        <v>96.408371040723978</v>
      </c>
      <c r="K65" s="488">
        <f t="shared" si="10"/>
        <v>126.72849915682968</v>
      </c>
      <c r="L65" s="488" t="e">
        <f t="shared" si="13"/>
        <v>#N/A</v>
      </c>
    </row>
    <row r="66" spans="1:12" ht="15" customHeight="1" x14ac:dyDescent="0.2">
      <c r="A66" s="490" t="s">
        <v>471</v>
      </c>
      <c r="B66" s="487">
        <v>26987</v>
      </c>
      <c r="C66" s="487">
        <v>3364</v>
      </c>
      <c r="D66" s="487">
        <v>1521</v>
      </c>
      <c r="E66" s="488">
        <f t="shared" si="11"/>
        <v>99.579351315449614</v>
      </c>
      <c r="F66" s="488">
        <f t="shared" si="11"/>
        <v>95.135746606334834</v>
      </c>
      <c r="G66" s="488">
        <f t="shared" si="11"/>
        <v>128.24620573355818</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27092</v>
      </c>
      <c r="C67" s="487">
        <v>3311</v>
      </c>
      <c r="D67" s="487">
        <v>1475</v>
      </c>
      <c r="E67" s="488">
        <f t="shared" si="11"/>
        <v>99.966790893324969</v>
      </c>
      <c r="F67" s="488">
        <f t="shared" si="11"/>
        <v>93.636877828054295</v>
      </c>
      <c r="G67" s="488">
        <f t="shared" si="11"/>
        <v>124.36762225969646</v>
      </c>
      <c r="H67" s="489" t="str">
        <f t="shared" si="14"/>
        <v/>
      </c>
      <c r="I67" s="488" t="str">
        <f t="shared" si="12"/>
        <v/>
      </c>
      <c r="J67" s="488" t="str">
        <f t="shared" si="12"/>
        <v/>
      </c>
      <c r="K67" s="488" t="str">
        <f t="shared" si="12"/>
        <v/>
      </c>
      <c r="L67" s="488" t="e">
        <f t="shared" si="13"/>
        <v>#N/A</v>
      </c>
    </row>
    <row r="68" spans="1:12" ht="15" customHeight="1" x14ac:dyDescent="0.2">
      <c r="A68" s="490" t="s">
        <v>473</v>
      </c>
      <c r="B68" s="487">
        <v>27265</v>
      </c>
      <c r="C68" s="487">
        <v>3393</v>
      </c>
      <c r="D68" s="487">
        <v>1535</v>
      </c>
      <c r="E68" s="488">
        <f t="shared" si="11"/>
        <v>100.60514372163389</v>
      </c>
      <c r="F68" s="488">
        <f t="shared" si="11"/>
        <v>95.955882352941174</v>
      </c>
      <c r="G68" s="488">
        <f t="shared" si="11"/>
        <v>129.42664418212479</v>
      </c>
      <c r="H68" s="489" t="str">
        <f t="shared" si="14"/>
        <v/>
      </c>
      <c r="I68" s="488" t="str">
        <f t="shared" si="12"/>
        <v/>
      </c>
      <c r="J68" s="488" t="str">
        <f t="shared" si="12"/>
        <v/>
      </c>
      <c r="K68" s="488" t="str">
        <f t="shared" si="12"/>
        <v/>
      </c>
      <c r="L68" s="488" t="e">
        <f t="shared" si="13"/>
        <v>#N/A</v>
      </c>
    </row>
    <row r="69" spans="1:12" ht="15" customHeight="1" x14ac:dyDescent="0.2">
      <c r="A69" s="490">
        <v>43344</v>
      </c>
      <c r="B69" s="487">
        <v>27600</v>
      </c>
      <c r="C69" s="487">
        <v>3313</v>
      </c>
      <c r="D69" s="487">
        <v>1568</v>
      </c>
      <c r="E69" s="488">
        <f t="shared" si="11"/>
        <v>101.84126047009336</v>
      </c>
      <c r="F69" s="488">
        <f t="shared" si="11"/>
        <v>93.693438914027155</v>
      </c>
      <c r="G69" s="488">
        <f t="shared" si="11"/>
        <v>132.20910623946037</v>
      </c>
      <c r="H69" s="489">
        <f t="shared" si="14"/>
        <v>43344</v>
      </c>
      <c r="I69" s="488">
        <f t="shared" si="12"/>
        <v>101.84126047009336</v>
      </c>
      <c r="J69" s="488">
        <f t="shared" si="12"/>
        <v>93.693438914027155</v>
      </c>
      <c r="K69" s="488">
        <f t="shared" si="12"/>
        <v>132.20910623946037</v>
      </c>
      <c r="L69" s="488" t="e">
        <f t="shared" si="13"/>
        <v>#N/A</v>
      </c>
    </row>
    <row r="70" spans="1:12" ht="15" customHeight="1" x14ac:dyDescent="0.2">
      <c r="A70" s="490" t="s">
        <v>474</v>
      </c>
      <c r="B70" s="487">
        <v>27072</v>
      </c>
      <c r="C70" s="487">
        <v>3217</v>
      </c>
      <c r="D70" s="487">
        <v>1527</v>
      </c>
      <c r="E70" s="488">
        <f t="shared" si="11"/>
        <v>99.892992878491569</v>
      </c>
      <c r="F70" s="488">
        <f t="shared" si="11"/>
        <v>90.978506787330318</v>
      </c>
      <c r="G70" s="488">
        <f t="shared" si="11"/>
        <v>128.752107925801</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27144</v>
      </c>
      <c r="C71" s="487">
        <v>3212</v>
      </c>
      <c r="D71" s="487">
        <v>1460</v>
      </c>
      <c r="E71" s="491">
        <f t="shared" ref="E71:G75" si="15">IF($A$51=37802,IF(COUNTBLANK(B$51:B$70)&gt;0,#N/A,IF(ISBLANK(B71)=FALSE,B71/B$51*100,#N/A)),IF(COUNTBLANK(B$51:B$75)&gt;0,#N/A,B71/B$51*100))</f>
        <v>100.1586657318918</v>
      </c>
      <c r="F71" s="491">
        <f t="shared" si="15"/>
        <v>90.837104072398191</v>
      </c>
      <c r="G71" s="491">
        <f t="shared" si="15"/>
        <v>123.10286677908937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27279</v>
      </c>
      <c r="C72" s="487">
        <v>3233</v>
      </c>
      <c r="D72" s="487">
        <v>1528</v>
      </c>
      <c r="E72" s="491">
        <f t="shared" si="15"/>
        <v>100.65680233201726</v>
      </c>
      <c r="F72" s="491">
        <f t="shared" si="15"/>
        <v>91.430995475113122</v>
      </c>
      <c r="G72" s="491">
        <f t="shared" si="15"/>
        <v>128.8364249578415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27589</v>
      </c>
      <c r="C73" s="487">
        <v>3137</v>
      </c>
      <c r="D73" s="487">
        <v>1548</v>
      </c>
      <c r="E73" s="491">
        <f t="shared" si="15"/>
        <v>101.80067156193498</v>
      </c>
      <c r="F73" s="491">
        <f t="shared" si="15"/>
        <v>88.716063348416284</v>
      </c>
      <c r="G73" s="491">
        <f t="shared" si="15"/>
        <v>130.52276559865092</v>
      </c>
      <c r="H73" s="492">
        <f>IF(A$51=37802,IF(ISERROR(L73)=TRUE,IF(ISBLANK(A73)=FALSE,IF(MONTH(A73)=MONTH(MAX(A$51:A$75)),A73,""),""),""),IF(ISERROR(L73)=TRUE,IF(MONTH(A73)=MONTH(MAX(A$51:A$75)),A73,""),""))</f>
        <v>43709</v>
      </c>
      <c r="I73" s="488">
        <f t="shared" si="12"/>
        <v>101.80067156193498</v>
      </c>
      <c r="J73" s="488">
        <f t="shared" si="12"/>
        <v>88.716063348416284</v>
      </c>
      <c r="K73" s="488">
        <f t="shared" si="12"/>
        <v>130.52276559865092</v>
      </c>
      <c r="L73" s="488" t="e">
        <f t="shared" si="13"/>
        <v>#N/A</v>
      </c>
    </row>
    <row r="74" spans="1:12" ht="15" customHeight="1" x14ac:dyDescent="0.2">
      <c r="A74" s="490" t="s">
        <v>477</v>
      </c>
      <c r="B74" s="487">
        <v>27113</v>
      </c>
      <c r="C74" s="487">
        <v>3069</v>
      </c>
      <c r="D74" s="487">
        <v>1483</v>
      </c>
      <c r="E74" s="491">
        <f t="shared" si="15"/>
        <v>100.04427880890003</v>
      </c>
      <c r="F74" s="491">
        <f t="shared" si="15"/>
        <v>86.792986425339365</v>
      </c>
      <c r="G74" s="491">
        <f t="shared" si="15"/>
        <v>125.04215851602024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27143</v>
      </c>
      <c r="C75" s="493">
        <v>3014</v>
      </c>
      <c r="D75" s="493">
        <v>1429</v>
      </c>
      <c r="E75" s="491">
        <f t="shared" si="15"/>
        <v>100.15497583115014</v>
      </c>
      <c r="F75" s="491">
        <f t="shared" si="15"/>
        <v>85.237556561085967</v>
      </c>
      <c r="G75" s="491">
        <f t="shared" si="15"/>
        <v>120.48903878583475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101.80067156193498</v>
      </c>
      <c r="J77" s="488">
        <f>IF(J75&lt;&gt;"",J75,IF(J74&lt;&gt;"",J74,IF(J73&lt;&gt;"",J73,IF(J72&lt;&gt;"",J72,IF(J71&lt;&gt;"",J71,IF(J70&lt;&gt;"",J70,""))))))</f>
        <v>88.716063348416284</v>
      </c>
      <c r="K77" s="488">
        <f>IF(K75&lt;&gt;"",K75,IF(K74&lt;&gt;"",K74,IF(K73&lt;&gt;"",K73,IF(K72&lt;&gt;"",K72,IF(K71&lt;&gt;"",K71,IF(K70&lt;&gt;"",K70,""))))))</f>
        <v>130.52276559865092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v>
      </c>
      <c r="J79" s="488" t="str">
        <f>"GeB - ausschließlich: "&amp;IF(J77&gt;100,"+","")&amp;TEXT(J77-100,"0,0")&amp;"%"</f>
        <v>GeB - ausschließlich: -11,3%</v>
      </c>
      <c r="K79" s="488" t="str">
        <f>"GeB - im Nebenjob: "&amp;IF(K77&gt;100,"+","")&amp;TEXT(K77-100,"0,0")&amp;"%"</f>
        <v>GeB - im Nebenjob: +30,5%</v>
      </c>
    </row>
    <row r="81" spans="9:9" ht="15" customHeight="1" x14ac:dyDescent="0.2">
      <c r="I81" s="488" t="str">
        <f>IF(ISERROR(HLOOKUP(1,I$78:K$79,2,FALSE)),"",HLOOKUP(1,I$78:K$79,2,FALSE))</f>
        <v>GeB - im Nebenjob: +30,5%</v>
      </c>
    </row>
    <row r="82" spans="9:9" ht="15" customHeight="1" x14ac:dyDescent="0.2">
      <c r="I82" s="488" t="str">
        <f>IF(ISERROR(HLOOKUP(2,I$78:K$79,2,FALSE)),"",HLOOKUP(2,I$78:K$79,2,FALSE))</f>
        <v>SvB: +1,8%</v>
      </c>
    </row>
    <row r="83" spans="9:9" ht="15" customHeight="1" x14ac:dyDescent="0.2">
      <c r="I83" s="488" t="str">
        <f>IF(ISERROR(HLOOKUP(3,I$78:K$79,2,FALSE)),"",HLOOKUP(3,I$78:K$79,2,FALSE))</f>
        <v>GeB - ausschließlich: -11,3%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27143</v>
      </c>
      <c r="E12" s="114">
        <v>27113</v>
      </c>
      <c r="F12" s="114">
        <v>27589</v>
      </c>
      <c r="G12" s="114">
        <v>27279</v>
      </c>
      <c r="H12" s="114">
        <v>27144</v>
      </c>
      <c r="I12" s="115">
        <v>-1</v>
      </c>
      <c r="J12" s="116">
        <v>-3.6840554081933393E-3</v>
      </c>
      <c r="N12" s="117"/>
    </row>
    <row r="13" spans="1:15" s="110" customFormat="1" ht="13.5" customHeight="1" x14ac:dyDescent="0.2">
      <c r="A13" s="118" t="s">
        <v>105</v>
      </c>
      <c r="B13" s="119" t="s">
        <v>106</v>
      </c>
      <c r="C13" s="113">
        <v>50.690785837969273</v>
      </c>
      <c r="D13" s="114">
        <v>13759</v>
      </c>
      <c r="E13" s="114">
        <v>13696</v>
      </c>
      <c r="F13" s="114">
        <v>14049</v>
      </c>
      <c r="G13" s="114">
        <v>13834</v>
      </c>
      <c r="H13" s="114">
        <v>13688</v>
      </c>
      <c r="I13" s="115">
        <v>71</v>
      </c>
      <c r="J13" s="116">
        <v>0.51870251315020455</v>
      </c>
    </row>
    <row r="14" spans="1:15" s="110" customFormat="1" ht="13.5" customHeight="1" x14ac:dyDescent="0.2">
      <c r="A14" s="120"/>
      <c r="B14" s="119" t="s">
        <v>107</v>
      </c>
      <c r="C14" s="113">
        <v>49.309214162030727</v>
      </c>
      <c r="D14" s="114">
        <v>13384</v>
      </c>
      <c r="E14" s="114">
        <v>13417</v>
      </c>
      <c r="F14" s="114">
        <v>13540</v>
      </c>
      <c r="G14" s="114">
        <v>13445</v>
      </c>
      <c r="H14" s="114">
        <v>13456</v>
      </c>
      <c r="I14" s="115">
        <v>-72</v>
      </c>
      <c r="J14" s="116">
        <v>-0.53507728894173601</v>
      </c>
    </row>
    <row r="15" spans="1:15" s="110" customFormat="1" ht="13.5" customHeight="1" x14ac:dyDescent="0.2">
      <c r="A15" s="118" t="s">
        <v>105</v>
      </c>
      <c r="B15" s="121" t="s">
        <v>108</v>
      </c>
      <c r="C15" s="113">
        <v>8.3446929226688287</v>
      </c>
      <c r="D15" s="114">
        <v>2265</v>
      </c>
      <c r="E15" s="114">
        <v>2298</v>
      </c>
      <c r="F15" s="114">
        <v>2376</v>
      </c>
      <c r="G15" s="114">
        <v>2144</v>
      </c>
      <c r="H15" s="114">
        <v>2192</v>
      </c>
      <c r="I15" s="115">
        <v>73</v>
      </c>
      <c r="J15" s="116">
        <v>3.3302919708029197</v>
      </c>
    </row>
    <row r="16" spans="1:15" s="110" customFormat="1" ht="13.5" customHeight="1" x14ac:dyDescent="0.2">
      <c r="A16" s="118"/>
      <c r="B16" s="121" t="s">
        <v>109</v>
      </c>
      <c r="C16" s="113">
        <v>63.452823932505616</v>
      </c>
      <c r="D16" s="114">
        <v>17223</v>
      </c>
      <c r="E16" s="114">
        <v>17202</v>
      </c>
      <c r="F16" s="114">
        <v>17565</v>
      </c>
      <c r="G16" s="114">
        <v>17523</v>
      </c>
      <c r="H16" s="114">
        <v>17451</v>
      </c>
      <c r="I16" s="115">
        <v>-228</v>
      </c>
      <c r="J16" s="116">
        <v>-1.3065153859377685</v>
      </c>
    </row>
    <row r="17" spans="1:10" s="110" customFormat="1" ht="13.5" customHeight="1" x14ac:dyDescent="0.2">
      <c r="A17" s="118"/>
      <c r="B17" s="121" t="s">
        <v>110</v>
      </c>
      <c r="C17" s="113">
        <v>27.071436466123863</v>
      </c>
      <c r="D17" s="114">
        <v>7348</v>
      </c>
      <c r="E17" s="114">
        <v>7306</v>
      </c>
      <c r="F17" s="114">
        <v>7345</v>
      </c>
      <c r="G17" s="114">
        <v>7325</v>
      </c>
      <c r="H17" s="114">
        <v>7229</v>
      </c>
      <c r="I17" s="115">
        <v>119</v>
      </c>
      <c r="J17" s="116">
        <v>1.6461474616129479</v>
      </c>
    </row>
    <row r="18" spans="1:10" s="110" customFormat="1" ht="13.5" customHeight="1" x14ac:dyDescent="0.2">
      <c r="A18" s="120"/>
      <c r="B18" s="121" t="s">
        <v>111</v>
      </c>
      <c r="C18" s="113">
        <v>1.1310466787016911</v>
      </c>
      <c r="D18" s="114">
        <v>307</v>
      </c>
      <c r="E18" s="114">
        <v>307</v>
      </c>
      <c r="F18" s="114">
        <v>303</v>
      </c>
      <c r="G18" s="114">
        <v>287</v>
      </c>
      <c r="H18" s="114">
        <v>272</v>
      </c>
      <c r="I18" s="115">
        <v>35</v>
      </c>
      <c r="J18" s="116">
        <v>12.867647058823529</v>
      </c>
    </row>
    <row r="19" spans="1:10" s="110" customFormat="1" ht="13.5" customHeight="1" x14ac:dyDescent="0.2">
      <c r="A19" s="120"/>
      <c r="B19" s="121" t="s">
        <v>112</v>
      </c>
      <c r="C19" s="113">
        <v>0.33526139336108757</v>
      </c>
      <c r="D19" s="114">
        <v>91</v>
      </c>
      <c r="E19" s="114">
        <v>94</v>
      </c>
      <c r="F19" s="114">
        <v>98</v>
      </c>
      <c r="G19" s="114">
        <v>81</v>
      </c>
      <c r="H19" s="114">
        <v>77</v>
      </c>
      <c r="I19" s="115">
        <v>14</v>
      </c>
      <c r="J19" s="116">
        <v>18.181818181818183</v>
      </c>
    </row>
    <row r="20" spans="1:10" s="110" customFormat="1" ht="13.5" customHeight="1" x14ac:dyDescent="0.2">
      <c r="A20" s="118" t="s">
        <v>113</v>
      </c>
      <c r="B20" s="122" t="s">
        <v>114</v>
      </c>
      <c r="C20" s="113">
        <v>68.787532697196326</v>
      </c>
      <c r="D20" s="114">
        <v>18671</v>
      </c>
      <c r="E20" s="114">
        <v>18752</v>
      </c>
      <c r="F20" s="114">
        <v>19152</v>
      </c>
      <c r="G20" s="114">
        <v>18963</v>
      </c>
      <c r="H20" s="114">
        <v>18910</v>
      </c>
      <c r="I20" s="115">
        <v>-239</v>
      </c>
      <c r="J20" s="116">
        <v>-1.263881544156531</v>
      </c>
    </row>
    <row r="21" spans="1:10" s="110" customFormat="1" ht="13.5" customHeight="1" x14ac:dyDescent="0.2">
      <c r="A21" s="120"/>
      <c r="B21" s="122" t="s">
        <v>115</v>
      </c>
      <c r="C21" s="113">
        <v>31.21246730280367</v>
      </c>
      <c r="D21" s="114">
        <v>8472</v>
      </c>
      <c r="E21" s="114">
        <v>8361</v>
      </c>
      <c r="F21" s="114">
        <v>8437</v>
      </c>
      <c r="G21" s="114">
        <v>8316</v>
      </c>
      <c r="H21" s="114">
        <v>8234</v>
      </c>
      <c r="I21" s="115">
        <v>238</v>
      </c>
      <c r="J21" s="116">
        <v>2.8904542142336651</v>
      </c>
    </row>
    <row r="22" spans="1:10" s="110" customFormat="1" ht="13.5" customHeight="1" x14ac:dyDescent="0.2">
      <c r="A22" s="118" t="s">
        <v>113</v>
      </c>
      <c r="B22" s="122" t="s">
        <v>116</v>
      </c>
      <c r="C22" s="113">
        <v>96.017389382161141</v>
      </c>
      <c r="D22" s="114">
        <v>26062</v>
      </c>
      <c r="E22" s="114">
        <v>26077</v>
      </c>
      <c r="F22" s="114">
        <v>26462</v>
      </c>
      <c r="G22" s="114">
        <v>26259</v>
      </c>
      <c r="H22" s="114">
        <v>26159</v>
      </c>
      <c r="I22" s="115">
        <v>-97</v>
      </c>
      <c r="J22" s="116">
        <v>-0.37080928170037081</v>
      </c>
    </row>
    <row r="23" spans="1:10" s="110" customFormat="1" ht="13.5" customHeight="1" x14ac:dyDescent="0.2">
      <c r="A23" s="123"/>
      <c r="B23" s="124" t="s">
        <v>117</v>
      </c>
      <c r="C23" s="125">
        <v>3.9789264267030173</v>
      </c>
      <c r="D23" s="114">
        <v>1080</v>
      </c>
      <c r="E23" s="114">
        <v>1034</v>
      </c>
      <c r="F23" s="114">
        <v>1126</v>
      </c>
      <c r="G23" s="114">
        <v>1018</v>
      </c>
      <c r="H23" s="114">
        <v>983</v>
      </c>
      <c r="I23" s="115">
        <v>97</v>
      </c>
      <c r="J23" s="116">
        <v>9.8677517802644967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4443</v>
      </c>
      <c r="E26" s="114">
        <v>4552</v>
      </c>
      <c r="F26" s="114">
        <v>4685</v>
      </c>
      <c r="G26" s="114">
        <v>4761</v>
      </c>
      <c r="H26" s="140">
        <v>4672</v>
      </c>
      <c r="I26" s="115">
        <v>-229</v>
      </c>
      <c r="J26" s="116">
        <v>-4.9015410958904111</v>
      </c>
    </row>
    <row r="27" spans="1:10" s="110" customFormat="1" ht="13.5" customHeight="1" x14ac:dyDescent="0.2">
      <c r="A27" s="118" t="s">
        <v>105</v>
      </c>
      <c r="B27" s="119" t="s">
        <v>106</v>
      </c>
      <c r="C27" s="113">
        <v>45.329732162952958</v>
      </c>
      <c r="D27" s="115">
        <v>2014</v>
      </c>
      <c r="E27" s="114">
        <v>2060</v>
      </c>
      <c r="F27" s="114">
        <v>2122</v>
      </c>
      <c r="G27" s="114">
        <v>2157</v>
      </c>
      <c r="H27" s="140">
        <v>2096</v>
      </c>
      <c r="I27" s="115">
        <v>-82</v>
      </c>
      <c r="J27" s="116">
        <v>-3.9122137404580153</v>
      </c>
    </row>
    <row r="28" spans="1:10" s="110" customFormat="1" ht="13.5" customHeight="1" x14ac:dyDescent="0.2">
      <c r="A28" s="120"/>
      <c r="B28" s="119" t="s">
        <v>107</v>
      </c>
      <c r="C28" s="113">
        <v>54.670267837047042</v>
      </c>
      <c r="D28" s="115">
        <v>2429</v>
      </c>
      <c r="E28" s="114">
        <v>2492</v>
      </c>
      <c r="F28" s="114">
        <v>2563</v>
      </c>
      <c r="G28" s="114">
        <v>2604</v>
      </c>
      <c r="H28" s="140">
        <v>2576</v>
      </c>
      <c r="I28" s="115">
        <v>-147</v>
      </c>
      <c r="J28" s="116">
        <v>-5.7065217391304346</v>
      </c>
    </row>
    <row r="29" spans="1:10" s="110" customFormat="1" ht="13.5" customHeight="1" x14ac:dyDescent="0.2">
      <c r="A29" s="118" t="s">
        <v>105</v>
      </c>
      <c r="B29" s="121" t="s">
        <v>108</v>
      </c>
      <c r="C29" s="113">
        <v>11.996398829619626</v>
      </c>
      <c r="D29" s="115">
        <v>533</v>
      </c>
      <c r="E29" s="114">
        <v>504</v>
      </c>
      <c r="F29" s="114">
        <v>555</v>
      </c>
      <c r="G29" s="114">
        <v>581</v>
      </c>
      <c r="H29" s="140">
        <v>546</v>
      </c>
      <c r="I29" s="115">
        <v>-13</v>
      </c>
      <c r="J29" s="116">
        <v>-2.3809523809523809</v>
      </c>
    </row>
    <row r="30" spans="1:10" s="110" customFormat="1" ht="13.5" customHeight="1" x14ac:dyDescent="0.2">
      <c r="A30" s="118"/>
      <c r="B30" s="121" t="s">
        <v>109</v>
      </c>
      <c r="C30" s="113">
        <v>38.802610848525774</v>
      </c>
      <c r="D30" s="115">
        <v>1724</v>
      </c>
      <c r="E30" s="114">
        <v>1786</v>
      </c>
      <c r="F30" s="114">
        <v>1847</v>
      </c>
      <c r="G30" s="114">
        <v>1894</v>
      </c>
      <c r="H30" s="140">
        <v>1878</v>
      </c>
      <c r="I30" s="115">
        <v>-154</v>
      </c>
      <c r="J30" s="116">
        <v>-8.2002129925452607</v>
      </c>
    </row>
    <row r="31" spans="1:10" s="110" customFormat="1" ht="13.5" customHeight="1" x14ac:dyDescent="0.2">
      <c r="A31" s="118"/>
      <c r="B31" s="121" t="s">
        <v>110</v>
      </c>
      <c r="C31" s="113">
        <v>24.082826918748594</v>
      </c>
      <c r="D31" s="115">
        <v>1070</v>
      </c>
      <c r="E31" s="114">
        <v>1132</v>
      </c>
      <c r="F31" s="114">
        <v>1156</v>
      </c>
      <c r="G31" s="114">
        <v>1188</v>
      </c>
      <c r="H31" s="140">
        <v>1184</v>
      </c>
      <c r="I31" s="115">
        <v>-114</v>
      </c>
      <c r="J31" s="116">
        <v>-9.628378378378379</v>
      </c>
    </row>
    <row r="32" spans="1:10" s="110" customFormat="1" ht="13.5" customHeight="1" x14ac:dyDescent="0.2">
      <c r="A32" s="120"/>
      <c r="B32" s="121" t="s">
        <v>111</v>
      </c>
      <c r="C32" s="113">
        <v>25.11816340310601</v>
      </c>
      <c r="D32" s="115">
        <v>1116</v>
      </c>
      <c r="E32" s="114">
        <v>1130</v>
      </c>
      <c r="F32" s="114">
        <v>1127</v>
      </c>
      <c r="G32" s="114">
        <v>1098</v>
      </c>
      <c r="H32" s="140">
        <v>1064</v>
      </c>
      <c r="I32" s="115">
        <v>52</v>
      </c>
      <c r="J32" s="116">
        <v>4.8872180451127818</v>
      </c>
    </row>
    <row r="33" spans="1:10" s="110" customFormat="1" ht="13.5" customHeight="1" x14ac:dyDescent="0.2">
      <c r="A33" s="120"/>
      <c r="B33" s="121" t="s">
        <v>112</v>
      </c>
      <c r="C33" s="113">
        <v>3.5786630654962863</v>
      </c>
      <c r="D33" s="115">
        <v>159</v>
      </c>
      <c r="E33" s="114">
        <v>153</v>
      </c>
      <c r="F33" s="114">
        <v>148</v>
      </c>
      <c r="G33" s="114">
        <v>126</v>
      </c>
      <c r="H33" s="140">
        <v>113</v>
      </c>
      <c r="I33" s="115">
        <v>46</v>
      </c>
      <c r="J33" s="116">
        <v>40.707964601769909</v>
      </c>
    </row>
    <row r="34" spans="1:10" s="110" customFormat="1" ht="13.5" customHeight="1" x14ac:dyDescent="0.2">
      <c r="A34" s="118" t="s">
        <v>113</v>
      </c>
      <c r="B34" s="122" t="s">
        <v>116</v>
      </c>
      <c r="C34" s="113">
        <v>96.128741841098361</v>
      </c>
      <c r="D34" s="115">
        <v>4271</v>
      </c>
      <c r="E34" s="114">
        <v>4377</v>
      </c>
      <c r="F34" s="114">
        <v>4490</v>
      </c>
      <c r="G34" s="114">
        <v>4570</v>
      </c>
      <c r="H34" s="140">
        <v>4485</v>
      </c>
      <c r="I34" s="115">
        <v>-214</v>
      </c>
      <c r="J34" s="116">
        <v>-4.7714604236343368</v>
      </c>
    </row>
    <row r="35" spans="1:10" s="110" customFormat="1" ht="13.5" customHeight="1" x14ac:dyDescent="0.2">
      <c r="A35" s="118"/>
      <c r="B35" s="119" t="s">
        <v>117</v>
      </c>
      <c r="C35" s="113">
        <v>3.871258158901643</v>
      </c>
      <c r="D35" s="115">
        <v>172</v>
      </c>
      <c r="E35" s="114">
        <v>175</v>
      </c>
      <c r="F35" s="114">
        <v>195</v>
      </c>
      <c r="G35" s="114">
        <v>191</v>
      </c>
      <c r="H35" s="140">
        <v>187</v>
      </c>
      <c r="I35" s="115">
        <v>-15</v>
      </c>
      <c r="J35" s="116">
        <v>-8.0213903743315509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3014</v>
      </c>
      <c r="E37" s="114">
        <v>3069</v>
      </c>
      <c r="F37" s="114">
        <v>3137</v>
      </c>
      <c r="G37" s="114">
        <v>3233</v>
      </c>
      <c r="H37" s="140">
        <v>3212</v>
      </c>
      <c r="I37" s="115">
        <v>-198</v>
      </c>
      <c r="J37" s="116">
        <v>-6.1643835616438354</v>
      </c>
    </row>
    <row r="38" spans="1:10" s="110" customFormat="1" ht="13.5" customHeight="1" x14ac:dyDescent="0.2">
      <c r="A38" s="118" t="s">
        <v>105</v>
      </c>
      <c r="B38" s="119" t="s">
        <v>106</v>
      </c>
      <c r="C38" s="113">
        <v>47.511612475116124</v>
      </c>
      <c r="D38" s="115">
        <v>1432</v>
      </c>
      <c r="E38" s="114">
        <v>1446</v>
      </c>
      <c r="F38" s="114">
        <v>1465</v>
      </c>
      <c r="G38" s="114">
        <v>1519</v>
      </c>
      <c r="H38" s="140">
        <v>1489</v>
      </c>
      <c r="I38" s="115">
        <v>-57</v>
      </c>
      <c r="J38" s="116">
        <v>-3.8280725319006046</v>
      </c>
    </row>
    <row r="39" spans="1:10" s="110" customFormat="1" ht="13.5" customHeight="1" x14ac:dyDescent="0.2">
      <c r="A39" s="120"/>
      <c r="B39" s="119" t="s">
        <v>107</v>
      </c>
      <c r="C39" s="113">
        <v>52.488387524883876</v>
      </c>
      <c r="D39" s="115">
        <v>1582</v>
      </c>
      <c r="E39" s="114">
        <v>1623</v>
      </c>
      <c r="F39" s="114">
        <v>1672</v>
      </c>
      <c r="G39" s="114">
        <v>1714</v>
      </c>
      <c r="H39" s="140">
        <v>1723</v>
      </c>
      <c r="I39" s="115">
        <v>-141</v>
      </c>
      <c r="J39" s="116">
        <v>-8.1834010446894947</v>
      </c>
    </row>
    <row r="40" spans="1:10" s="110" customFormat="1" ht="13.5" customHeight="1" x14ac:dyDescent="0.2">
      <c r="A40" s="118" t="s">
        <v>105</v>
      </c>
      <c r="B40" s="121" t="s">
        <v>108</v>
      </c>
      <c r="C40" s="113">
        <v>14.167219641672196</v>
      </c>
      <c r="D40" s="115">
        <v>427</v>
      </c>
      <c r="E40" s="114">
        <v>390</v>
      </c>
      <c r="F40" s="114">
        <v>418</v>
      </c>
      <c r="G40" s="114">
        <v>455</v>
      </c>
      <c r="H40" s="140">
        <v>424</v>
      </c>
      <c r="I40" s="115">
        <v>3</v>
      </c>
      <c r="J40" s="116">
        <v>0.70754716981132071</v>
      </c>
    </row>
    <row r="41" spans="1:10" s="110" customFormat="1" ht="13.5" customHeight="1" x14ac:dyDescent="0.2">
      <c r="A41" s="118"/>
      <c r="B41" s="121" t="s">
        <v>109</v>
      </c>
      <c r="C41" s="113">
        <v>24.717982747179828</v>
      </c>
      <c r="D41" s="115">
        <v>745</v>
      </c>
      <c r="E41" s="114">
        <v>755</v>
      </c>
      <c r="F41" s="114">
        <v>777</v>
      </c>
      <c r="G41" s="114">
        <v>826</v>
      </c>
      <c r="H41" s="140">
        <v>866</v>
      </c>
      <c r="I41" s="115">
        <v>-121</v>
      </c>
      <c r="J41" s="116">
        <v>-13.972286374133949</v>
      </c>
    </row>
    <row r="42" spans="1:10" s="110" customFormat="1" ht="13.5" customHeight="1" x14ac:dyDescent="0.2">
      <c r="A42" s="118"/>
      <c r="B42" s="121" t="s">
        <v>110</v>
      </c>
      <c r="C42" s="113">
        <v>24.784339747843397</v>
      </c>
      <c r="D42" s="115">
        <v>747</v>
      </c>
      <c r="E42" s="114">
        <v>814</v>
      </c>
      <c r="F42" s="114">
        <v>832</v>
      </c>
      <c r="G42" s="114">
        <v>870</v>
      </c>
      <c r="H42" s="140">
        <v>874</v>
      </c>
      <c r="I42" s="115">
        <v>-127</v>
      </c>
      <c r="J42" s="116">
        <v>-14.530892448512585</v>
      </c>
    </row>
    <row r="43" spans="1:10" s="110" customFormat="1" ht="13.5" customHeight="1" x14ac:dyDescent="0.2">
      <c r="A43" s="120"/>
      <c r="B43" s="121" t="s">
        <v>111</v>
      </c>
      <c r="C43" s="113">
        <v>36.330457863304581</v>
      </c>
      <c r="D43" s="115">
        <v>1095</v>
      </c>
      <c r="E43" s="114">
        <v>1110</v>
      </c>
      <c r="F43" s="114">
        <v>1110</v>
      </c>
      <c r="G43" s="114">
        <v>1082</v>
      </c>
      <c r="H43" s="140">
        <v>1048</v>
      </c>
      <c r="I43" s="115">
        <v>47</v>
      </c>
      <c r="J43" s="116">
        <v>4.4847328244274811</v>
      </c>
    </row>
    <row r="44" spans="1:10" s="110" customFormat="1" ht="13.5" customHeight="1" x14ac:dyDescent="0.2">
      <c r="A44" s="120"/>
      <c r="B44" s="121" t="s">
        <v>112</v>
      </c>
      <c r="C44" s="113" t="s">
        <v>513</v>
      </c>
      <c r="D44" s="115" t="s">
        <v>513</v>
      </c>
      <c r="E44" s="114">
        <v>149</v>
      </c>
      <c r="F44" s="114">
        <v>145</v>
      </c>
      <c r="G44" s="114">
        <v>123</v>
      </c>
      <c r="H44" s="140">
        <v>110</v>
      </c>
      <c r="I44" s="115" t="s">
        <v>513</v>
      </c>
      <c r="J44" s="116" t="s">
        <v>513</v>
      </c>
    </row>
    <row r="45" spans="1:10" s="110" customFormat="1" ht="13.5" customHeight="1" x14ac:dyDescent="0.2">
      <c r="A45" s="118" t="s">
        <v>113</v>
      </c>
      <c r="B45" s="122" t="s">
        <v>116</v>
      </c>
      <c r="C45" s="113">
        <v>96.416721964167223</v>
      </c>
      <c r="D45" s="115">
        <v>2906</v>
      </c>
      <c r="E45" s="114">
        <v>2966</v>
      </c>
      <c r="F45" s="114">
        <v>3020</v>
      </c>
      <c r="G45" s="114">
        <v>3108</v>
      </c>
      <c r="H45" s="140">
        <v>3084</v>
      </c>
      <c r="I45" s="115">
        <v>-178</v>
      </c>
      <c r="J45" s="116">
        <v>-5.7717250324254215</v>
      </c>
    </row>
    <row r="46" spans="1:10" s="110" customFormat="1" ht="13.5" customHeight="1" x14ac:dyDescent="0.2">
      <c r="A46" s="118"/>
      <c r="B46" s="119" t="s">
        <v>117</v>
      </c>
      <c r="C46" s="113">
        <v>3.5832780358327803</v>
      </c>
      <c r="D46" s="115">
        <v>108</v>
      </c>
      <c r="E46" s="114">
        <v>103</v>
      </c>
      <c r="F46" s="114">
        <v>117</v>
      </c>
      <c r="G46" s="114">
        <v>125</v>
      </c>
      <c r="H46" s="140">
        <v>128</v>
      </c>
      <c r="I46" s="115">
        <v>-20</v>
      </c>
      <c r="J46" s="116">
        <v>-15.625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1429</v>
      </c>
      <c r="E48" s="114">
        <v>1483</v>
      </c>
      <c r="F48" s="114">
        <v>1548</v>
      </c>
      <c r="G48" s="114">
        <v>1528</v>
      </c>
      <c r="H48" s="140">
        <v>1460</v>
      </c>
      <c r="I48" s="115">
        <v>-31</v>
      </c>
      <c r="J48" s="116">
        <v>-2.1232876712328768</v>
      </c>
    </row>
    <row r="49" spans="1:12" s="110" customFormat="1" ht="13.5" customHeight="1" x14ac:dyDescent="0.2">
      <c r="A49" s="118" t="s">
        <v>105</v>
      </c>
      <c r="B49" s="119" t="s">
        <v>106</v>
      </c>
      <c r="C49" s="113">
        <v>40.727781665500352</v>
      </c>
      <c r="D49" s="115">
        <v>582</v>
      </c>
      <c r="E49" s="114">
        <v>614</v>
      </c>
      <c r="F49" s="114">
        <v>657</v>
      </c>
      <c r="G49" s="114">
        <v>638</v>
      </c>
      <c r="H49" s="140">
        <v>607</v>
      </c>
      <c r="I49" s="115">
        <v>-25</v>
      </c>
      <c r="J49" s="116">
        <v>-4.1186161449752881</v>
      </c>
    </row>
    <row r="50" spans="1:12" s="110" customFormat="1" ht="13.5" customHeight="1" x14ac:dyDescent="0.2">
      <c r="A50" s="120"/>
      <c r="B50" s="119" t="s">
        <v>107</v>
      </c>
      <c r="C50" s="113">
        <v>59.272218334499648</v>
      </c>
      <c r="D50" s="115">
        <v>847</v>
      </c>
      <c r="E50" s="114">
        <v>869</v>
      </c>
      <c r="F50" s="114">
        <v>891</v>
      </c>
      <c r="G50" s="114">
        <v>890</v>
      </c>
      <c r="H50" s="140">
        <v>853</v>
      </c>
      <c r="I50" s="115">
        <v>-6</v>
      </c>
      <c r="J50" s="116">
        <v>-0.70339976553341144</v>
      </c>
    </row>
    <row r="51" spans="1:12" s="110" customFormat="1" ht="13.5" customHeight="1" x14ac:dyDescent="0.2">
      <c r="A51" s="118" t="s">
        <v>105</v>
      </c>
      <c r="B51" s="121" t="s">
        <v>108</v>
      </c>
      <c r="C51" s="113">
        <v>7.41777466759972</v>
      </c>
      <c r="D51" s="115">
        <v>106</v>
      </c>
      <c r="E51" s="114">
        <v>114</v>
      </c>
      <c r="F51" s="114">
        <v>137</v>
      </c>
      <c r="G51" s="114">
        <v>126</v>
      </c>
      <c r="H51" s="140">
        <v>122</v>
      </c>
      <c r="I51" s="115">
        <v>-16</v>
      </c>
      <c r="J51" s="116">
        <v>-13.114754098360656</v>
      </c>
    </row>
    <row r="52" spans="1:12" s="110" customFormat="1" ht="13.5" customHeight="1" x14ac:dyDescent="0.2">
      <c r="A52" s="118"/>
      <c r="B52" s="121" t="s">
        <v>109</v>
      </c>
      <c r="C52" s="113">
        <v>68.509447165850247</v>
      </c>
      <c r="D52" s="115">
        <v>979</v>
      </c>
      <c r="E52" s="114">
        <v>1031</v>
      </c>
      <c r="F52" s="114">
        <v>1070</v>
      </c>
      <c r="G52" s="114">
        <v>1068</v>
      </c>
      <c r="H52" s="140">
        <v>1012</v>
      </c>
      <c r="I52" s="115">
        <v>-33</v>
      </c>
      <c r="J52" s="116">
        <v>-3.2608695652173911</v>
      </c>
    </row>
    <row r="53" spans="1:12" s="110" customFormat="1" ht="13.5" customHeight="1" x14ac:dyDescent="0.2">
      <c r="A53" s="118"/>
      <c r="B53" s="121" t="s">
        <v>110</v>
      </c>
      <c r="C53" s="113">
        <v>22.603219034289712</v>
      </c>
      <c r="D53" s="115">
        <v>323</v>
      </c>
      <c r="E53" s="114">
        <v>318</v>
      </c>
      <c r="F53" s="114">
        <v>324</v>
      </c>
      <c r="G53" s="114">
        <v>318</v>
      </c>
      <c r="H53" s="140">
        <v>310</v>
      </c>
      <c r="I53" s="115">
        <v>13</v>
      </c>
      <c r="J53" s="116">
        <v>4.193548387096774</v>
      </c>
    </row>
    <row r="54" spans="1:12" s="110" customFormat="1" ht="13.5" customHeight="1" x14ac:dyDescent="0.2">
      <c r="A54" s="120"/>
      <c r="B54" s="121" t="s">
        <v>111</v>
      </c>
      <c r="C54" s="113">
        <v>1.4695591322603219</v>
      </c>
      <c r="D54" s="115">
        <v>21</v>
      </c>
      <c r="E54" s="114">
        <v>20</v>
      </c>
      <c r="F54" s="114">
        <v>17</v>
      </c>
      <c r="G54" s="114">
        <v>16</v>
      </c>
      <c r="H54" s="140">
        <v>16</v>
      </c>
      <c r="I54" s="115">
        <v>5</v>
      </c>
      <c r="J54" s="116">
        <v>31.25</v>
      </c>
    </row>
    <row r="55" spans="1:12" s="110" customFormat="1" ht="13.5" customHeight="1" x14ac:dyDescent="0.2">
      <c r="A55" s="120"/>
      <c r="B55" s="121" t="s">
        <v>112</v>
      </c>
      <c r="C55" s="113" t="s">
        <v>513</v>
      </c>
      <c r="D55" s="115" t="s">
        <v>513</v>
      </c>
      <c r="E55" s="114">
        <v>4</v>
      </c>
      <c r="F55" s="114">
        <v>3</v>
      </c>
      <c r="G55" s="114">
        <v>3</v>
      </c>
      <c r="H55" s="140">
        <v>3</v>
      </c>
      <c r="I55" s="115" t="s">
        <v>513</v>
      </c>
      <c r="J55" s="116" t="s">
        <v>513</v>
      </c>
    </row>
    <row r="56" spans="1:12" s="110" customFormat="1" ht="13.5" customHeight="1" x14ac:dyDescent="0.2">
      <c r="A56" s="118" t="s">
        <v>113</v>
      </c>
      <c r="B56" s="122" t="s">
        <v>116</v>
      </c>
      <c r="C56" s="113">
        <v>95.521343596920929</v>
      </c>
      <c r="D56" s="115">
        <v>1365</v>
      </c>
      <c r="E56" s="114">
        <v>1411</v>
      </c>
      <c r="F56" s="114">
        <v>1470</v>
      </c>
      <c r="G56" s="114">
        <v>1462</v>
      </c>
      <c r="H56" s="140">
        <v>1401</v>
      </c>
      <c r="I56" s="115">
        <v>-36</v>
      </c>
      <c r="J56" s="116">
        <v>-2.5695931477516059</v>
      </c>
    </row>
    <row r="57" spans="1:12" s="110" customFormat="1" ht="13.5" customHeight="1" x14ac:dyDescent="0.2">
      <c r="A57" s="142"/>
      <c r="B57" s="124" t="s">
        <v>117</v>
      </c>
      <c r="C57" s="125">
        <v>4.4786564030790759</v>
      </c>
      <c r="D57" s="143">
        <v>64</v>
      </c>
      <c r="E57" s="144">
        <v>72</v>
      </c>
      <c r="F57" s="144">
        <v>78</v>
      </c>
      <c r="G57" s="144">
        <v>66</v>
      </c>
      <c r="H57" s="145">
        <v>59</v>
      </c>
      <c r="I57" s="143">
        <v>5</v>
      </c>
      <c r="J57" s="146">
        <v>8.4745762711864412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27143</v>
      </c>
      <c r="E12" s="236">
        <v>27113</v>
      </c>
      <c r="F12" s="114">
        <v>27589</v>
      </c>
      <c r="G12" s="114">
        <v>27279</v>
      </c>
      <c r="H12" s="140">
        <v>27144</v>
      </c>
      <c r="I12" s="115">
        <v>-1</v>
      </c>
      <c r="J12" s="116">
        <v>-3.6840554081933393E-3</v>
      </c>
    </row>
    <row r="13" spans="1:15" s="110" customFormat="1" ht="12" customHeight="1" x14ac:dyDescent="0.2">
      <c r="A13" s="118" t="s">
        <v>105</v>
      </c>
      <c r="B13" s="119" t="s">
        <v>106</v>
      </c>
      <c r="C13" s="113">
        <v>50.690785837969273</v>
      </c>
      <c r="D13" s="115">
        <v>13759</v>
      </c>
      <c r="E13" s="114">
        <v>13696</v>
      </c>
      <c r="F13" s="114">
        <v>14049</v>
      </c>
      <c r="G13" s="114">
        <v>13834</v>
      </c>
      <c r="H13" s="140">
        <v>13688</v>
      </c>
      <c r="I13" s="115">
        <v>71</v>
      </c>
      <c r="J13" s="116">
        <v>0.51870251315020455</v>
      </c>
    </row>
    <row r="14" spans="1:15" s="110" customFormat="1" ht="12" customHeight="1" x14ac:dyDescent="0.2">
      <c r="A14" s="118"/>
      <c r="B14" s="119" t="s">
        <v>107</v>
      </c>
      <c r="C14" s="113">
        <v>49.309214162030727</v>
      </c>
      <c r="D14" s="115">
        <v>13384</v>
      </c>
      <c r="E14" s="114">
        <v>13417</v>
      </c>
      <c r="F14" s="114">
        <v>13540</v>
      </c>
      <c r="G14" s="114">
        <v>13445</v>
      </c>
      <c r="H14" s="140">
        <v>13456</v>
      </c>
      <c r="I14" s="115">
        <v>-72</v>
      </c>
      <c r="J14" s="116">
        <v>-0.53507728894173601</v>
      </c>
    </row>
    <row r="15" spans="1:15" s="110" customFormat="1" ht="12" customHeight="1" x14ac:dyDescent="0.2">
      <c r="A15" s="118" t="s">
        <v>105</v>
      </c>
      <c r="B15" s="121" t="s">
        <v>108</v>
      </c>
      <c r="C15" s="113">
        <v>8.3446929226688287</v>
      </c>
      <c r="D15" s="115">
        <v>2265</v>
      </c>
      <c r="E15" s="114">
        <v>2298</v>
      </c>
      <c r="F15" s="114">
        <v>2376</v>
      </c>
      <c r="G15" s="114">
        <v>2144</v>
      </c>
      <c r="H15" s="140">
        <v>2192</v>
      </c>
      <c r="I15" s="115">
        <v>73</v>
      </c>
      <c r="J15" s="116">
        <v>3.3302919708029197</v>
      </c>
    </row>
    <row r="16" spans="1:15" s="110" customFormat="1" ht="12" customHeight="1" x14ac:dyDescent="0.2">
      <c r="A16" s="118"/>
      <c r="B16" s="121" t="s">
        <v>109</v>
      </c>
      <c r="C16" s="113">
        <v>63.452823932505616</v>
      </c>
      <c r="D16" s="115">
        <v>17223</v>
      </c>
      <c r="E16" s="114">
        <v>17202</v>
      </c>
      <c r="F16" s="114">
        <v>17565</v>
      </c>
      <c r="G16" s="114">
        <v>17523</v>
      </c>
      <c r="H16" s="140">
        <v>17451</v>
      </c>
      <c r="I16" s="115">
        <v>-228</v>
      </c>
      <c r="J16" s="116">
        <v>-1.3065153859377685</v>
      </c>
    </row>
    <row r="17" spans="1:10" s="110" customFormat="1" ht="12" customHeight="1" x14ac:dyDescent="0.2">
      <c r="A17" s="118"/>
      <c r="B17" s="121" t="s">
        <v>110</v>
      </c>
      <c r="C17" s="113">
        <v>27.071436466123863</v>
      </c>
      <c r="D17" s="115">
        <v>7348</v>
      </c>
      <c r="E17" s="114">
        <v>7306</v>
      </c>
      <c r="F17" s="114">
        <v>7345</v>
      </c>
      <c r="G17" s="114">
        <v>7325</v>
      </c>
      <c r="H17" s="140">
        <v>7229</v>
      </c>
      <c r="I17" s="115">
        <v>119</v>
      </c>
      <c r="J17" s="116">
        <v>1.6461474616129479</v>
      </c>
    </row>
    <row r="18" spans="1:10" s="110" customFormat="1" ht="12" customHeight="1" x14ac:dyDescent="0.2">
      <c r="A18" s="120"/>
      <c r="B18" s="121" t="s">
        <v>111</v>
      </c>
      <c r="C18" s="113">
        <v>1.1310466787016911</v>
      </c>
      <c r="D18" s="115">
        <v>307</v>
      </c>
      <c r="E18" s="114">
        <v>307</v>
      </c>
      <c r="F18" s="114">
        <v>303</v>
      </c>
      <c r="G18" s="114">
        <v>287</v>
      </c>
      <c r="H18" s="140">
        <v>272</v>
      </c>
      <c r="I18" s="115">
        <v>35</v>
      </c>
      <c r="J18" s="116">
        <v>12.867647058823529</v>
      </c>
    </row>
    <row r="19" spans="1:10" s="110" customFormat="1" ht="12" customHeight="1" x14ac:dyDescent="0.2">
      <c r="A19" s="120"/>
      <c r="B19" s="121" t="s">
        <v>112</v>
      </c>
      <c r="C19" s="113">
        <v>0.33526139336108757</v>
      </c>
      <c r="D19" s="115">
        <v>91</v>
      </c>
      <c r="E19" s="114">
        <v>94</v>
      </c>
      <c r="F19" s="114">
        <v>98</v>
      </c>
      <c r="G19" s="114">
        <v>81</v>
      </c>
      <c r="H19" s="140">
        <v>77</v>
      </c>
      <c r="I19" s="115">
        <v>14</v>
      </c>
      <c r="J19" s="116">
        <v>18.181818181818183</v>
      </c>
    </row>
    <row r="20" spans="1:10" s="110" customFormat="1" ht="12" customHeight="1" x14ac:dyDescent="0.2">
      <c r="A20" s="118" t="s">
        <v>113</v>
      </c>
      <c r="B20" s="119" t="s">
        <v>181</v>
      </c>
      <c r="C20" s="113">
        <v>68.787532697196326</v>
      </c>
      <c r="D20" s="115">
        <v>18671</v>
      </c>
      <c r="E20" s="114">
        <v>18752</v>
      </c>
      <c r="F20" s="114">
        <v>19152</v>
      </c>
      <c r="G20" s="114">
        <v>18963</v>
      </c>
      <c r="H20" s="140">
        <v>18910</v>
      </c>
      <c r="I20" s="115">
        <v>-239</v>
      </c>
      <c r="J20" s="116">
        <v>-1.263881544156531</v>
      </c>
    </row>
    <row r="21" spans="1:10" s="110" customFormat="1" ht="12" customHeight="1" x14ac:dyDescent="0.2">
      <c r="A21" s="118"/>
      <c r="B21" s="119" t="s">
        <v>182</v>
      </c>
      <c r="C21" s="113">
        <v>31.21246730280367</v>
      </c>
      <c r="D21" s="115">
        <v>8472</v>
      </c>
      <c r="E21" s="114">
        <v>8361</v>
      </c>
      <c r="F21" s="114">
        <v>8437</v>
      </c>
      <c r="G21" s="114">
        <v>8316</v>
      </c>
      <c r="H21" s="140">
        <v>8234</v>
      </c>
      <c r="I21" s="115">
        <v>238</v>
      </c>
      <c r="J21" s="116">
        <v>2.8904542142336651</v>
      </c>
    </row>
    <row r="22" spans="1:10" s="110" customFormat="1" ht="12" customHeight="1" x14ac:dyDescent="0.2">
      <c r="A22" s="118" t="s">
        <v>113</v>
      </c>
      <c r="B22" s="119" t="s">
        <v>116</v>
      </c>
      <c r="C22" s="113">
        <v>96.017389382161141</v>
      </c>
      <c r="D22" s="115">
        <v>26062</v>
      </c>
      <c r="E22" s="114">
        <v>26077</v>
      </c>
      <c r="F22" s="114">
        <v>26462</v>
      </c>
      <c r="G22" s="114">
        <v>26259</v>
      </c>
      <c r="H22" s="140">
        <v>26159</v>
      </c>
      <c r="I22" s="115">
        <v>-97</v>
      </c>
      <c r="J22" s="116">
        <v>-0.37080928170037081</v>
      </c>
    </row>
    <row r="23" spans="1:10" s="110" customFormat="1" ht="12" customHeight="1" x14ac:dyDescent="0.2">
      <c r="A23" s="118"/>
      <c r="B23" s="119" t="s">
        <v>117</v>
      </c>
      <c r="C23" s="113">
        <v>3.9789264267030173</v>
      </c>
      <c r="D23" s="115">
        <v>1080</v>
      </c>
      <c r="E23" s="114">
        <v>1034</v>
      </c>
      <c r="F23" s="114">
        <v>1126</v>
      </c>
      <c r="G23" s="114">
        <v>1018</v>
      </c>
      <c r="H23" s="140">
        <v>983</v>
      </c>
      <c r="I23" s="115">
        <v>97</v>
      </c>
      <c r="J23" s="116">
        <v>9.8677517802644967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35043</v>
      </c>
      <c r="E64" s="236">
        <v>35185</v>
      </c>
      <c r="F64" s="236">
        <v>35731</v>
      </c>
      <c r="G64" s="236">
        <v>35297</v>
      </c>
      <c r="H64" s="140">
        <v>35292</v>
      </c>
      <c r="I64" s="115">
        <v>-249</v>
      </c>
      <c r="J64" s="116">
        <v>-0.70554233253995235</v>
      </c>
    </row>
    <row r="65" spans="1:12" s="110" customFormat="1" ht="12" customHeight="1" x14ac:dyDescent="0.2">
      <c r="A65" s="118" t="s">
        <v>105</v>
      </c>
      <c r="B65" s="119" t="s">
        <v>106</v>
      </c>
      <c r="C65" s="113">
        <v>53.297377507633477</v>
      </c>
      <c r="D65" s="235">
        <v>18677</v>
      </c>
      <c r="E65" s="236">
        <v>18716</v>
      </c>
      <c r="F65" s="236">
        <v>19136</v>
      </c>
      <c r="G65" s="236">
        <v>18878</v>
      </c>
      <c r="H65" s="140">
        <v>18844</v>
      </c>
      <c r="I65" s="115">
        <v>-167</v>
      </c>
      <c r="J65" s="116">
        <v>-0.88622373169178514</v>
      </c>
    </row>
    <row r="66" spans="1:12" s="110" customFormat="1" ht="12" customHeight="1" x14ac:dyDescent="0.2">
      <c r="A66" s="118"/>
      <c r="B66" s="119" t="s">
        <v>107</v>
      </c>
      <c r="C66" s="113">
        <v>46.702622492366523</v>
      </c>
      <c r="D66" s="235">
        <v>16366</v>
      </c>
      <c r="E66" s="236">
        <v>16469</v>
      </c>
      <c r="F66" s="236">
        <v>16595</v>
      </c>
      <c r="G66" s="236">
        <v>16419</v>
      </c>
      <c r="H66" s="140">
        <v>16448</v>
      </c>
      <c r="I66" s="115">
        <v>-82</v>
      </c>
      <c r="J66" s="116">
        <v>-0.49854085603112841</v>
      </c>
    </row>
    <row r="67" spans="1:12" s="110" customFormat="1" ht="12" customHeight="1" x14ac:dyDescent="0.2">
      <c r="A67" s="118" t="s">
        <v>105</v>
      </c>
      <c r="B67" s="121" t="s">
        <v>108</v>
      </c>
      <c r="C67" s="113">
        <v>7.8360870930000281</v>
      </c>
      <c r="D67" s="235">
        <v>2746</v>
      </c>
      <c r="E67" s="236">
        <v>2830</v>
      </c>
      <c r="F67" s="236">
        <v>2949</v>
      </c>
      <c r="G67" s="236">
        <v>2569</v>
      </c>
      <c r="H67" s="140">
        <v>2669</v>
      </c>
      <c r="I67" s="115">
        <v>77</v>
      </c>
      <c r="J67" s="116">
        <v>2.8849756463094791</v>
      </c>
    </row>
    <row r="68" spans="1:12" s="110" customFormat="1" ht="12" customHeight="1" x14ac:dyDescent="0.2">
      <c r="A68" s="118"/>
      <c r="B68" s="121" t="s">
        <v>109</v>
      </c>
      <c r="C68" s="113">
        <v>64.418000741945605</v>
      </c>
      <c r="D68" s="235">
        <v>22574</v>
      </c>
      <c r="E68" s="236">
        <v>22680</v>
      </c>
      <c r="F68" s="236">
        <v>23082</v>
      </c>
      <c r="G68" s="236">
        <v>23141</v>
      </c>
      <c r="H68" s="140">
        <v>23198</v>
      </c>
      <c r="I68" s="115">
        <v>-624</v>
      </c>
      <c r="J68" s="116">
        <v>-2.6898870592292439</v>
      </c>
    </row>
    <row r="69" spans="1:12" s="110" customFormat="1" ht="12" customHeight="1" x14ac:dyDescent="0.2">
      <c r="A69" s="118"/>
      <c r="B69" s="121" t="s">
        <v>110</v>
      </c>
      <c r="C69" s="113">
        <v>26.898381987843507</v>
      </c>
      <c r="D69" s="235">
        <v>9426</v>
      </c>
      <c r="E69" s="236">
        <v>9384</v>
      </c>
      <c r="F69" s="236">
        <v>9413</v>
      </c>
      <c r="G69" s="236">
        <v>9303</v>
      </c>
      <c r="H69" s="140">
        <v>9154</v>
      </c>
      <c r="I69" s="115">
        <v>272</v>
      </c>
      <c r="J69" s="116">
        <v>2.9713786322918945</v>
      </c>
    </row>
    <row r="70" spans="1:12" s="110" customFormat="1" ht="12" customHeight="1" x14ac:dyDescent="0.2">
      <c r="A70" s="120"/>
      <c r="B70" s="121" t="s">
        <v>111</v>
      </c>
      <c r="C70" s="113">
        <v>0.84753017721085522</v>
      </c>
      <c r="D70" s="235">
        <v>297</v>
      </c>
      <c r="E70" s="236">
        <v>291</v>
      </c>
      <c r="F70" s="236">
        <v>287</v>
      </c>
      <c r="G70" s="236">
        <v>284</v>
      </c>
      <c r="H70" s="140">
        <v>271</v>
      </c>
      <c r="I70" s="115">
        <v>26</v>
      </c>
      <c r="J70" s="116">
        <v>9.5940959409594093</v>
      </c>
    </row>
    <row r="71" spans="1:12" s="110" customFormat="1" ht="12" customHeight="1" x14ac:dyDescent="0.2">
      <c r="A71" s="120"/>
      <c r="B71" s="121" t="s">
        <v>112</v>
      </c>
      <c r="C71" s="113">
        <v>0.29392460691150873</v>
      </c>
      <c r="D71" s="235">
        <v>103</v>
      </c>
      <c r="E71" s="236">
        <v>94</v>
      </c>
      <c r="F71" s="236">
        <v>92</v>
      </c>
      <c r="G71" s="236">
        <v>88</v>
      </c>
      <c r="H71" s="140">
        <v>85</v>
      </c>
      <c r="I71" s="115">
        <v>18</v>
      </c>
      <c r="J71" s="116">
        <v>21.176470588235293</v>
      </c>
    </row>
    <row r="72" spans="1:12" s="110" customFormat="1" ht="12" customHeight="1" x14ac:dyDescent="0.2">
      <c r="A72" s="118" t="s">
        <v>113</v>
      </c>
      <c r="B72" s="119" t="s">
        <v>181</v>
      </c>
      <c r="C72" s="113">
        <v>71.420825842536317</v>
      </c>
      <c r="D72" s="235">
        <v>25028</v>
      </c>
      <c r="E72" s="236">
        <v>25226</v>
      </c>
      <c r="F72" s="236">
        <v>25695</v>
      </c>
      <c r="G72" s="236">
        <v>25452</v>
      </c>
      <c r="H72" s="140">
        <v>25503</v>
      </c>
      <c r="I72" s="115">
        <v>-475</v>
      </c>
      <c r="J72" s="116">
        <v>-1.8625259773359997</v>
      </c>
    </row>
    <row r="73" spans="1:12" s="110" customFormat="1" ht="12" customHeight="1" x14ac:dyDescent="0.2">
      <c r="A73" s="118"/>
      <c r="B73" s="119" t="s">
        <v>182</v>
      </c>
      <c r="C73" s="113">
        <v>28.579174157463687</v>
      </c>
      <c r="D73" s="115">
        <v>10015</v>
      </c>
      <c r="E73" s="114">
        <v>9959</v>
      </c>
      <c r="F73" s="114">
        <v>10036</v>
      </c>
      <c r="G73" s="114">
        <v>9845</v>
      </c>
      <c r="H73" s="140">
        <v>9789</v>
      </c>
      <c r="I73" s="115">
        <v>226</v>
      </c>
      <c r="J73" s="116">
        <v>2.3087138624987231</v>
      </c>
    </row>
    <row r="74" spans="1:12" s="110" customFormat="1" ht="12" customHeight="1" x14ac:dyDescent="0.2">
      <c r="A74" s="118" t="s">
        <v>113</v>
      </c>
      <c r="B74" s="119" t="s">
        <v>116</v>
      </c>
      <c r="C74" s="113">
        <v>96.763975687013101</v>
      </c>
      <c r="D74" s="115">
        <v>33909</v>
      </c>
      <c r="E74" s="114">
        <v>34086</v>
      </c>
      <c r="F74" s="114">
        <v>34565</v>
      </c>
      <c r="G74" s="114">
        <v>34187</v>
      </c>
      <c r="H74" s="140">
        <v>34182</v>
      </c>
      <c r="I74" s="115">
        <v>-273</v>
      </c>
      <c r="J74" s="116">
        <v>-0.79866596454274175</v>
      </c>
    </row>
    <row r="75" spans="1:12" s="110" customFormat="1" ht="12" customHeight="1" x14ac:dyDescent="0.2">
      <c r="A75" s="142"/>
      <c r="B75" s="124" t="s">
        <v>117</v>
      </c>
      <c r="C75" s="125">
        <v>3.2274634021059843</v>
      </c>
      <c r="D75" s="143">
        <v>1131</v>
      </c>
      <c r="E75" s="144">
        <v>1095</v>
      </c>
      <c r="F75" s="144">
        <v>1161</v>
      </c>
      <c r="G75" s="144">
        <v>1104</v>
      </c>
      <c r="H75" s="145">
        <v>1104</v>
      </c>
      <c r="I75" s="143">
        <v>27</v>
      </c>
      <c r="J75" s="146">
        <v>2.4456521739130435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27143</v>
      </c>
      <c r="G11" s="114">
        <v>27113</v>
      </c>
      <c r="H11" s="114">
        <v>27589</v>
      </c>
      <c r="I11" s="114">
        <v>27279</v>
      </c>
      <c r="J11" s="140">
        <v>27144</v>
      </c>
      <c r="K11" s="114">
        <v>-1</v>
      </c>
      <c r="L11" s="116">
        <v>-3.6840554081933393E-3</v>
      </c>
    </row>
    <row r="12" spans="1:17" s="110" customFormat="1" ht="24.95" customHeight="1" x14ac:dyDescent="0.2">
      <c r="A12" s="604" t="s">
        <v>185</v>
      </c>
      <c r="B12" s="605"/>
      <c r="C12" s="605"/>
      <c r="D12" s="606"/>
      <c r="E12" s="113">
        <v>50.690785837969273</v>
      </c>
      <c r="F12" s="115">
        <v>13759</v>
      </c>
      <c r="G12" s="114">
        <v>13696</v>
      </c>
      <c r="H12" s="114">
        <v>14049</v>
      </c>
      <c r="I12" s="114">
        <v>13834</v>
      </c>
      <c r="J12" s="140">
        <v>13688</v>
      </c>
      <c r="K12" s="114">
        <v>71</v>
      </c>
      <c r="L12" s="116">
        <v>0.51870251315020455</v>
      </c>
    </row>
    <row r="13" spans="1:17" s="110" customFormat="1" ht="15" customHeight="1" x14ac:dyDescent="0.2">
      <c r="A13" s="120"/>
      <c r="B13" s="612" t="s">
        <v>107</v>
      </c>
      <c r="C13" s="612"/>
      <c r="E13" s="113">
        <v>49.309214162030727</v>
      </c>
      <c r="F13" s="115">
        <v>13384</v>
      </c>
      <c r="G13" s="114">
        <v>13417</v>
      </c>
      <c r="H13" s="114">
        <v>13540</v>
      </c>
      <c r="I13" s="114">
        <v>13445</v>
      </c>
      <c r="J13" s="140">
        <v>13456</v>
      </c>
      <c r="K13" s="114">
        <v>-72</v>
      </c>
      <c r="L13" s="116">
        <v>-0.53507728894173601</v>
      </c>
    </row>
    <row r="14" spans="1:17" s="110" customFormat="1" ht="24.95" customHeight="1" x14ac:dyDescent="0.2">
      <c r="A14" s="604" t="s">
        <v>186</v>
      </c>
      <c r="B14" s="605"/>
      <c r="C14" s="605"/>
      <c r="D14" s="606"/>
      <c r="E14" s="113">
        <v>8.3446929226688287</v>
      </c>
      <c r="F14" s="115">
        <v>2265</v>
      </c>
      <c r="G14" s="114">
        <v>2298</v>
      </c>
      <c r="H14" s="114">
        <v>2376</v>
      </c>
      <c r="I14" s="114">
        <v>2144</v>
      </c>
      <c r="J14" s="140">
        <v>2192</v>
      </c>
      <c r="K14" s="114">
        <v>73</v>
      </c>
      <c r="L14" s="116">
        <v>3.3302919708029197</v>
      </c>
    </row>
    <row r="15" spans="1:17" s="110" customFormat="1" ht="15" customHeight="1" x14ac:dyDescent="0.2">
      <c r="A15" s="120"/>
      <c r="B15" s="119"/>
      <c r="C15" s="258" t="s">
        <v>106</v>
      </c>
      <c r="E15" s="113">
        <v>61.280353200882999</v>
      </c>
      <c r="F15" s="115">
        <v>1388</v>
      </c>
      <c r="G15" s="114">
        <v>1411</v>
      </c>
      <c r="H15" s="114">
        <v>1471</v>
      </c>
      <c r="I15" s="114">
        <v>1340</v>
      </c>
      <c r="J15" s="140">
        <v>1363</v>
      </c>
      <c r="K15" s="114">
        <v>25</v>
      </c>
      <c r="L15" s="116">
        <v>1.8341892883345561</v>
      </c>
    </row>
    <row r="16" spans="1:17" s="110" customFormat="1" ht="15" customHeight="1" x14ac:dyDescent="0.2">
      <c r="A16" s="120"/>
      <c r="B16" s="119"/>
      <c r="C16" s="258" t="s">
        <v>107</v>
      </c>
      <c r="E16" s="113">
        <v>38.719646799117001</v>
      </c>
      <c r="F16" s="115">
        <v>877</v>
      </c>
      <c r="G16" s="114">
        <v>887</v>
      </c>
      <c r="H16" s="114">
        <v>905</v>
      </c>
      <c r="I16" s="114">
        <v>804</v>
      </c>
      <c r="J16" s="140">
        <v>829</v>
      </c>
      <c r="K16" s="114">
        <v>48</v>
      </c>
      <c r="L16" s="116">
        <v>5.7901085645355854</v>
      </c>
    </row>
    <row r="17" spans="1:12" s="110" customFormat="1" ht="15" customHeight="1" x14ac:dyDescent="0.2">
      <c r="A17" s="120"/>
      <c r="B17" s="121" t="s">
        <v>109</v>
      </c>
      <c r="C17" s="258"/>
      <c r="E17" s="113">
        <v>63.452823932505616</v>
      </c>
      <c r="F17" s="115">
        <v>17223</v>
      </c>
      <c r="G17" s="114">
        <v>17202</v>
      </c>
      <c r="H17" s="114">
        <v>17565</v>
      </c>
      <c r="I17" s="114">
        <v>17523</v>
      </c>
      <c r="J17" s="140">
        <v>17451</v>
      </c>
      <c r="K17" s="114">
        <v>-228</v>
      </c>
      <c r="L17" s="116">
        <v>-1.3065153859377685</v>
      </c>
    </row>
    <row r="18" spans="1:12" s="110" customFormat="1" ht="15" customHeight="1" x14ac:dyDescent="0.2">
      <c r="A18" s="120"/>
      <c r="B18" s="119"/>
      <c r="C18" s="258" t="s">
        <v>106</v>
      </c>
      <c r="E18" s="113">
        <v>51.164140974278581</v>
      </c>
      <c r="F18" s="115">
        <v>8812</v>
      </c>
      <c r="G18" s="114">
        <v>8749</v>
      </c>
      <c r="H18" s="114">
        <v>8998</v>
      </c>
      <c r="I18" s="114">
        <v>8954</v>
      </c>
      <c r="J18" s="140">
        <v>8869</v>
      </c>
      <c r="K18" s="114">
        <v>-57</v>
      </c>
      <c r="L18" s="116">
        <v>-0.64268801443229229</v>
      </c>
    </row>
    <row r="19" spans="1:12" s="110" customFormat="1" ht="15" customHeight="1" x14ac:dyDescent="0.2">
      <c r="A19" s="120"/>
      <c r="B19" s="119"/>
      <c r="C19" s="258" t="s">
        <v>107</v>
      </c>
      <c r="E19" s="113">
        <v>48.835859025721419</v>
      </c>
      <c r="F19" s="115">
        <v>8411</v>
      </c>
      <c r="G19" s="114">
        <v>8453</v>
      </c>
      <c r="H19" s="114">
        <v>8567</v>
      </c>
      <c r="I19" s="114">
        <v>8569</v>
      </c>
      <c r="J19" s="140">
        <v>8582</v>
      </c>
      <c r="K19" s="114">
        <v>-171</v>
      </c>
      <c r="L19" s="116">
        <v>-1.9925425308785831</v>
      </c>
    </row>
    <row r="20" spans="1:12" s="110" customFormat="1" ht="15" customHeight="1" x14ac:dyDescent="0.2">
      <c r="A20" s="120"/>
      <c r="B20" s="121" t="s">
        <v>110</v>
      </c>
      <c r="C20" s="258"/>
      <c r="E20" s="113">
        <v>27.071436466123863</v>
      </c>
      <c r="F20" s="115">
        <v>7348</v>
      </c>
      <c r="G20" s="114">
        <v>7306</v>
      </c>
      <c r="H20" s="114">
        <v>7345</v>
      </c>
      <c r="I20" s="114">
        <v>7325</v>
      </c>
      <c r="J20" s="140">
        <v>7229</v>
      </c>
      <c r="K20" s="114">
        <v>119</v>
      </c>
      <c r="L20" s="116">
        <v>1.6461474616129479</v>
      </c>
    </row>
    <row r="21" spans="1:12" s="110" customFormat="1" ht="15" customHeight="1" x14ac:dyDescent="0.2">
      <c r="A21" s="120"/>
      <c r="B21" s="119"/>
      <c r="C21" s="258" t="s">
        <v>106</v>
      </c>
      <c r="E21" s="113">
        <v>46.216657593903101</v>
      </c>
      <c r="F21" s="115">
        <v>3396</v>
      </c>
      <c r="G21" s="114">
        <v>3371</v>
      </c>
      <c r="H21" s="114">
        <v>3408</v>
      </c>
      <c r="I21" s="114">
        <v>3380</v>
      </c>
      <c r="J21" s="140">
        <v>3297</v>
      </c>
      <c r="K21" s="114">
        <v>99</v>
      </c>
      <c r="L21" s="116">
        <v>3.002729754322111</v>
      </c>
    </row>
    <row r="22" spans="1:12" s="110" customFormat="1" ht="15" customHeight="1" x14ac:dyDescent="0.2">
      <c r="A22" s="120"/>
      <c r="B22" s="119"/>
      <c r="C22" s="258" t="s">
        <v>107</v>
      </c>
      <c r="E22" s="113">
        <v>53.783342406096899</v>
      </c>
      <c r="F22" s="115">
        <v>3952</v>
      </c>
      <c r="G22" s="114">
        <v>3935</v>
      </c>
      <c r="H22" s="114">
        <v>3937</v>
      </c>
      <c r="I22" s="114">
        <v>3945</v>
      </c>
      <c r="J22" s="140">
        <v>3932</v>
      </c>
      <c r="K22" s="114">
        <v>20</v>
      </c>
      <c r="L22" s="116">
        <v>0.50864699898270604</v>
      </c>
    </row>
    <row r="23" spans="1:12" s="110" customFormat="1" ht="15" customHeight="1" x14ac:dyDescent="0.2">
      <c r="A23" s="120"/>
      <c r="B23" s="121" t="s">
        <v>111</v>
      </c>
      <c r="C23" s="258"/>
      <c r="E23" s="113">
        <v>1.1310466787016911</v>
      </c>
      <c r="F23" s="115">
        <v>307</v>
      </c>
      <c r="G23" s="114">
        <v>307</v>
      </c>
      <c r="H23" s="114">
        <v>303</v>
      </c>
      <c r="I23" s="114">
        <v>287</v>
      </c>
      <c r="J23" s="140">
        <v>272</v>
      </c>
      <c r="K23" s="114">
        <v>35</v>
      </c>
      <c r="L23" s="116">
        <v>12.867647058823529</v>
      </c>
    </row>
    <row r="24" spans="1:12" s="110" customFormat="1" ht="15" customHeight="1" x14ac:dyDescent="0.2">
      <c r="A24" s="120"/>
      <c r="B24" s="119"/>
      <c r="C24" s="258" t="s">
        <v>106</v>
      </c>
      <c r="E24" s="113">
        <v>53.094462540716613</v>
      </c>
      <c r="F24" s="115">
        <v>163</v>
      </c>
      <c r="G24" s="114">
        <v>165</v>
      </c>
      <c r="H24" s="114">
        <v>172</v>
      </c>
      <c r="I24" s="114">
        <v>160</v>
      </c>
      <c r="J24" s="140">
        <v>159</v>
      </c>
      <c r="K24" s="114">
        <v>4</v>
      </c>
      <c r="L24" s="116">
        <v>2.5157232704402515</v>
      </c>
    </row>
    <row r="25" spans="1:12" s="110" customFormat="1" ht="15" customHeight="1" x14ac:dyDescent="0.2">
      <c r="A25" s="120"/>
      <c r="B25" s="119"/>
      <c r="C25" s="258" t="s">
        <v>107</v>
      </c>
      <c r="E25" s="113">
        <v>46.905537459283387</v>
      </c>
      <c r="F25" s="115">
        <v>144</v>
      </c>
      <c r="G25" s="114">
        <v>142</v>
      </c>
      <c r="H25" s="114">
        <v>131</v>
      </c>
      <c r="I25" s="114">
        <v>127</v>
      </c>
      <c r="J25" s="140">
        <v>113</v>
      </c>
      <c r="K25" s="114">
        <v>31</v>
      </c>
      <c r="L25" s="116">
        <v>27.43362831858407</v>
      </c>
    </row>
    <row r="26" spans="1:12" s="110" customFormat="1" ht="15" customHeight="1" x14ac:dyDescent="0.2">
      <c r="A26" s="120"/>
      <c r="C26" s="121" t="s">
        <v>187</v>
      </c>
      <c r="D26" s="110" t="s">
        <v>188</v>
      </c>
      <c r="E26" s="113">
        <v>0.33526139336108757</v>
      </c>
      <c r="F26" s="115">
        <v>91</v>
      </c>
      <c r="G26" s="114">
        <v>94</v>
      </c>
      <c r="H26" s="114">
        <v>98</v>
      </c>
      <c r="I26" s="114">
        <v>81</v>
      </c>
      <c r="J26" s="140">
        <v>77</v>
      </c>
      <c r="K26" s="114">
        <v>14</v>
      </c>
      <c r="L26" s="116">
        <v>18.181818181818183</v>
      </c>
    </row>
    <row r="27" spans="1:12" s="110" customFormat="1" ht="15" customHeight="1" x14ac:dyDescent="0.2">
      <c r="A27" s="120"/>
      <c r="B27" s="119"/>
      <c r="D27" s="259" t="s">
        <v>106</v>
      </c>
      <c r="E27" s="113">
        <v>48.35164835164835</v>
      </c>
      <c r="F27" s="115">
        <v>44</v>
      </c>
      <c r="G27" s="114">
        <v>44</v>
      </c>
      <c r="H27" s="114">
        <v>51</v>
      </c>
      <c r="I27" s="114">
        <v>39</v>
      </c>
      <c r="J27" s="140">
        <v>37</v>
      </c>
      <c r="K27" s="114">
        <v>7</v>
      </c>
      <c r="L27" s="116">
        <v>18.918918918918919</v>
      </c>
    </row>
    <row r="28" spans="1:12" s="110" customFormat="1" ht="15" customHeight="1" x14ac:dyDescent="0.2">
      <c r="A28" s="120"/>
      <c r="B28" s="119"/>
      <c r="D28" s="259" t="s">
        <v>107</v>
      </c>
      <c r="E28" s="113">
        <v>51.64835164835165</v>
      </c>
      <c r="F28" s="115">
        <v>47</v>
      </c>
      <c r="G28" s="114">
        <v>50</v>
      </c>
      <c r="H28" s="114">
        <v>47</v>
      </c>
      <c r="I28" s="114">
        <v>42</v>
      </c>
      <c r="J28" s="140">
        <v>40</v>
      </c>
      <c r="K28" s="114">
        <v>7</v>
      </c>
      <c r="L28" s="116">
        <v>17.5</v>
      </c>
    </row>
    <row r="29" spans="1:12" s="110" customFormat="1" ht="24.95" customHeight="1" x14ac:dyDescent="0.2">
      <c r="A29" s="604" t="s">
        <v>189</v>
      </c>
      <c r="B29" s="605"/>
      <c r="C29" s="605"/>
      <c r="D29" s="606"/>
      <c r="E29" s="113">
        <v>96.017389382161141</v>
      </c>
      <c r="F29" s="115">
        <v>26062</v>
      </c>
      <c r="G29" s="114">
        <v>26077</v>
      </c>
      <c r="H29" s="114">
        <v>26462</v>
      </c>
      <c r="I29" s="114">
        <v>26259</v>
      </c>
      <c r="J29" s="140">
        <v>26159</v>
      </c>
      <c r="K29" s="114">
        <v>-97</v>
      </c>
      <c r="L29" s="116">
        <v>-0.37080928170037081</v>
      </c>
    </row>
    <row r="30" spans="1:12" s="110" customFormat="1" ht="15" customHeight="1" x14ac:dyDescent="0.2">
      <c r="A30" s="120"/>
      <c r="B30" s="119"/>
      <c r="C30" s="258" t="s">
        <v>106</v>
      </c>
      <c r="E30" s="113">
        <v>49.934770930857184</v>
      </c>
      <c r="F30" s="115">
        <v>13014</v>
      </c>
      <c r="G30" s="114">
        <v>12974</v>
      </c>
      <c r="H30" s="114">
        <v>13277</v>
      </c>
      <c r="I30" s="114">
        <v>13137</v>
      </c>
      <c r="J30" s="140">
        <v>13013</v>
      </c>
      <c r="K30" s="114">
        <v>1</v>
      </c>
      <c r="L30" s="116">
        <v>7.6846230692384542E-3</v>
      </c>
    </row>
    <row r="31" spans="1:12" s="110" customFormat="1" ht="15" customHeight="1" x14ac:dyDescent="0.2">
      <c r="A31" s="120"/>
      <c r="B31" s="119"/>
      <c r="C31" s="258" t="s">
        <v>107</v>
      </c>
      <c r="E31" s="113">
        <v>50.065229069142816</v>
      </c>
      <c r="F31" s="115">
        <v>13048</v>
      </c>
      <c r="G31" s="114">
        <v>13103</v>
      </c>
      <c r="H31" s="114">
        <v>13185</v>
      </c>
      <c r="I31" s="114">
        <v>13122</v>
      </c>
      <c r="J31" s="140">
        <v>13146</v>
      </c>
      <c r="K31" s="114">
        <v>-98</v>
      </c>
      <c r="L31" s="116">
        <v>-0.74547390841320549</v>
      </c>
    </row>
    <row r="32" spans="1:12" s="110" customFormat="1" ht="15" customHeight="1" x14ac:dyDescent="0.2">
      <c r="A32" s="120"/>
      <c r="B32" s="119" t="s">
        <v>117</v>
      </c>
      <c r="C32" s="258"/>
      <c r="E32" s="113">
        <v>3.9789264267030173</v>
      </c>
      <c r="F32" s="115">
        <v>1080</v>
      </c>
      <c r="G32" s="114">
        <v>1034</v>
      </c>
      <c r="H32" s="114">
        <v>1126</v>
      </c>
      <c r="I32" s="114">
        <v>1018</v>
      </c>
      <c r="J32" s="140">
        <v>983</v>
      </c>
      <c r="K32" s="114">
        <v>97</v>
      </c>
      <c r="L32" s="116">
        <v>9.8677517802644967</v>
      </c>
    </row>
    <row r="33" spans="1:12" s="110" customFormat="1" ht="15" customHeight="1" x14ac:dyDescent="0.2">
      <c r="A33" s="120"/>
      <c r="B33" s="119"/>
      <c r="C33" s="258" t="s">
        <v>106</v>
      </c>
      <c r="E33" s="113">
        <v>68.981481481481481</v>
      </c>
      <c r="F33" s="115">
        <v>745</v>
      </c>
      <c r="G33" s="114">
        <v>721</v>
      </c>
      <c r="H33" s="114">
        <v>772</v>
      </c>
      <c r="I33" s="114">
        <v>697</v>
      </c>
      <c r="J33" s="140">
        <v>675</v>
      </c>
      <c r="K33" s="114">
        <v>70</v>
      </c>
      <c r="L33" s="116">
        <v>10.37037037037037</v>
      </c>
    </row>
    <row r="34" spans="1:12" s="110" customFormat="1" ht="15" customHeight="1" x14ac:dyDescent="0.2">
      <c r="A34" s="120"/>
      <c r="B34" s="119"/>
      <c r="C34" s="258" t="s">
        <v>107</v>
      </c>
      <c r="E34" s="113">
        <v>31.018518518518519</v>
      </c>
      <c r="F34" s="115">
        <v>335</v>
      </c>
      <c r="G34" s="114">
        <v>313</v>
      </c>
      <c r="H34" s="114">
        <v>354</v>
      </c>
      <c r="I34" s="114">
        <v>321</v>
      </c>
      <c r="J34" s="140">
        <v>308</v>
      </c>
      <c r="K34" s="114">
        <v>27</v>
      </c>
      <c r="L34" s="116">
        <v>8.7662337662337659</v>
      </c>
    </row>
    <row r="35" spans="1:12" s="110" customFormat="1" ht="24.95" customHeight="1" x14ac:dyDescent="0.2">
      <c r="A35" s="604" t="s">
        <v>190</v>
      </c>
      <c r="B35" s="605"/>
      <c r="C35" s="605"/>
      <c r="D35" s="606"/>
      <c r="E35" s="113">
        <v>68.787532697196326</v>
      </c>
      <c r="F35" s="115">
        <v>18671</v>
      </c>
      <c r="G35" s="114">
        <v>18752</v>
      </c>
      <c r="H35" s="114">
        <v>19152</v>
      </c>
      <c r="I35" s="114">
        <v>18963</v>
      </c>
      <c r="J35" s="140">
        <v>18910</v>
      </c>
      <c r="K35" s="114">
        <v>-239</v>
      </c>
      <c r="L35" s="116">
        <v>-1.263881544156531</v>
      </c>
    </row>
    <row r="36" spans="1:12" s="110" customFormat="1" ht="15" customHeight="1" x14ac:dyDescent="0.2">
      <c r="A36" s="120"/>
      <c r="B36" s="119"/>
      <c r="C36" s="258" t="s">
        <v>106</v>
      </c>
      <c r="E36" s="113">
        <v>65.66868405548712</v>
      </c>
      <c r="F36" s="115">
        <v>12261</v>
      </c>
      <c r="G36" s="114">
        <v>12252</v>
      </c>
      <c r="H36" s="114">
        <v>12548</v>
      </c>
      <c r="I36" s="114">
        <v>12370</v>
      </c>
      <c r="J36" s="140">
        <v>12277</v>
      </c>
      <c r="K36" s="114">
        <v>-16</v>
      </c>
      <c r="L36" s="116">
        <v>-0.13032499796367192</v>
      </c>
    </row>
    <row r="37" spans="1:12" s="110" customFormat="1" ht="15" customHeight="1" x14ac:dyDescent="0.2">
      <c r="A37" s="120"/>
      <c r="B37" s="119"/>
      <c r="C37" s="258" t="s">
        <v>107</v>
      </c>
      <c r="E37" s="113">
        <v>34.33131594451288</v>
      </c>
      <c r="F37" s="115">
        <v>6410</v>
      </c>
      <c r="G37" s="114">
        <v>6500</v>
      </c>
      <c r="H37" s="114">
        <v>6604</v>
      </c>
      <c r="I37" s="114">
        <v>6593</v>
      </c>
      <c r="J37" s="140">
        <v>6633</v>
      </c>
      <c r="K37" s="114">
        <v>-223</v>
      </c>
      <c r="L37" s="116">
        <v>-3.3619779888436603</v>
      </c>
    </row>
    <row r="38" spans="1:12" s="110" customFormat="1" ht="15" customHeight="1" x14ac:dyDescent="0.2">
      <c r="A38" s="120"/>
      <c r="B38" s="119" t="s">
        <v>182</v>
      </c>
      <c r="C38" s="258"/>
      <c r="E38" s="113">
        <v>31.21246730280367</v>
      </c>
      <c r="F38" s="115">
        <v>8472</v>
      </c>
      <c r="G38" s="114">
        <v>8361</v>
      </c>
      <c r="H38" s="114">
        <v>8437</v>
      </c>
      <c r="I38" s="114">
        <v>8316</v>
      </c>
      <c r="J38" s="140">
        <v>8234</v>
      </c>
      <c r="K38" s="114">
        <v>238</v>
      </c>
      <c r="L38" s="116">
        <v>2.8904542142336651</v>
      </c>
    </row>
    <row r="39" spans="1:12" s="110" customFormat="1" ht="15" customHeight="1" x14ac:dyDescent="0.2">
      <c r="A39" s="120"/>
      <c r="B39" s="119"/>
      <c r="C39" s="258" t="s">
        <v>106</v>
      </c>
      <c r="E39" s="113">
        <v>17.681775259678943</v>
      </c>
      <c r="F39" s="115">
        <v>1498</v>
      </c>
      <c r="G39" s="114">
        <v>1444</v>
      </c>
      <c r="H39" s="114">
        <v>1501</v>
      </c>
      <c r="I39" s="114">
        <v>1464</v>
      </c>
      <c r="J39" s="140">
        <v>1411</v>
      </c>
      <c r="K39" s="114">
        <v>87</v>
      </c>
      <c r="L39" s="116">
        <v>6.1658398299078669</v>
      </c>
    </row>
    <row r="40" spans="1:12" s="110" customFormat="1" ht="15" customHeight="1" x14ac:dyDescent="0.2">
      <c r="A40" s="120"/>
      <c r="B40" s="119"/>
      <c r="C40" s="258" t="s">
        <v>107</v>
      </c>
      <c r="E40" s="113">
        <v>82.318224740321057</v>
      </c>
      <c r="F40" s="115">
        <v>6974</v>
      </c>
      <c r="G40" s="114">
        <v>6917</v>
      </c>
      <c r="H40" s="114">
        <v>6936</v>
      </c>
      <c r="I40" s="114">
        <v>6852</v>
      </c>
      <c r="J40" s="140">
        <v>6823</v>
      </c>
      <c r="K40" s="114">
        <v>151</v>
      </c>
      <c r="L40" s="116">
        <v>2.2131027407298842</v>
      </c>
    </row>
    <row r="41" spans="1:12" s="110" customFormat="1" ht="24.75" customHeight="1" x14ac:dyDescent="0.2">
      <c r="A41" s="604" t="s">
        <v>518</v>
      </c>
      <c r="B41" s="605"/>
      <c r="C41" s="605"/>
      <c r="D41" s="606"/>
      <c r="E41" s="113">
        <v>3.654717606749438</v>
      </c>
      <c r="F41" s="115">
        <v>992</v>
      </c>
      <c r="G41" s="114">
        <v>1109</v>
      </c>
      <c r="H41" s="114">
        <v>1136</v>
      </c>
      <c r="I41" s="114">
        <v>950</v>
      </c>
      <c r="J41" s="140">
        <v>1040</v>
      </c>
      <c r="K41" s="114">
        <v>-48</v>
      </c>
      <c r="L41" s="116">
        <v>-4.615384615384615</v>
      </c>
    </row>
    <row r="42" spans="1:12" s="110" customFormat="1" ht="15" customHeight="1" x14ac:dyDescent="0.2">
      <c r="A42" s="120"/>
      <c r="B42" s="119"/>
      <c r="C42" s="258" t="s">
        <v>106</v>
      </c>
      <c r="E42" s="113">
        <v>65.826612903225808</v>
      </c>
      <c r="F42" s="115">
        <v>653</v>
      </c>
      <c r="G42" s="114">
        <v>736</v>
      </c>
      <c r="H42" s="114">
        <v>757</v>
      </c>
      <c r="I42" s="114">
        <v>616</v>
      </c>
      <c r="J42" s="140">
        <v>668</v>
      </c>
      <c r="K42" s="114">
        <v>-15</v>
      </c>
      <c r="L42" s="116">
        <v>-2.2455089820359282</v>
      </c>
    </row>
    <row r="43" spans="1:12" s="110" customFormat="1" ht="15" customHeight="1" x14ac:dyDescent="0.2">
      <c r="A43" s="123"/>
      <c r="B43" s="124"/>
      <c r="C43" s="260" t="s">
        <v>107</v>
      </c>
      <c r="D43" s="261"/>
      <c r="E43" s="125">
        <v>34.173387096774192</v>
      </c>
      <c r="F43" s="143">
        <v>339</v>
      </c>
      <c r="G43" s="144">
        <v>373</v>
      </c>
      <c r="H43" s="144">
        <v>379</v>
      </c>
      <c r="I43" s="144">
        <v>334</v>
      </c>
      <c r="J43" s="145">
        <v>372</v>
      </c>
      <c r="K43" s="144">
        <v>-33</v>
      </c>
      <c r="L43" s="146">
        <v>-8.870967741935484</v>
      </c>
    </row>
    <row r="44" spans="1:12" s="110" customFormat="1" ht="45.75" customHeight="1" x14ac:dyDescent="0.2">
      <c r="A44" s="604" t="s">
        <v>191</v>
      </c>
      <c r="B44" s="605"/>
      <c r="C44" s="605"/>
      <c r="D44" s="606"/>
      <c r="E44" s="113">
        <v>2.3063036510334154</v>
      </c>
      <c r="F44" s="115">
        <v>626</v>
      </c>
      <c r="G44" s="114">
        <v>624</v>
      </c>
      <c r="H44" s="114">
        <v>632</v>
      </c>
      <c r="I44" s="114">
        <v>627</v>
      </c>
      <c r="J44" s="140">
        <v>625</v>
      </c>
      <c r="K44" s="114">
        <v>1</v>
      </c>
      <c r="L44" s="116">
        <v>0.16</v>
      </c>
    </row>
    <row r="45" spans="1:12" s="110" customFormat="1" ht="15" customHeight="1" x14ac:dyDescent="0.2">
      <c r="A45" s="120"/>
      <c r="B45" s="119"/>
      <c r="C45" s="258" t="s">
        <v>106</v>
      </c>
      <c r="E45" s="113">
        <v>59.105431309904155</v>
      </c>
      <c r="F45" s="115">
        <v>370</v>
      </c>
      <c r="G45" s="114">
        <v>370</v>
      </c>
      <c r="H45" s="114">
        <v>376</v>
      </c>
      <c r="I45" s="114">
        <v>372</v>
      </c>
      <c r="J45" s="140">
        <v>372</v>
      </c>
      <c r="K45" s="114">
        <v>-2</v>
      </c>
      <c r="L45" s="116">
        <v>-0.5376344086021505</v>
      </c>
    </row>
    <row r="46" spans="1:12" s="110" customFormat="1" ht="15" customHeight="1" x14ac:dyDescent="0.2">
      <c r="A46" s="123"/>
      <c r="B46" s="124"/>
      <c r="C46" s="260" t="s">
        <v>107</v>
      </c>
      <c r="D46" s="261"/>
      <c r="E46" s="125">
        <v>40.894568690095845</v>
      </c>
      <c r="F46" s="143">
        <v>256</v>
      </c>
      <c r="G46" s="144">
        <v>254</v>
      </c>
      <c r="H46" s="144">
        <v>256</v>
      </c>
      <c r="I46" s="144">
        <v>255</v>
      </c>
      <c r="J46" s="145">
        <v>253</v>
      </c>
      <c r="K46" s="144">
        <v>3</v>
      </c>
      <c r="L46" s="146">
        <v>1.1857707509881423</v>
      </c>
    </row>
    <row r="47" spans="1:12" s="110" customFormat="1" ht="39" customHeight="1" x14ac:dyDescent="0.2">
      <c r="A47" s="604" t="s">
        <v>519</v>
      </c>
      <c r="B47" s="607"/>
      <c r="C47" s="607"/>
      <c r="D47" s="608"/>
      <c r="E47" s="113">
        <v>0.24684080610102052</v>
      </c>
      <c r="F47" s="115">
        <v>67</v>
      </c>
      <c r="G47" s="114">
        <v>72</v>
      </c>
      <c r="H47" s="114">
        <v>71</v>
      </c>
      <c r="I47" s="114">
        <v>76</v>
      </c>
      <c r="J47" s="140">
        <v>80</v>
      </c>
      <c r="K47" s="114">
        <v>-13</v>
      </c>
      <c r="L47" s="116">
        <v>-16.25</v>
      </c>
    </row>
    <row r="48" spans="1:12" s="110" customFormat="1" ht="15" customHeight="1" x14ac:dyDescent="0.2">
      <c r="A48" s="120"/>
      <c r="B48" s="119"/>
      <c r="C48" s="258" t="s">
        <v>106</v>
      </c>
      <c r="E48" s="113">
        <v>38.805970149253731</v>
      </c>
      <c r="F48" s="115">
        <v>26</v>
      </c>
      <c r="G48" s="114">
        <v>28</v>
      </c>
      <c r="H48" s="114">
        <v>27</v>
      </c>
      <c r="I48" s="114">
        <v>27</v>
      </c>
      <c r="J48" s="140">
        <v>31</v>
      </c>
      <c r="K48" s="114">
        <v>-5</v>
      </c>
      <c r="L48" s="116">
        <v>-16.129032258064516</v>
      </c>
    </row>
    <row r="49" spans="1:12" s="110" customFormat="1" ht="15" customHeight="1" x14ac:dyDescent="0.2">
      <c r="A49" s="123"/>
      <c r="B49" s="124"/>
      <c r="C49" s="260" t="s">
        <v>107</v>
      </c>
      <c r="D49" s="261"/>
      <c r="E49" s="125">
        <v>61.194029850746269</v>
      </c>
      <c r="F49" s="143">
        <v>41</v>
      </c>
      <c r="G49" s="144">
        <v>44</v>
      </c>
      <c r="H49" s="144">
        <v>44</v>
      </c>
      <c r="I49" s="144">
        <v>49</v>
      </c>
      <c r="J49" s="145">
        <v>49</v>
      </c>
      <c r="K49" s="144">
        <v>-8</v>
      </c>
      <c r="L49" s="146">
        <v>-16.326530612244898</v>
      </c>
    </row>
    <row r="50" spans="1:12" s="110" customFormat="1" ht="24.95" customHeight="1" x14ac:dyDescent="0.2">
      <c r="A50" s="609" t="s">
        <v>192</v>
      </c>
      <c r="B50" s="610"/>
      <c r="C50" s="610"/>
      <c r="D50" s="611"/>
      <c r="E50" s="262">
        <v>8.6541649780790628</v>
      </c>
      <c r="F50" s="263">
        <v>2349</v>
      </c>
      <c r="G50" s="264">
        <v>2392</v>
      </c>
      <c r="H50" s="264">
        <v>2490</v>
      </c>
      <c r="I50" s="264">
        <v>2249</v>
      </c>
      <c r="J50" s="265">
        <v>2270</v>
      </c>
      <c r="K50" s="263">
        <v>79</v>
      </c>
      <c r="L50" s="266">
        <v>3.4801762114537445</v>
      </c>
    </row>
    <row r="51" spans="1:12" s="110" customFormat="1" ht="15" customHeight="1" x14ac:dyDescent="0.2">
      <c r="A51" s="120"/>
      <c r="B51" s="119"/>
      <c r="C51" s="258" t="s">
        <v>106</v>
      </c>
      <c r="E51" s="113">
        <v>61.430395913154534</v>
      </c>
      <c r="F51" s="115">
        <v>1443</v>
      </c>
      <c r="G51" s="114">
        <v>1496</v>
      </c>
      <c r="H51" s="114">
        <v>1566</v>
      </c>
      <c r="I51" s="114">
        <v>1412</v>
      </c>
      <c r="J51" s="140">
        <v>1420</v>
      </c>
      <c r="K51" s="114">
        <v>23</v>
      </c>
      <c r="L51" s="116">
        <v>1.619718309859155</v>
      </c>
    </row>
    <row r="52" spans="1:12" s="110" customFormat="1" ht="15" customHeight="1" x14ac:dyDescent="0.2">
      <c r="A52" s="120"/>
      <c r="B52" s="119"/>
      <c r="C52" s="258" t="s">
        <v>107</v>
      </c>
      <c r="E52" s="113">
        <v>38.569604086845466</v>
      </c>
      <c r="F52" s="115">
        <v>906</v>
      </c>
      <c r="G52" s="114">
        <v>896</v>
      </c>
      <c r="H52" s="114">
        <v>924</v>
      </c>
      <c r="I52" s="114">
        <v>837</v>
      </c>
      <c r="J52" s="140">
        <v>850</v>
      </c>
      <c r="K52" s="114">
        <v>56</v>
      </c>
      <c r="L52" s="116">
        <v>6.5882352941176467</v>
      </c>
    </row>
    <row r="53" spans="1:12" s="110" customFormat="1" ht="15" customHeight="1" x14ac:dyDescent="0.2">
      <c r="A53" s="120"/>
      <c r="B53" s="119"/>
      <c r="C53" s="258" t="s">
        <v>187</v>
      </c>
      <c r="D53" s="110" t="s">
        <v>193</v>
      </c>
      <c r="E53" s="113">
        <v>31.247339293316305</v>
      </c>
      <c r="F53" s="115">
        <v>734</v>
      </c>
      <c r="G53" s="114">
        <v>846</v>
      </c>
      <c r="H53" s="114">
        <v>882</v>
      </c>
      <c r="I53" s="114">
        <v>670</v>
      </c>
      <c r="J53" s="140">
        <v>739</v>
      </c>
      <c r="K53" s="114">
        <v>-5</v>
      </c>
      <c r="L53" s="116">
        <v>-0.67658998646820023</v>
      </c>
    </row>
    <row r="54" spans="1:12" s="110" customFormat="1" ht="15" customHeight="1" x14ac:dyDescent="0.2">
      <c r="A54" s="120"/>
      <c r="B54" s="119"/>
      <c r="D54" s="267" t="s">
        <v>194</v>
      </c>
      <c r="E54" s="113">
        <v>66.076294277929151</v>
      </c>
      <c r="F54" s="115">
        <v>485</v>
      </c>
      <c r="G54" s="114">
        <v>564</v>
      </c>
      <c r="H54" s="114">
        <v>592</v>
      </c>
      <c r="I54" s="114">
        <v>451</v>
      </c>
      <c r="J54" s="140">
        <v>485</v>
      </c>
      <c r="K54" s="114">
        <v>0</v>
      </c>
      <c r="L54" s="116">
        <v>0</v>
      </c>
    </row>
    <row r="55" spans="1:12" s="110" customFormat="1" ht="15" customHeight="1" x14ac:dyDescent="0.2">
      <c r="A55" s="120"/>
      <c r="B55" s="119"/>
      <c r="D55" s="267" t="s">
        <v>195</v>
      </c>
      <c r="E55" s="113">
        <v>33.923705722070842</v>
      </c>
      <c r="F55" s="115">
        <v>249</v>
      </c>
      <c r="G55" s="114">
        <v>282</v>
      </c>
      <c r="H55" s="114">
        <v>290</v>
      </c>
      <c r="I55" s="114">
        <v>219</v>
      </c>
      <c r="J55" s="140">
        <v>254</v>
      </c>
      <c r="K55" s="114">
        <v>-5</v>
      </c>
      <c r="L55" s="116">
        <v>-1.9685039370078741</v>
      </c>
    </row>
    <row r="56" spans="1:12" s="110" customFormat="1" ht="15" customHeight="1" x14ac:dyDescent="0.2">
      <c r="A56" s="120"/>
      <c r="B56" s="119" t="s">
        <v>196</v>
      </c>
      <c r="C56" s="258"/>
      <c r="E56" s="113">
        <v>76.340124525660386</v>
      </c>
      <c r="F56" s="115">
        <v>20721</v>
      </c>
      <c r="G56" s="114">
        <v>20641</v>
      </c>
      <c r="H56" s="114">
        <v>20962</v>
      </c>
      <c r="I56" s="114">
        <v>20903</v>
      </c>
      <c r="J56" s="140">
        <v>20769</v>
      </c>
      <c r="K56" s="114">
        <v>-48</v>
      </c>
      <c r="L56" s="116">
        <v>-0.23111367904087823</v>
      </c>
    </row>
    <row r="57" spans="1:12" s="110" customFormat="1" ht="15" customHeight="1" x14ac:dyDescent="0.2">
      <c r="A57" s="120"/>
      <c r="B57" s="119"/>
      <c r="C57" s="258" t="s">
        <v>106</v>
      </c>
      <c r="E57" s="113">
        <v>49.756285893537957</v>
      </c>
      <c r="F57" s="115">
        <v>10310</v>
      </c>
      <c r="G57" s="114">
        <v>10212</v>
      </c>
      <c r="H57" s="114">
        <v>10449</v>
      </c>
      <c r="I57" s="114">
        <v>10416</v>
      </c>
      <c r="J57" s="140">
        <v>10285</v>
      </c>
      <c r="K57" s="114">
        <v>25</v>
      </c>
      <c r="L57" s="116">
        <v>0.24307243558580457</v>
      </c>
    </row>
    <row r="58" spans="1:12" s="110" customFormat="1" ht="15" customHeight="1" x14ac:dyDescent="0.2">
      <c r="A58" s="120"/>
      <c r="B58" s="119"/>
      <c r="C58" s="258" t="s">
        <v>107</v>
      </c>
      <c r="E58" s="113">
        <v>50.243714106462043</v>
      </c>
      <c r="F58" s="115">
        <v>10411</v>
      </c>
      <c r="G58" s="114">
        <v>10429</v>
      </c>
      <c r="H58" s="114">
        <v>10513</v>
      </c>
      <c r="I58" s="114">
        <v>10487</v>
      </c>
      <c r="J58" s="140">
        <v>10484</v>
      </c>
      <c r="K58" s="114">
        <v>-73</v>
      </c>
      <c r="L58" s="116">
        <v>-0.69629912247233883</v>
      </c>
    </row>
    <row r="59" spans="1:12" s="110" customFormat="1" ht="15" customHeight="1" x14ac:dyDescent="0.2">
      <c r="A59" s="120"/>
      <c r="B59" s="119"/>
      <c r="C59" s="258" t="s">
        <v>105</v>
      </c>
      <c r="D59" s="110" t="s">
        <v>197</v>
      </c>
      <c r="E59" s="113">
        <v>90.99464311567975</v>
      </c>
      <c r="F59" s="115">
        <v>18855</v>
      </c>
      <c r="G59" s="114">
        <v>18772</v>
      </c>
      <c r="H59" s="114">
        <v>19082</v>
      </c>
      <c r="I59" s="114">
        <v>19023</v>
      </c>
      <c r="J59" s="140">
        <v>18896</v>
      </c>
      <c r="K59" s="114">
        <v>-41</v>
      </c>
      <c r="L59" s="116">
        <v>-0.21697713801862828</v>
      </c>
    </row>
    <row r="60" spans="1:12" s="110" customFormat="1" ht="15" customHeight="1" x14ac:dyDescent="0.2">
      <c r="A60" s="120"/>
      <c r="B60" s="119"/>
      <c r="C60" s="258"/>
      <c r="D60" s="267" t="s">
        <v>198</v>
      </c>
      <c r="E60" s="113">
        <v>50.41103155661628</v>
      </c>
      <c r="F60" s="115">
        <v>9505</v>
      </c>
      <c r="G60" s="114">
        <v>9416</v>
      </c>
      <c r="H60" s="114">
        <v>9637</v>
      </c>
      <c r="I60" s="114">
        <v>9610</v>
      </c>
      <c r="J60" s="140">
        <v>9489</v>
      </c>
      <c r="K60" s="114">
        <v>16</v>
      </c>
      <c r="L60" s="116">
        <v>0.16861629254926758</v>
      </c>
    </row>
    <row r="61" spans="1:12" s="110" customFormat="1" ht="15" customHeight="1" x14ac:dyDescent="0.2">
      <c r="A61" s="120"/>
      <c r="B61" s="119"/>
      <c r="C61" s="258"/>
      <c r="D61" s="267" t="s">
        <v>199</v>
      </c>
      <c r="E61" s="113">
        <v>49.58896844338372</v>
      </c>
      <c r="F61" s="115">
        <v>9350</v>
      </c>
      <c r="G61" s="114">
        <v>9356</v>
      </c>
      <c r="H61" s="114">
        <v>9445</v>
      </c>
      <c r="I61" s="114">
        <v>9413</v>
      </c>
      <c r="J61" s="140">
        <v>9407</v>
      </c>
      <c r="K61" s="114">
        <v>-57</v>
      </c>
      <c r="L61" s="116">
        <v>-0.60593175294993096</v>
      </c>
    </row>
    <row r="62" spans="1:12" s="110" customFormat="1" ht="15" customHeight="1" x14ac:dyDescent="0.2">
      <c r="A62" s="120"/>
      <c r="B62" s="119"/>
      <c r="C62" s="258"/>
      <c r="D62" s="258" t="s">
        <v>200</v>
      </c>
      <c r="E62" s="113">
        <v>9.0053568843202552</v>
      </c>
      <c r="F62" s="115">
        <v>1866</v>
      </c>
      <c r="G62" s="114">
        <v>1869</v>
      </c>
      <c r="H62" s="114">
        <v>1880</v>
      </c>
      <c r="I62" s="114">
        <v>1880</v>
      </c>
      <c r="J62" s="140">
        <v>1873</v>
      </c>
      <c r="K62" s="114">
        <v>-7</v>
      </c>
      <c r="L62" s="116">
        <v>-0.37373198077949815</v>
      </c>
    </row>
    <row r="63" spans="1:12" s="110" customFormat="1" ht="15" customHeight="1" x14ac:dyDescent="0.2">
      <c r="A63" s="120"/>
      <c r="B63" s="119"/>
      <c r="C63" s="258"/>
      <c r="D63" s="267" t="s">
        <v>198</v>
      </c>
      <c r="E63" s="113">
        <v>43.140407288317256</v>
      </c>
      <c r="F63" s="115">
        <v>805</v>
      </c>
      <c r="G63" s="114">
        <v>796</v>
      </c>
      <c r="H63" s="114">
        <v>812</v>
      </c>
      <c r="I63" s="114">
        <v>806</v>
      </c>
      <c r="J63" s="140">
        <v>796</v>
      </c>
      <c r="K63" s="114">
        <v>9</v>
      </c>
      <c r="L63" s="116">
        <v>1.1306532663316582</v>
      </c>
    </row>
    <row r="64" spans="1:12" s="110" customFormat="1" ht="15" customHeight="1" x14ac:dyDescent="0.2">
      <c r="A64" s="120"/>
      <c r="B64" s="119"/>
      <c r="C64" s="258"/>
      <c r="D64" s="267" t="s">
        <v>199</v>
      </c>
      <c r="E64" s="113">
        <v>56.859592711682744</v>
      </c>
      <c r="F64" s="115">
        <v>1061</v>
      </c>
      <c r="G64" s="114">
        <v>1073</v>
      </c>
      <c r="H64" s="114">
        <v>1068</v>
      </c>
      <c r="I64" s="114">
        <v>1074</v>
      </c>
      <c r="J64" s="140">
        <v>1077</v>
      </c>
      <c r="K64" s="114">
        <v>-16</v>
      </c>
      <c r="L64" s="116">
        <v>-1.4856081708449396</v>
      </c>
    </row>
    <row r="65" spans="1:12" s="110" customFormat="1" ht="15" customHeight="1" x14ac:dyDescent="0.2">
      <c r="A65" s="120"/>
      <c r="B65" s="119" t="s">
        <v>201</v>
      </c>
      <c r="C65" s="258"/>
      <c r="E65" s="113">
        <v>8.5989021110415216</v>
      </c>
      <c r="F65" s="115">
        <v>2334</v>
      </c>
      <c r="G65" s="114">
        <v>2314</v>
      </c>
      <c r="H65" s="114">
        <v>2316</v>
      </c>
      <c r="I65" s="114">
        <v>2318</v>
      </c>
      <c r="J65" s="140">
        <v>2277</v>
      </c>
      <c r="K65" s="114">
        <v>57</v>
      </c>
      <c r="L65" s="116">
        <v>2.5032938076416338</v>
      </c>
    </row>
    <row r="66" spans="1:12" s="110" customFormat="1" ht="15" customHeight="1" x14ac:dyDescent="0.2">
      <c r="A66" s="120"/>
      <c r="B66" s="119"/>
      <c r="C66" s="258" t="s">
        <v>106</v>
      </c>
      <c r="E66" s="113">
        <v>42.759211653813196</v>
      </c>
      <c r="F66" s="115">
        <v>998</v>
      </c>
      <c r="G66" s="114">
        <v>975</v>
      </c>
      <c r="H66" s="114">
        <v>987</v>
      </c>
      <c r="I66" s="114">
        <v>971</v>
      </c>
      <c r="J66" s="140">
        <v>948</v>
      </c>
      <c r="K66" s="114">
        <v>50</v>
      </c>
      <c r="L66" s="116">
        <v>5.2742616033755274</v>
      </c>
    </row>
    <row r="67" spans="1:12" s="110" customFormat="1" ht="15" customHeight="1" x14ac:dyDescent="0.2">
      <c r="A67" s="120"/>
      <c r="B67" s="119"/>
      <c r="C67" s="258" t="s">
        <v>107</v>
      </c>
      <c r="E67" s="113">
        <v>57.240788346186804</v>
      </c>
      <c r="F67" s="115">
        <v>1336</v>
      </c>
      <c r="G67" s="114">
        <v>1339</v>
      </c>
      <c r="H67" s="114">
        <v>1329</v>
      </c>
      <c r="I67" s="114">
        <v>1347</v>
      </c>
      <c r="J67" s="140">
        <v>1329</v>
      </c>
      <c r="K67" s="114">
        <v>7</v>
      </c>
      <c r="L67" s="116">
        <v>0.52671181339352902</v>
      </c>
    </row>
    <row r="68" spans="1:12" s="110" customFormat="1" ht="15" customHeight="1" x14ac:dyDescent="0.2">
      <c r="A68" s="120"/>
      <c r="B68" s="119"/>
      <c r="C68" s="258" t="s">
        <v>105</v>
      </c>
      <c r="D68" s="110" t="s">
        <v>202</v>
      </c>
      <c r="E68" s="113">
        <v>14.524421593830334</v>
      </c>
      <c r="F68" s="115">
        <v>339</v>
      </c>
      <c r="G68" s="114">
        <v>322</v>
      </c>
      <c r="H68" s="114">
        <v>319</v>
      </c>
      <c r="I68" s="114">
        <v>310</v>
      </c>
      <c r="J68" s="140">
        <v>294</v>
      </c>
      <c r="K68" s="114">
        <v>45</v>
      </c>
      <c r="L68" s="116">
        <v>15.306122448979592</v>
      </c>
    </row>
    <row r="69" spans="1:12" s="110" customFormat="1" ht="15" customHeight="1" x14ac:dyDescent="0.2">
      <c r="A69" s="120"/>
      <c r="B69" s="119"/>
      <c r="C69" s="258"/>
      <c r="D69" s="267" t="s">
        <v>198</v>
      </c>
      <c r="E69" s="113">
        <v>41.297935103244839</v>
      </c>
      <c r="F69" s="115">
        <v>140</v>
      </c>
      <c r="G69" s="114">
        <v>132</v>
      </c>
      <c r="H69" s="114">
        <v>133</v>
      </c>
      <c r="I69" s="114">
        <v>122</v>
      </c>
      <c r="J69" s="140">
        <v>114</v>
      </c>
      <c r="K69" s="114">
        <v>26</v>
      </c>
      <c r="L69" s="116">
        <v>22.807017543859651</v>
      </c>
    </row>
    <row r="70" spans="1:12" s="110" customFormat="1" ht="15" customHeight="1" x14ac:dyDescent="0.2">
      <c r="A70" s="120"/>
      <c r="B70" s="119"/>
      <c r="C70" s="258"/>
      <c r="D70" s="267" t="s">
        <v>199</v>
      </c>
      <c r="E70" s="113">
        <v>58.702064896755161</v>
      </c>
      <c r="F70" s="115">
        <v>199</v>
      </c>
      <c r="G70" s="114">
        <v>190</v>
      </c>
      <c r="H70" s="114">
        <v>186</v>
      </c>
      <c r="I70" s="114">
        <v>188</v>
      </c>
      <c r="J70" s="140">
        <v>180</v>
      </c>
      <c r="K70" s="114">
        <v>19</v>
      </c>
      <c r="L70" s="116">
        <v>10.555555555555555</v>
      </c>
    </row>
    <row r="71" spans="1:12" s="110" customFormat="1" ht="15" customHeight="1" x14ac:dyDescent="0.2">
      <c r="A71" s="120"/>
      <c r="B71" s="119"/>
      <c r="C71" s="258"/>
      <c r="D71" s="110" t="s">
        <v>203</v>
      </c>
      <c r="E71" s="113">
        <v>80.805484147386466</v>
      </c>
      <c r="F71" s="115">
        <v>1886</v>
      </c>
      <c r="G71" s="114">
        <v>1894</v>
      </c>
      <c r="H71" s="114">
        <v>1896</v>
      </c>
      <c r="I71" s="114">
        <v>1900</v>
      </c>
      <c r="J71" s="140">
        <v>1882</v>
      </c>
      <c r="K71" s="114">
        <v>4</v>
      </c>
      <c r="L71" s="116">
        <v>0.21253985122210414</v>
      </c>
    </row>
    <row r="72" spans="1:12" s="110" customFormat="1" ht="15" customHeight="1" x14ac:dyDescent="0.2">
      <c r="A72" s="120"/>
      <c r="B72" s="119"/>
      <c r="C72" s="258"/>
      <c r="D72" s="267" t="s">
        <v>198</v>
      </c>
      <c r="E72" s="113">
        <v>42.046659597030754</v>
      </c>
      <c r="F72" s="115">
        <v>793</v>
      </c>
      <c r="G72" s="114">
        <v>783</v>
      </c>
      <c r="H72" s="114">
        <v>788</v>
      </c>
      <c r="I72" s="114">
        <v>781</v>
      </c>
      <c r="J72" s="140">
        <v>768</v>
      </c>
      <c r="K72" s="114">
        <v>25</v>
      </c>
      <c r="L72" s="116">
        <v>3.2552083333333335</v>
      </c>
    </row>
    <row r="73" spans="1:12" s="110" customFormat="1" ht="15" customHeight="1" x14ac:dyDescent="0.2">
      <c r="A73" s="120"/>
      <c r="B73" s="119"/>
      <c r="C73" s="258"/>
      <c r="D73" s="267" t="s">
        <v>199</v>
      </c>
      <c r="E73" s="113">
        <v>57.953340402969246</v>
      </c>
      <c r="F73" s="115">
        <v>1093</v>
      </c>
      <c r="G73" s="114">
        <v>1111</v>
      </c>
      <c r="H73" s="114">
        <v>1108</v>
      </c>
      <c r="I73" s="114">
        <v>1119</v>
      </c>
      <c r="J73" s="140">
        <v>1114</v>
      </c>
      <c r="K73" s="114">
        <v>-21</v>
      </c>
      <c r="L73" s="116">
        <v>-1.8850987432675046</v>
      </c>
    </row>
    <row r="74" spans="1:12" s="110" customFormat="1" ht="15" customHeight="1" x14ac:dyDescent="0.2">
      <c r="A74" s="120"/>
      <c r="B74" s="119"/>
      <c r="C74" s="258"/>
      <c r="D74" s="110" t="s">
        <v>204</v>
      </c>
      <c r="E74" s="113">
        <v>4.6700942587832044</v>
      </c>
      <c r="F74" s="115">
        <v>109</v>
      </c>
      <c r="G74" s="114">
        <v>98</v>
      </c>
      <c r="H74" s="114">
        <v>101</v>
      </c>
      <c r="I74" s="114">
        <v>108</v>
      </c>
      <c r="J74" s="140">
        <v>101</v>
      </c>
      <c r="K74" s="114">
        <v>8</v>
      </c>
      <c r="L74" s="116">
        <v>7.9207920792079207</v>
      </c>
    </row>
    <row r="75" spans="1:12" s="110" customFormat="1" ht="15" customHeight="1" x14ac:dyDescent="0.2">
      <c r="A75" s="120"/>
      <c r="B75" s="119"/>
      <c r="C75" s="258"/>
      <c r="D75" s="267" t="s">
        <v>198</v>
      </c>
      <c r="E75" s="113">
        <v>59.633027522935777</v>
      </c>
      <c r="F75" s="115">
        <v>65</v>
      </c>
      <c r="G75" s="114">
        <v>60</v>
      </c>
      <c r="H75" s="114">
        <v>66</v>
      </c>
      <c r="I75" s="114">
        <v>68</v>
      </c>
      <c r="J75" s="140">
        <v>66</v>
      </c>
      <c r="K75" s="114">
        <v>-1</v>
      </c>
      <c r="L75" s="116">
        <v>-1.5151515151515151</v>
      </c>
    </row>
    <row r="76" spans="1:12" s="110" customFormat="1" ht="15" customHeight="1" x14ac:dyDescent="0.2">
      <c r="A76" s="120"/>
      <c r="B76" s="119"/>
      <c r="C76" s="258"/>
      <c r="D76" s="267" t="s">
        <v>199</v>
      </c>
      <c r="E76" s="113">
        <v>40.366972477064223</v>
      </c>
      <c r="F76" s="115">
        <v>44</v>
      </c>
      <c r="G76" s="114">
        <v>38</v>
      </c>
      <c r="H76" s="114">
        <v>35</v>
      </c>
      <c r="I76" s="114">
        <v>40</v>
      </c>
      <c r="J76" s="140">
        <v>35</v>
      </c>
      <c r="K76" s="114">
        <v>9</v>
      </c>
      <c r="L76" s="116">
        <v>25.714285714285715</v>
      </c>
    </row>
    <row r="77" spans="1:12" s="110" customFormat="1" ht="15" customHeight="1" x14ac:dyDescent="0.2">
      <c r="A77" s="534"/>
      <c r="B77" s="119" t="s">
        <v>205</v>
      </c>
      <c r="C77" s="268"/>
      <c r="D77" s="182"/>
      <c r="E77" s="113">
        <v>6.4068083852190254</v>
      </c>
      <c r="F77" s="115">
        <v>1739</v>
      </c>
      <c r="G77" s="114">
        <v>1766</v>
      </c>
      <c r="H77" s="114">
        <v>1821</v>
      </c>
      <c r="I77" s="114">
        <v>1809</v>
      </c>
      <c r="J77" s="140">
        <v>1828</v>
      </c>
      <c r="K77" s="114">
        <v>-89</v>
      </c>
      <c r="L77" s="116">
        <v>-4.8687089715536107</v>
      </c>
    </row>
    <row r="78" spans="1:12" s="110" customFormat="1" ht="15" customHeight="1" x14ac:dyDescent="0.2">
      <c r="A78" s="120"/>
      <c r="B78" s="119"/>
      <c r="C78" s="268" t="s">
        <v>106</v>
      </c>
      <c r="D78" s="182"/>
      <c r="E78" s="113">
        <v>57.964347326049456</v>
      </c>
      <c r="F78" s="115">
        <v>1008</v>
      </c>
      <c r="G78" s="114">
        <v>1013</v>
      </c>
      <c r="H78" s="114">
        <v>1047</v>
      </c>
      <c r="I78" s="114">
        <v>1035</v>
      </c>
      <c r="J78" s="140">
        <v>1035</v>
      </c>
      <c r="K78" s="114">
        <v>-27</v>
      </c>
      <c r="L78" s="116">
        <v>-2.6086956521739131</v>
      </c>
    </row>
    <row r="79" spans="1:12" s="110" customFormat="1" ht="15" customHeight="1" x14ac:dyDescent="0.2">
      <c r="A79" s="123"/>
      <c r="B79" s="124"/>
      <c r="C79" s="260" t="s">
        <v>107</v>
      </c>
      <c r="D79" s="261"/>
      <c r="E79" s="125">
        <v>42.035652673950544</v>
      </c>
      <c r="F79" s="143">
        <v>731</v>
      </c>
      <c r="G79" s="144">
        <v>753</v>
      </c>
      <c r="H79" s="144">
        <v>774</v>
      </c>
      <c r="I79" s="144">
        <v>774</v>
      </c>
      <c r="J79" s="145">
        <v>793</v>
      </c>
      <c r="K79" s="144">
        <v>-62</v>
      </c>
      <c r="L79" s="146">
        <v>-7.8184110970996219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27143</v>
      </c>
      <c r="E11" s="114">
        <v>27113</v>
      </c>
      <c r="F11" s="114">
        <v>27589</v>
      </c>
      <c r="G11" s="114">
        <v>27279</v>
      </c>
      <c r="H11" s="140">
        <v>27144</v>
      </c>
      <c r="I11" s="115">
        <v>-1</v>
      </c>
      <c r="J11" s="116">
        <v>-3.6840554081933393E-3</v>
      </c>
    </row>
    <row r="12" spans="1:15" s="110" customFormat="1" ht="24.95" customHeight="1" x14ac:dyDescent="0.2">
      <c r="A12" s="193" t="s">
        <v>132</v>
      </c>
      <c r="B12" s="194" t="s">
        <v>133</v>
      </c>
      <c r="C12" s="113">
        <v>5.3089194267398589</v>
      </c>
      <c r="D12" s="115">
        <v>1441</v>
      </c>
      <c r="E12" s="114">
        <v>1414</v>
      </c>
      <c r="F12" s="114">
        <v>1505</v>
      </c>
      <c r="G12" s="114">
        <v>1477</v>
      </c>
      <c r="H12" s="140">
        <v>1482</v>
      </c>
      <c r="I12" s="115">
        <v>-41</v>
      </c>
      <c r="J12" s="116">
        <v>-2.7665317139001351</v>
      </c>
    </row>
    <row r="13" spans="1:15" s="110" customFormat="1" ht="24.95" customHeight="1" x14ac:dyDescent="0.2">
      <c r="A13" s="193" t="s">
        <v>134</v>
      </c>
      <c r="B13" s="199" t="s">
        <v>214</v>
      </c>
      <c r="C13" s="113">
        <v>3.0910363629665105</v>
      </c>
      <c r="D13" s="115">
        <v>839</v>
      </c>
      <c r="E13" s="114">
        <v>833</v>
      </c>
      <c r="F13" s="114">
        <v>854</v>
      </c>
      <c r="G13" s="114">
        <v>846</v>
      </c>
      <c r="H13" s="140">
        <v>842</v>
      </c>
      <c r="I13" s="115">
        <v>-3</v>
      </c>
      <c r="J13" s="116">
        <v>-0.35629453681710216</v>
      </c>
    </row>
    <row r="14" spans="1:15" s="287" customFormat="1" ht="24" customHeight="1" x14ac:dyDescent="0.2">
      <c r="A14" s="193" t="s">
        <v>215</v>
      </c>
      <c r="B14" s="199" t="s">
        <v>137</v>
      </c>
      <c r="C14" s="113">
        <v>17.183067457539696</v>
      </c>
      <c r="D14" s="115">
        <v>4664</v>
      </c>
      <c r="E14" s="114">
        <v>4733</v>
      </c>
      <c r="F14" s="114">
        <v>4756</v>
      </c>
      <c r="G14" s="114">
        <v>4728</v>
      </c>
      <c r="H14" s="140">
        <v>4740</v>
      </c>
      <c r="I14" s="115">
        <v>-76</v>
      </c>
      <c r="J14" s="116">
        <v>-1.6033755274261603</v>
      </c>
      <c r="K14" s="110"/>
      <c r="L14" s="110"/>
      <c r="M14" s="110"/>
      <c r="N14" s="110"/>
      <c r="O14" s="110"/>
    </row>
    <row r="15" spans="1:15" s="110" customFormat="1" ht="24.75" customHeight="1" x14ac:dyDescent="0.2">
      <c r="A15" s="193" t="s">
        <v>216</v>
      </c>
      <c r="B15" s="199" t="s">
        <v>217</v>
      </c>
      <c r="C15" s="113">
        <v>2.984194820027263</v>
      </c>
      <c r="D15" s="115">
        <v>810</v>
      </c>
      <c r="E15" s="114">
        <v>813</v>
      </c>
      <c r="F15" s="114">
        <v>804</v>
      </c>
      <c r="G15" s="114">
        <v>813</v>
      </c>
      <c r="H15" s="140">
        <v>824</v>
      </c>
      <c r="I15" s="115">
        <v>-14</v>
      </c>
      <c r="J15" s="116">
        <v>-1.6990291262135921</v>
      </c>
    </row>
    <row r="16" spans="1:15" s="287" customFormat="1" ht="24.95" customHeight="1" x14ac:dyDescent="0.2">
      <c r="A16" s="193" t="s">
        <v>218</v>
      </c>
      <c r="B16" s="199" t="s">
        <v>141</v>
      </c>
      <c r="C16" s="113">
        <v>5.3126036178756957</v>
      </c>
      <c r="D16" s="115">
        <v>1442</v>
      </c>
      <c r="E16" s="114">
        <v>1492</v>
      </c>
      <c r="F16" s="114">
        <v>1506</v>
      </c>
      <c r="G16" s="114">
        <v>1484</v>
      </c>
      <c r="H16" s="140">
        <v>1481</v>
      </c>
      <c r="I16" s="115">
        <v>-39</v>
      </c>
      <c r="J16" s="116">
        <v>-2.6333558406482105</v>
      </c>
      <c r="K16" s="110"/>
      <c r="L16" s="110"/>
      <c r="M16" s="110"/>
      <c r="N16" s="110"/>
      <c r="O16" s="110"/>
    </row>
    <row r="17" spans="1:15" s="110" customFormat="1" ht="24.95" customHeight="1" x14ac:dyDescent="0.2">
      <c r="A17" s="193" t="s">
        <v>219</v>
      </c>
      <c r="B17" s="199" t="s">
        <v>220</v>
      </c>
      <c r="C17" s="113">
        <v>8.8862690196367389</v>
      </c>
      <c r="D17" s="115">
        <v>2412</v>
      </c>
      <c r="E17" s="114">
        <v>2428</v>
      </c>
      <c r="F17" s="114">
        <v>2446</v>
      </c>
      <c r="G17" s="114">
        <v>2431</v>
      </c>
      <c r="H17" s="140">
        <v>2435</v>
      </c>
      <c r="I17" s="115">
        <v>-23</v>
      </c>
      <c r="J17" s="116">
        <v>-0.94455852156057496</v>
      </c>
    </row>
    <row r="18" spans="1:15" s="287" customFormat="1" ht="24.95" customHeight="1" x14ac:dyDescent="0.2">
      <c r="A18" s="201" t="s">
        <v>144</v>
      </c>
      <c r="B18" s="202" t="s">
        <v>145</v>
      </c>
      <c r="C18" s="113">
        <v>9.4978447481855355</v>
      </c>
      <c r="D18" s="115">
        <v>2578</v>
      </c>
      <c r="E18" s="114">
        <v>2523</v>
      </c>
      <c r="F18" s="114">
        <v>2649</v>
      </c>
      <c r="G18" s="114">
        <v>2574</v>
      </c>
      <c r="H18" s="140">
        <v>2524</v>
      </c>
      <c r="I18" s="115">
        <v>54</v>
      </c>
      <c r="J18" s="116">
        <v>2.1394611727416799</v>
      </c>
      <c r="K18" s="110"/>
      <c r="L18" s="110"/>
      <c r="M18" s="110"/>
      <c r="N18" s="110"/>
      <c r="O18" s="110"/>
    </row>
    <row r="19" spans="1:15" s="110" customFormat="1" ht="24.95" customHeight="1" x14ac:dyDescent="0.2">
      <c r="A19" s="193" t="s">
        <v>146</v>
      </c>
      <c r="B19" s="199" t="s">
        <v>147</v>
      </c>
      <c r="C19" s="113">
        <v>13.922558302324724</v>
      </c>
      <c r="D19" s="115">
        <v>3779</v>
      </c>
      <c r="E19" s="114">
        <v>3683</v>
      </c>
      <c r="F19" s="114">
        <v>3698</v>
      </c>
      <c r="G19" s="114">
        <v>3669</v>
      </c>
      <c r="H19" s="140">
        <v>3704</v>
      </c>
      <c r="I19" s="115">
        <v>75</v>
      </c>
      <c r="J19" s="116">
        <v>2.0248380129589632</v>
      </c>
    </row>
    <row r="20" spans="1:15" s="287" customFormat="1" ht="24.95" customHeight="1" x14ac:dyDescent="0.2">
      <c r="A20" s="193" t="s">
        <v>148</v>
      </c>
      <c r="B20" s="199" t="s">
        <v>149</v>
      </c>
      <c r="C20" s="113">
        <v>3.713664664922816</v>
      </c>
      <c r="D20" s="115">
        <v>1008</v>
      </c>
      <c r="E20" s="114">
        <v>1002</v>
      </c>
      <c r="F20" s="114">
        <v>1002</v>
      </c>
      <c r="G20" s="114">
        <v>1004</v>
      </c>
      <c r="H20" s="140">
        <v>1012</v>
      </c>
      <c r="I20" s="115">
        <v>-4</v>
      </c>
      <c r="J20" s="116">
        <v>-0.39525691699604742</v>
      </c>
      <c r="K20" s="110"/>
      <c r="L20" s="110"/>
      <c r="M20" s="110"/>
      <c r="N20" s="110"/>
      <c r="O20" s="110"/>
    </row>
    <row r="21" spans="1:15" s="110" customFormat="1" ht="24.95" customHeight="1" x14ac:dyDescent="0.2">
      <c r="A21" s="201" t="s">
        <v>150</v>
      </c>
      <c r="B21" s="202" t="s">
        <v>151</v>
      </c>
      <c r="C21" s="113">
        <v>2.343145562391777</v>
      </c>
      <c r="D21" s="115">
        <v>636</v>
      </c>
      <c r="E21" s="114">
        <v>627</v>
      </c>
      <c r="F21" s="114">
        <v>654</v>
      </c>
      <c r="G21" s="114">
        <v>636</v>
      </c>
      <c r="H21" s="140">
        <v>607</v>
      </c>
      <c r="I21" s="115">
        <v>29</v>
      </c>
      <c r="J21" s="116">
        <v>4.7775947281713345</v>
      </c>
    </row>
    <row r="22" spans="1:15" s="110" customFormat="1" ht="24.95" customHeight="1" x14ac:dyDescent="0.2">
      <c r="A22" s="201" t="s">
        <v>152</v>
      </c>
      <c r="B22" s="199" t="s">
        <v>153</v>
      </c>
      <c r="C22" s="113">
        <v>1.2563091773201194</v>
      </c>
      <c r="D22" s="115">
        <v>341</v>
      </c>
      <c r="E22" s="114">
        <v>341</v>
      </c>
      <c r="F22" s="114" t="s">
        <v>513</v>
      </c>
      <c r="G22" s="114" t="s">
        <v>513</v>
      </c>
      <c r="H22" s="140" t="s">
        <v>513</v>
      </c>
      <c r="I22" s="115" t="s">
        <v>513</v>
      </c>
      <c r="J22" s="116" t="s">
        <v>513</v>
      </c>
    </row>
    <row r="23" spans="1:15" s="110" customFormat="1" ht="24.95" customHeight="1" x14ac:dyDescent="0.2">
      <c r="A23" s="193" t="s">
        <v>154</v>
      </c>
      <c r="B23" s="199" t="s">
        <v>155</v>
      </c>
      <c r="C23" s="113">
        <v>1.3410455734443503</v>
      </c>
      <c r="D23" s="115">
        <v>364</v>
      </c>
      <c r="E23" s="114">
        <v>369</v>
      </c>
      <c r="F23" s="114">
        <v>370</v>
      </c>
      <c r="G23" s="114">
        <v>367</v>
      </c>
      <c r="H23" s="140">
        <v>369</v>
      </c>
      <c r="I23" s="115">
        <v>-5</v>
      </c>
      <c r="J23" s="116">
        <v>-1.3550135501355014</v>
      </c>
    </row>
    <row r="24" spans="1:15" s="110" customFormat="1" ht="24.95" customHeight="1" x14ac:dyDescent="0.2">
      <c r="A24" s="193" t="s">
        <v>156</v>
      </c>
      <c r="B24" s="199" t="s">
        <v>221</v>
      </c>
      <c r="C24" s="113">
        <v>2.0889363740190841</v>
      </c>
      <c r="D24" s="115">
        <v>567</v>
      </c>
      <c r="E24" s="114">
        <v>579</v>
      </c>
      <c r="F24" s="114">
        <v>580</v>
      </c>
      <c r="G24" s="114">
        <v>593</v>
      </c>
      <c r="H24" s="140">
        <v>569</v>
      </c>
      <c r="I24" s="115">
        <v>-2</v>
      </c>
      <c r="J24" s="116">
        <v>-0.35149384885764501</v>
      </c>
    </row>
    <row r="25" spans="1:15" s="110" customFormat="1" ht="24.95" customHeight="1" x14ac:dyDescent="0.2">
      <c r="A25" s="193" t="s">
        <v>222</v>
      </c>
      <c r="B25" s="204" t="s">
        <v>159</v>
      </c>
      <c r="C25" s="113">
        <v>4.5315550970784368</v>
      </c>
      <c r="D25" s="115">
        <v>1230</v>
      </c>
      <c r="E25" s="114">
        <v>1226</v>
      </c>
      <c r="F25" s="114">
        <v>1246</v>
      </c>
      <c r="G25" s="114">
        <v>1248</v>
      </c>
      <c r="H25" s="140">
        <v>1255</v>
      </c>
      <c r="I25" s="115">
        <v>-25</v>
      </c>
      <c r="J25" s="116">
        <v>-1.9920318725099602</v>
      </c>
    </row>
    <row r="26" spans="1:15" s="110" customFormat="1" ht="24.95" customHeight="1" x14ac:dyDescent="0.2">
      <c r="A26" s="201">
        <v>782.78300000000002</v>
      </c>
      <c r="B26" s="203" t="s">
        <v>160</v>
      </c>
      <c r="C26" s="113">
        <v>2.6305124709869947</v>
      </c>
      <c r="D26" s="115">
        <v>714</v>
      </c>
      <c r="E26" s="114">
        <v>704</v>
      </c>
      <c r="F26" s="114" t="s">
        <v>513</v>
      </c>
      <c r="G26" s="114" t="s">
        <v>513</v>
      </c>
      <c r="H26" s="140" t="s">
        <v>513</v>
      </c>
      <c r="I26" s="115" t="s">
        <v>513</v>
      </c>
      <c r="J26" s="116" t="s">
        <v>513</v>
      </c>
    </row>
    <row r="27" spans="1:15" s="110" customFormat="1" ht="24.95" customHeight="1" x14ac:dyDescent="0.2">
      <c r="A27" s="193" t="s">
        <v>161</v>
      </c>
      <c r="B27" s="199" t="s">
        <v>223</v>
      </c>
      <c r="C27" s="113">
        <v>8.263640717680433</v>
      </c>
      <c r="D27" s="115">
        <v>2243</v>
      </c>
      <c r="E27" s="114">
        <v>2300</v>
      </c>
      <c r="F27" s="114">
        <v>2300</v>
      </c>
      <c r="G27" s="114">
        <v>2294</v>
      </c>
      <c r="H27" s="140">
        <v>2280</v>
      </c>
      <c r="I27" s="115">
        <v>-37</v>
      </c>
      <c r="J27" s="116">
        <v>-1.6228070175438596</v>
      </c>
    </row>
    <row r="28" spans="1:15" s="110" customFormat="1" ht="24.95" customHeight="1" x14ac:dyDescent="0.2">
      <c r="A28" s="193" t="s">
        <v>163</v>
      </c>
      <c r="B28" s="199" t="s">
        <v>164</v>
      </c>
      <c r="C28" s="113">
        <v>3.9899790001105258</v>
      </c>
      <c r="D28" s="115">
        <v>1083</v>
      </c>
      <c r="E28" s="114">
        <v>1108</v>
      </c>
      <c r="F28" s="114">
        <v>1082</v>
      </c>
      <c r="G28" s="114">
        <v>1091</v>
      </c>
      <c r="H28" s="140">
        <v>1109</v>
      </c>
      <c r="I28" s="115">
        <v>-26</v>
      </c>
      <c r="J28" s="116">
        <v>-2.3444544634806133</v>
      </c>
    </row>
    <row r="29" spans="1:15" s="110" customFormat="1" ht="24.95" customHeight="1" x14ac:dyDescent="0.2">
      <c r="A29" s="193">
        <v>86</v>
      </c>
      <c r="B29" s="199" t="s">
        <v>165</v>
      </c>
      <c r="C29" s="113">
        <v>5.968389640054526</v>
      </c>
      <c r="D29" s="115">
        <v>1620</v>
      </c>
      <c r="E29" s="114">
        <v>1628</v>
      </c>
      <c r="F29" s="114">
        <v>1635</v>
      </c>
      <c r="G29" s="114">
        <v>1603</v>
      </c>
      <c r="H29" s="140">
        <v>1603</v>
      </c>
      <c r="I29" s="115">
        <v>17</v>
      </c>
      <c r="J29" s="116">
        <v>1.0605115408608858</v>
      </c>
    </row>
    <row r="30" spans="1:15" s="110" customFormat="1" ht="24.95" customHeight="1" x14ac:dyDescent="0.2">
      <c r="A30" s="193">
        <v>87.88</v>
      </c>
      <c r="B30" s="204" t="s">
        <v>166</v>
      </c>
      <c r="C30" s="113">
        <v>11.656780753785506</v>
      </c>
      <c r="D30" s="115">
        <v>3164</v>
      </c>
      <c r="E30" s="114">
        <v>3165</v>
      </c>
      <c r="F30" s="114">
        <v>3184</v>
      </c>
      <c r="G30" s="114">
        <v>3144</v>
      </c>
      <c r="H30" s="140">
        <v>3156</v>
      </c>
      <c r="I30" s="115">
        <v>8</v>
      </c>
      <c r="J30" s="116">
        <v>0.25348542458808621</v>
      </c>
    </row>
    <row r="31" spans="1:15" s="110" customFormat="1" ht="24.95" customHeight="1" x14ac:dyDescent="0.2">
      <c r="A31" s="193" t="s">
        <v>167</v>
      </c>
      <c r="B31" s="199" t="s">
        <v>168</v>
      </c>
      <c r="C31" s="113">
        <v>3.2126146704491028</v>
      </c>
      <c r="D31" s="115">
        <v>872</v>
      </c>
      <c r="E31" s="114">
        <v>878</v>
      </c>
      <c r="F31" s="114">
        <v>898</v>
      </c>
      <c r="G31" s="114">
        <v>883</v>
      </c>
      <c r="H31" s="140">
        <v>874</v>
      </c>
      <c r="I31" s="115">
        <v>-2</v>
      </c>
      <c r="J31" s="116">
        <v>-0.2288329519450801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5.3089194267398589</v>
      </c>
      <c r="D34" s="115">
        <v>1441</v>
      </c>
      <c r="E34" s="114">
        <v>1414</v>
      </c>
      <c r="F34" s="114">
        <v>1505</v>
      </c>
      <c r="G34" s="114">
        <v>1477</v>
      </c>
      <c r="H34" s="140">
        <v>1482</v>
      </c>
      <c r="I34" s="115">
        <v>-41</v>
      </c>
      <c r="J34" s="116">
        <v>-2.7665317139001351</v>
      </c>
    </row>
    <row r="35" spans="1:10" s="110" customFormat="1" ht="24.95" customHeight="1" x14ac:dyDescent="0.2">
      <c r="A35" s="292" t="s">
        <v>171</v>
      </c>
      <c r="B35" s="293" t="s">
        <v>172</v>
      </c>
      <c r="C35" s="113">
        <v>29.771948568691744</v>
      </c>
      <c r="D35" s="115">
        <v>8081</v>
      </c>
      <c r="E35" s="114">
        <v>8089</v>
      </c>
      <c r="F35" s="114">
        <v>8259</v>
      </c>
      <c r="G35" s="114">
        <v>8148</v>
      </c>
      <c r="H35" s="140">
        <v>8106</v>
      </c>
      <c r="I35" s="115">
        <v>-25</v>
      </c>
      <c r="J35" s="116">
        <v>-0.30841352084875401</v>
      </c>
    </row>
    <row r="36" spans="1:10" s="110" customFormat="1" ht="24.95" customHeight="1" x14ac:dyDescent="0.2">
      <c r="A36" s="294" t="s">
        <v>173</v>
      </c>
      <c r="B36" s="295" t="s">
        <v>174</v>
      </c>
      <c r="C36" s="125">
        <v>64.919132004568397</v>
      </c>
      <c r="D36" s="143">
        <v>17621</v>
      </c>
      <c r="E36" s="144">
        <v>17610</v>
      </c>
      <c r="F36" s="144">
        <v>17825</v>
      </c>
      <c r="G36" s="144">
        <v>17654</v>
      </c>
      <c r="H36" s="145">
        <v>17556</v>
      </c>
      <c r="I36" s="143">
        <v>65</v>
      </c>
      <c r="J36" s="146">
        <v>0.37024379129642288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2020-09-25T13:17:11Z</dcterms:created>
  <dcterms:modified xsi:type="dcterms:W3CDTF">2020-09-28T08:13:33Z</dcterms:modified>
</cp:coreProperties>
</file>