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s="1"/>
  <c r="J74" i="24"/>
  <c r="G74" i="24"/>
  <c r="F74" i="24"/>
  <c r="E74" i="24"/>
  <c r="L73" i="24"/>
  <c r="H73" i="24" s="1"/>
  <c r="G73" i="24"/>
  <c r="F73" i="24"/>
  <c r="E73" i="24"/>
  <c r="L72" i="24"/>
  <c r="H72" i="24" s="1"/>
  <c r="I72" i="24" s="1"/>
  <c r="K72" i="24"/>
  <c r="J72" i="24"/>
  <c r="G72" i="24"/>
  <c r="F72" i="24"/>
  <c r="E72" i="24"/>
  <c r="L71" i="24"/>
  <c r="H71" i="24" s="1"/>
  <c r="I71" i="24" s="1"/>
  <c r="G71" i="24"/>
  <c r="F71" i="24"/>
  <c r="E71" i="24"/>
  <c r="L70" i="24"/>
  <c r="H70" i="24" s="1"/>
  <c r="I70" i="24" s="1"/>
  <c r="G70" i="24"/>
  <c r="F70" i="24"/>
  <c r="E70" i="24"/>
  <c r="L69" i="24"/>
  <c r="H69" i="24" s="1"/>
  <c r="G69" i="24"/>
  <c r="F69" i="24"/>
  <c r="E69" i="24"/>
  <c r="L68" i="24"/>
  <c r="H68" i="24" s="1"/>
  <c r="I68" i="24" s="1"/>
  <c r="K68" i="24"/>
  <c r="J68" i="24"/>
  <c r="G68" i="24"/>
  <c r="F68" i="24"/>
  <c r="E68" i="24"/>
  <c r="L67" i="24"/>
  <c r="H67" i="24" s="1"/>
  <c r="I67" i="24" s="1"/>
  <c r="G67" i="24"/>
  <c r="F67" i="24"/>
  <c r="E67" i="24"/>
  <c r="L66" i="24"/>
  <c r="H66" i="24" s="1"/>
  <c r="I66" i="24" s="1"/>
  <c r="G66" i="24"/>
  <c r="F66" i="24"/>
  <c r="E66" i="24"/>
  <c r="L65" i="24"/>
  <c r="H65" i="24" s="1"/>
  <c r="G65" i="24"/>
  <c r="F65" i="24"/>
  <c r="E65" i="24"/>
  <c r="L64" i="24"/>
  <c r="H64" i="24" s="1"/>
  <c r="I64" i="24" s="1"/>
  <c r="K64" i="24"/>
  <c r="J64" i="24"/>
  <c r="G64" i="24"/>
  <c r="F64" i="24"/>
  <c r="E64" i="24"/>
  <c r="L63" i="24"/>
  <c r="H63" i="24" s="1"/>
  <c r="I63" i="24" s="1"/>
  <c r="G63" i="24"/>
  <c r="F63" i="24"/>
  <c r="E63" i="24"/>
  <c r="L62" i="24"/>
  <c r="H62" i="24" s="1"/>
  <c r="I62" i="24" s="1"/>
  <c r="G62" i="24"/>
  <c r="F62" i="24"/>
  <c r="E62" i="24"/>
  <c r="L61" i="24"/>
  <c r="H61" i="24" s="1"/>
  <c r="G61" i="24"/>
  <c r="F61" i="24"/>
  <c r="E61" i="24"/>
  <c r="L60" i="24"/>
  <c r="H60" i="24" s="1"/>
  <c r="I60" i="24" s="1"/>
  <c r="K60" i="24"/>
  <c r="J60" i="24"/>
  <c r="G60" i="24"/>
  <c r="F60" i="24"/>
  <c r="E60" i="24"/>
  <c r="L59" i="24"/>
  <c r="H59" i="24" s="1"/>
  <c r="I59" i="24" s="1"/>
  <c r="G59" i="24"/>
  <c r="F59" i="24"/>
  <c r="E59" i="24"/>
  <c r="L58" i="24"/>
  <c r="H58" i="24" s="1"/>
  <c r="I58" i="24" s="1"/>
  <c r="G58" i="24"/>
  <c r="F58" i="24"/>
  <c r="E58" i="24"/>
  <c r="L57" i="24"/>
  <c r="H57" i="24" s="1"/>
  <c r="G57" i="24"/>
  <c r="F57" i="24"/>
  <c r="E57" i="24"/>
  <c r="L56" i="24"/>
  <c r="H56" i="24" s="1"/>
  <c r="I56" i="24" s="1"/>
  <c r="K56" i="24"/>
  <c r="J56" i="24"/>
  <c r="G56" i="24"/>
  <c r="F56" i="24"/>
  <c r="E56" i="24"/>
  <c r="L55" i="24"/>
  <c r="H55" i="24" s="1"/>
  <c r="I55" i="24" s="1"/>
  <c r="G55" i="24"/>
  <c r="F55" i="24"/>
  <c r="E55" i="24"/>
  <c r="L54" i="24"/>
  <c r="H54" i="24" s="1"/>
  <c r="I54" i="24" s="1"/>
  <c r="G54" i="24"/>
  <c r="F54" i="24"/>
  <c r="E54" i="24"/>
  <c r="L53" i="24"/>
  <c r="H53" i="24" s="1"/>
  <c r="G53" i="24"/>
  <c r="F53" i="24"/>
  <c r="E53" i="24"/>
  <c r="L52" i="24"/>
  <c r="H52" i="24" s="1"/>
  <c r="I52" i="24" s="1"/>
  <c r="K52" i="24"/>
  <c r="J52" i="24"/>
  <c r="G52" i="24"/>
  <c r="F52" i="24"/>
  <c r="E52" i="24"/>
  <c r="L51" i="24"/>
  <c r="H51" i="24" s="1"/>
  <c r="I51" i="24" s="1"/>
  <c r="G51" i="24"/>
  <c r="F51" i="24"/>
  <c r="E51" i="24"/>
  <c r="L44" i="24"/>
  <c r="I44" i="24"/>
  <c r="H44" i="24"/>
  <c r="G44" i="24"/>
  <c r="D44" i="24"/>
  <c r="C44" i="24"/>
  <c r="M44" i="24" s="1"/>
  <c r="B44" i="24"/>
  <c r="K44" i="24" s="1"/>
  <c r="M43" i="24"/>
  <c r="L43" i="24"/>
  <c r="K43" i="24"/>
  <c r="H43" i="24"/>
  <c r="F43" i="24"/>
  <c r="E43" i="24"/>
  <c r="D43" i="24"/>
  <c r="C43" i="24"/>
  <c r="B43" i="24"/>
  <c r="J43" i="24" s="1"/>
  <c r="L42" i="24"/>
  <c r="I42" i="24"/>
  <c r="H42" i="24"/>
  <c r="G42" i="24"/>
  <c r="D42" i="24"/>
  <c r="C42" i="24"/>
  <c r="M42" i="24" s="1"/>
  <c r="B42" i="24"/>
  <c r="K42" i="24" s="1"/>
  <c r="M41" i="24"/>
  <c r="L41" i="24"/>
  <c r="K41" i="24"/>
  <c r="H41" i="24"/>
  <c r="F41" i="24"/>
  <c r="E41" i="24"/>
  <c r="D41" i="24"/>
  <c r="C41" i="24"/>
  <c r="B41" i="24"/>
  <c r="J41" i="24" s="1"/>
  <c r="L40" i="24"/>
  <c r="I40" i="24"/>
  <c r="H40" i="24"/>
  <c r="G40" i="24"/>
  <c r="D40" i="24"/>
  <c r="C40" i="24"/>
  <c r="M40" i="24" s="1"/>
  <c r="B40" i="24"/>
  <c r="K40" i="24" s="1"/>
  <c r="M36" i="24"/>
  <c r="L36" i="24"/>
  <c r="K36" i="24"/>
  <c r="J36" i="24"/>
  <c r="I36" i="24"/>
  <c r="H36" i="24"/>
  <c r="G36" i="24"/>
  <c r="F36" i="24"/>
  <c r="E36" i="24"/>
  <c r="D36" i="24"/>
  <c r="K57" i="15"/>
  <c r="L57" i="15" s="1"/>
  <c r="C39" i="24"/>
  <c r="C38" i="24"/>
  <c r="C37" i="24"/>
  <c r="M37" i="24" s="1"/>
  <c r="C35" i="24"/>
  <c r="C34" i="24"/>
  <c r="C33" i="24"/>
  <c r="C32" i="24"/>
  <c r="C31" i="24"/>
  <c r="C30" i="24"/>
  <c r="M30" i="24" s="1"/>
  <c r="C29" i="24"/>
  <c r="C28" i="24"/>
  <c r="M28" i="24" s="1"/>
  <c r="C27" i="24"/>
  <c r="C26" i="24"/>
  <c r="C25" i="24"/>
  <c r="C24" i="24"/>
  <c r="C23" i="24"/>
  <c r="I23" i="24" s="1"/>
  <c r="C22" i="24"/>
  <c r="C21" i="24"/>
  <c r="C20" i="24"/>
  <c r="C19" i="24"/>
  <c r="C18" i="24"/>
  <c r="E18" i="24" s="1"/>
  <c r="C17" i="24"/>
  <c r="C16" i="24"/>
  <c r="C15" i="24"/>
  <c r="C9" i="24"/>
  <c r="C8" i="24"/>
  <c r="C7" i="24"/>
  <c r="B38" i="24"/>
  <c r="B37" i="24"/>
  <c r="B35" i="24"/>
  <c r="B34" i="24"/>
  <c r="B33" i="24"/>
  <c r="B32" i="24"/>
  <c r="F32" i="24" s="1"/>
  <c r="B31" i="24"/>
  <c r="B30" i="24"/>
  <c r="B29" i="24"/>
  <c r="B28" i="24"/>
  <c r="B27" i="24"/>
  <c r="B26" i="24"/>
  <c r="B25" i="24"/>
  <c r="B24" i="24"/>
  <c r="B23" i="24"/>
  <c r="B22" i="24"/>
  <c r="B21" i="24"/>
  <c r="B20" i="24"/>
  <c r="B19" i="24"/>
  <c r="B18" i="24"/>
  <c r="B17" i="24"/>
  <c r="B16" i="24"/>
  <c r="F16" i="24" s="1"/>
  <c r="B15" i="24"/>
  <c r="B9" i="24"/>
  <c r="B8" i="24"/>
  <c r="B7" i="24"/>
  <c r="F35" i="24" l="1"/>
  <c r="D35" i="24"/>
  <c r="H35" i="24"/>
  <c r="J35" i="24"/>
  <c r="K35" i="24"/>
  <c r="K18" i="24"/>
  <c r="J18" i="24"/>
  <c r="H18" i="24"/>
  <c r="D18" i="24"/>
  <c r="F18" i="24"/>
  <c r="K34" i="24"/>
  <c r="J34" i="24"/>
  <c r="H34" i="24"/>
  <c r="D34" i="24"/>
  <c r="F34" i="24"/>
  <c r="D9" i="24"/>
  <c r="H9" i="24"/>
  <c r="K9" i="24"/>
  <c r="J9" i="24"/>
  <c r="F9" i="24"/>
  <c r="G9" i="24"/>
  <c r="M9" i="24"/>
  <c r="E9" i="24"/>
  <c r="L9" i="24"/>
  <c r="I9" i="24"/>
  <c r="F19" i="24"/>
  <c r="D19" i="24"/>
  <c r="H19" i="24"/>
  <c r="J19" i="24"/>
  <c r="K19" i="24"/>
  <c r="K20" i="24"/>
  <c r="J20" i="24"/>
  <c r="H20" i="24"/>
  <c r="D20" i="24"/>
  <c r="F20" i="24"/>
  <c r="K26" i="24"/>
  <c r="J26" i="24"/>
  <c r="H26" i="24"/>
  <c r="D26" i="24"/>
  <c r="F26" i="24"/>
  <c r="G25" i="24"/>
  <c r="M25" i="24"/>
  <c r="E25" i="24"/>
  <c r="L25" i="24"/>
  <c r="I25" i="24"/>
  <c r="F21" i="24"/>
  <c r="D21" i="24"/>
  <c r="H21" i="24"/>
  <c r="K21" i="24"/>
  <c r="J21" i="24"/>
  <c r="F27" i="24"/>
  <c r="D27" i="24"/>
  <c r="H27" i="24"/>
  <c r="K27" i="24"/>
  <c r="J27" i="24"/>
  <c r="D38" i="24"/>
  <c r="K38" i="24"/>
  <c r="J38" i="24"/>
  <c r="F38" i="24"/>
  <c r="H38" i="24"/>
  <c r="F29" i="24"/>
  <c r="D29" i="24"/>
  <c r="H29" i="24"/>
  <c r="K29" i="24"/>
  <c r="J29" i="24"/>
  <c r="K28" i="24"/>
  <c r="J28" i="24"/>
  <c r="H28" i="24"/>
  <c r="D28" i="24"/>
  <c r="F28" i="24"/>
  <c r="G27" i="24"/>
  <c r="M27" i="24"/>
  <c r="E27" i="24"/>
  <c r="L27" i="24"/>
  <c r="I27" i="24"/>
  <c r="D7" i="24"/>
  <c r="H7" i="24"/>
  <c r="F7" i="24"/>
  <c r="B14" i="24"/>
  <c r="B6" i="24"/>
  <c r="K22" i="24"/>
  <c r="J22" i="24"/>
  <c r="H22" i="24"/>
  <c r="D22" i="24"/>
  <c r="F22" i="24"/>
  <c r="K30" i="24"/>
  <c r="J30" i="24"/>
  <c r="H30" i="24"/>
  <c r="D30" i="24"/>
  <c r="F30" i="24"/>
  <c r="B45" i="24"/>
  <c r="B39" i="24"/>
  <c r="G31" i="24"/>
  <c r="M31" i="24"/>
  <c r="E31" i="24"/>
  <c r="L31" i="24"/>
  <c r="I31" i="24"/>
  <c r="I34" i="24"/>
  <c r="L34" i="24"/>
  <c r="M34" i="24"/>
  <c r="G34" i="24"/>
  <c r="M38" i="24"/>
  <c r="E38" i="24"/>
  <c r="L38" i="24"/>
  <c r="I38" i="24"/>
  <c r="I61" i="24"/>
  <c r="J61" i="24"/>
  <c r="K61" i="24"/>
  <c r="F33" i="24"/>
  <c r="D33" i="24"/>
  <c r="H33" i="24"/>
  <c r="J33" i="24"/>
  <c r="K33" i="24"/>
  <c r="I16" i="24"/>
  <c r="L16" i="24"/>
  <c r="M16" i="24"/>
  <c r="E16" i="24"/>
  <c r="H37" i="24"/>
  <c r="F37" i="24"/>
  <c r="J37" i="24"/>
  <c r="K37" i="24"/>
  <c r="D37" i="24"/>
  <c r="G30" i="24"/>
  <c r="I65" i="24"/>
  <c r="J65" i="24"/>
  <c r="K65" i="24"/>
  <c r="I22" i="24"/>
  <c r="L22" i="24"/>
  <c r="M22" i="24"/>
  <c r="G22" i="24"/>
  <c r="E22" i="24"/>
  <c r="F15" i="24"/>
  <c r="D15" i="24"/>
  <c r="H15" i="24"/>
  <c r="K15" i="24"/>
  <c r="J15" i="24"/>
  <c r="F23" i="24"/>
  <c r="D23" i="24"/>
  <c r="H23" i="24"/>
  <c r="K23" i="24"/>
  <c r="F31" i="24"/>
  <c r="D31" i="24"/>
  <c r="H31" i="24"/>
  <c r="K31" i="24"/>
  <c r="J31" i="24"/>
  <c r="C14" i="24"/>
  <c r="C6" i="24"/>
  <c r="G17" i="24"/>
  <c r="M17" i="24"/>
  <c r="E17" i="24"/>
  <c r="L17" i="24"/>
  <c r="I17" i="24"/>
  <c r="G23" i="24"/>
  <c r="M23" i="24"/>
  <c r="E23" i="24"/>
  <c r="L23" i="24"/>
  <c r="I26" i="24"/>
  <c r="L26" i="24"/>
  <c r="G26" i="24"/>
  <c r="E26" i="24"/>
  <c r="M26" i="24"/>
  <c r="G29" i="24"/>
  <c r="M29" i="24"/>
  <c r="E29" i="24"/>
  <c r="L29" i="24"/>
  <c r="I29" i="24"/>
  <c r="I32" i="24"/>
  <c r="L32" i="24"/>
  <c r="M32" i="24"/>
  <c r="E32" i="24"/>
  <c r="G35" i="24"/>
  <c r="M35" i="24"/>
  <c r="E35" i="24"/>
  <c r="L35" i="24"/>
  <c r="I35" i="24"/>
  <c r="I39" i="24"/>
  <c r="G39" i="24"/>
  <c r="E39" i="24"/>
  <c r="G16" i="24"/>
  <c r="J23" i="24"/>
  <c r="I28" i="24"/>
  <c r="L28" i="24"/>
  <c r="E28" i="24"/>
  <c r="G28" i="24"/>
  <c r="I20" i="24"/>
  <c r="L20" i="24"/>
  <c r="M20" i="24"/>
  <c r="G20" i="24"/>
  <c r="J7" i="24"/>
  <c r="G38" i="24"/>
  <c r="I53" i="24"/>
  <c r="J53" i="24"/>
  <c r="K53" i="24"/>
  <c r="I69" i="24"/>
  <c r="J69" i="24"/>
  <c r="K69" i="24"/>
  <c r="K8" i="24"/>
  <c r="H8" i="24"/>
  <c r="D8" i="24"/>
  <c r="J8" i="24"/>
  <c r="F8" i="24"/>
  <c r="F17" i="24"/>
  <c r="D17" i="24"/>
  <c r="H17" i="24"/>
  <c r="J17" i="24"/>
  <c r="K17" i="24"/>
  <c r="F25" i="24"/>
  <c r="D25" i="24"/>
  <c r="H25" i="24"/>
  <c r="K25" i="24"/>
  <c r="J25" i="24"/>
  <c r="I8" i="24"/>
  <c r="L8" i="24"/>
  <c r="G8" i="24"/>
  <c r="E8" i="24"/>
  <c r="M8" i="24"/>
  <c r="G19" i="24"/>
  <c r="M19" i="24"/>
  <c r="E19" i="24"/>
  <c r="L19" i="24"/>
  <c r="I19" i="24"/>
  <c r="G33" i="24"/>
  <c r="M33" i="24"/>
  <c r="E33" i="24"/>
  <c r="L33" i="24"/>
  <c r="I33" i="24"/>
  <c r="K7" i="24"/>
  <c r="G32" i="24"/>
  <c r="L39" i="24"/>
  <c r="K16" i="24"/>
  <c r="J16" i="24"/>
  <c r="H16" i="24"/>
  <c r="D16" i="24"/>
  <c r="K24" i="24"/>
  <c r="J24" i="24"/>
  <c r="H24" i="24"/>
  <c r="D24" i="24"/>
  <c r="F24" i="24"/>
  <c r="K32" i="24"/>
  <c r="J32" i="24"/>
  <c r="H32" i="24"/>
  <c r="D32" i="24"/>
  <c r="G7" i="24"/>
  <c r="M7" i="24"/>
  <c r="E7" i="24"/>
  <c r="L7" i="24"/>
  <c r="I7" i="24"/>
  <c r="G15" i="24"/>
  <c r="M15" i="24"/>
  <c r="E15" i="24"/>
  <c r="L15" i="24"/>
  <c r="I15" i="24"/>
  <c r="I18" i="24"/>
  <c r="L18" i="24"/>
  <c r="M18" i="24"/>
  <c r="G18" i="24"/>
  <c r="G21" i="24"/>
  <c r="M21" i="24"/>
  <c r="E21" i="24"/>
  <c r="L21" i="24"/>
  <c r="I21" i="24"/>
  <c r="I24" i="24"/>
  <c r="L24" i="24"/>
  <c r="M24" i="24"/>
  <c r="G24" i="24"/>
  <c r="E24" i="24"/>
  <c r="I30" i="24"/>
  <c r="L30" i="24"/>
  <c r="E30" i="24"/>
  <c r="I37" i="24"/>
  <c r="G37" i="24"/>
  <c r="E37" i="24"/>
  <c r="L37" i="24"/>
  <c r="E34" i="24"/>
  <c r="M39" i="24"/>
  <c r="C45" i="24"/>
  <c r="I57" i="24"/>
  <c r="J57" i="24"/>
  <c r="K57" i="24"/>
  <c r="I73" i="24"/>
  <c r="J73" i="24"/>
  <c r="K73" i="24"/>
  <c r="E20" i="24"/>
  <c r="I41" i="24"/>
  <c r="G41" i="24"/>
  <c r="I43" i="24"/>
  <c r="G43" i="24"/>
  <c r="J51" i="24"/>
  <c r="J55" i="24"/>
  <c r="J59" i="24"/>
  <c r="J63" i="24"/>
  <c r="J67" i="24"/>
  <c r="J71" i="24"/>
  <c r="J75" i="24"/>
  <c r="K51" i="24"/>
  <c r="K55" i="24"/>
  <c r="K59" i="24"/>
  <c r="K63" i="24"/>
  <c r="K67" i="24"/>
  <c r="K71" i="24"/>
  <c r="K75" i="24"/>
  <c r="J54" i="24"/>
  <c r="J58" i="24"/>
  <c r="J62" i="24"/>
  <c r="J66" i="24"/>
  <c r="J70" i="24"/>
  <c r="I77" i="24"/>
  <c r="K54" i="24"/>
  <c r="K58" i="24"/>
  <c r="K62" i="24"/>
  <c r="K66" i="24"/>
  <c r="K70" i="24"/>
  <c r="K74" i="24"/>
  <c r="F40" i="24"/>
  <c r="F42" i="24"/>
  <c r="F44" i="24"/>
  <c r="J40" i="24"/>
  <c r="J42" i="24"/>
  <c r="J44" i="24"/>
  <c r="E40" i="24"/>
  <c r="E42" i="24"/>
  <c r="E44" i="24"/>
  <c r="K6" i="24" l="1"/>
  <c r="H6" i="24"/>
  <c r="D6" i="24"/>
  <c r="J6" i="24"/>
  <c r="F6" i="24"/>
  <c r="K14" i="24"/>
  <c r="J14" i="24"/>
  <c r="H14" i="24"/>
  <c r="D14" i="24"/>
  <c r="F14" i="24"/>
  <c r="J77" i="24"/>
  <c r="K77" i="24"/>
  <c r="H39" i="24"/>
  <c r="F39" i="24"/>
  <c r="J39" i="24"/>
  <c r="D39" i="24"/>
  <c r="K39" i="24"/>
  <c r="I45" i="24"/>
  <c r="G45" i="24"/>
  <c r="M45" i="24"/>
  <c r="L45" i="24"/>
  <c r="E45" i="24"/>
  <c r="I78" i="24"/>
  <c r="I79" i="24"/>
  <c r="I6" i="24"/>
  <c r="L6" i="24"/>
  <c r="M6" i="24"/>
  <c r="E6" i="24"/>
  <c r="G6" i="24"/>
  <c r="H45" i="24"/>
  <c r="F45" i="24"/>
  <c r="J45" i="24"/>
  <c r="K45" i="24"/>
  <c r="D45" i="24"/>
  <c r="I14" i="24"/>
  <c r="L14" i="24"/>
  <c r="E14" i="24"/>
  <c r="M14" i="24"/>
  <c r="G14" i="24"/>
  <c r="I82" i="24" l="1"/>
  <c r="K79" i="24"/>
  <c r="K78" i="24"/>
  <c r="J79" i="24"/>
  <c r="J78" i="24"/>
  <c r="I83" i="24" s="1"/>
  <c r="I81" i="24" l="1"/>
</calcChain>
</file>

<file path=xl/sharedStrings.xml><?xml version="1.0" encoding="utf-8"?>
<sst xmlns="http://schemas.openxmlformats.org/spreadsheetml/2006/main" count="1705" uniqueCount="521">
  <si>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</si>
  <si>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</si>
  <si>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</si>
  <si>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</si>
  <si>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</si>
  <si>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</si>
  <si>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</si>
  <si>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</si>
  <si>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</si>
  <si>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</si>
  <si>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</si>
  <si>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</si>
  <si>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</si>
  <si>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Anhalt-Bitterfeld (15082)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</si>
  <si>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</si>
  <si>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</si>
  <si>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</si>
  <si>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</si>
  <si>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</si>
  <si>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</si>
  <si>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</si>
  <si>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</si>
  <si>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</si>
  <si>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</si>
  <si>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</si>
  <si>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</si>
  <si>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</si>
  <si>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</si>
  <si>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</si>
  <si>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</si>
  <si>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</si>
  <si>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</si>
  <si>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</si>
  <si>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</si>
  <si>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</si>
  <si>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</si>
  <si>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</si>
  <si>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</si>
  <si>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</si>
  <si>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</si>
  <si>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</si>
  <si>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</si>
  <si>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</si>
  <si>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</si>
  <si>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</si>
  <si>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</si>
  <si>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</si>
  <si>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</si>
  <si>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</si>
  <si>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</si>
  <si>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</si>
  <si>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</si>
  <si>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</si>
  <si>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</si>
  <si>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</si>
  <si>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</si>
  <si>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</si>
  <si>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</si>
  <si>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</si>
  <si>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</si>
  <si>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</si>
  <si>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</si>
  <si>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</si>
  <si>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</si>
  <si>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</si>
  <si>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</si>
  <si>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</si>
  <si>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</si>
  <si>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</si>
  <si>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</si>
  <si>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</si>
  <si>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</si>
  <si>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</si>
  <si>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</si>
  <si>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</si>
  <si>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</si>
  <si>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</si>
  <si>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</si>
  <si>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</si>
  <si>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</si>
  <si>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</si>
  <si>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</si>
  <si>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</si>
  <si>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</si>
  <si>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</si>
  <si>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</si>
  <si>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</si>
  <si>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</si>
  <si>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</si>
  <si>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</si>
  <si>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</si>
  <si>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</si>
  <si>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Anhalt-Bitterfeld (15082);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</si>
  <si>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</si>
  <si>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</si>
  <si>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</si>
  <si>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</si>
  <si>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</si>
  <si>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</si>
  <si>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</si>
  <si>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</si>
  <si>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</si>
  <si>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</si>
  <si>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</si>
  <si>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</si>
  <si>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</si>
  <si>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</si>
  <si>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</si>
  <si>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</si>
  <si>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</si>
  <si>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</si>
  <si>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</si>
  <si>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</si>
  <si>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</si>
  <si>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</si>
  <si>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</si>
  <si>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</si>
  <si>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</si>
  <si>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</si>
  <si>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</si>
  <si>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</si>
  <si>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</si>
  <si>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</si>
  <si>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</si>
  <si>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</si>
  <si>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</si>
  <si>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</si>
  <si>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</si>
  <si>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</si>
  <si>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</si>
  <si>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</si>
  <si>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</si>
  <si>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</si>
  <si>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</si>
  <si>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</si>
  <si>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</si>
  <si>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</si>
  <si>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</si>
  <si>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</si>
  <si>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</si>
  <si>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</si>
  <si>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</si>
  <si>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</si>
  <si>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</si>
  <si>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</si>
  <si>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</si>
  <si>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</si>
  <si>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</si>
  <si>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</si>
  <si>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</si>
  <si>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</si>
  <si>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</si>
  <si>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</si>
  <si>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</si>
  <si>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</si>
  <si>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</si>
  <si>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</si>
  <si>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</si>
  <si>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</si>
  <si>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</si>
  <si>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</si>
  <si>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</si>
  <si>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</si>
  <si>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</si>
  <si>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</si>
  <si>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</si>
  <si>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</si>
  <si>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</si>
  <si>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</si>
  <si>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</si>
  <si>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</si>
  <si>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</si>
  <si>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</si>
  <si>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</si>
  <si>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</si>
  <si>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</si>
  <si>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</si>
  <si>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</si>
  <si>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</si>
  <si>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</si>
  <si>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</si>
  <si>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</si>
  <si>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</si>
  <si>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Anhalt-Bitterfeld (15082)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</si>
  <si>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</si>
  <si>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</si>
  <si>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</si>
  <si>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</si>
  <si>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</si>
  <si>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</si>
  <si>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</si>
  <si>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</si>
  <si>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</si>
  <si>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</si>
  <si>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</si>
  <si>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</si>
  <si>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</si>
  <si>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</si>
  <si>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</si>
  <si>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</si>
  <si>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</si>
  <si>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</si>
  <si>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</si>
  <si>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</si>
  <si>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</si>
  <si>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</si>
  <si>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</si>
  <si>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</si>
  <si>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</si>
  <si>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</si>
  <si>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</si>
  <si>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</si>
  <si>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</si>
  <si>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</si>
  <si>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</si>
  <si>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</si>
  <si>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</si>
  <si>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</si>
  <si>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</si>
  <si>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</si>
  <si>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</si>
  <si>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</si>
  <si>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</si>
  <si>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</si>
  <si>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</si>
  <si>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</si>
  <si>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</si>
  <si>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</si>
  <si>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</si>
  <si>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</si>
  <si>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</si>
  <si>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</si>
  <si>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</si>
  <si>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</si>
  <si>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</si>
  <si>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</si>
  <si>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</si>
  <si>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</si>
  <si>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</si>
  <si>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</si>
  <si>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</si>
  <si>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</si>
  <si>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</si>
  <si>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</si>
  <si>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</si>
  <si>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</si>
  <si>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</si>
  <si>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</si>
  <si>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</si>
  <si>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</si>
  <si>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</si>
  <si>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</si>
  <si>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</si>
  <si>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</si>
  <si>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</si>
  <si>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</si>
  <si>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</si>
  <si>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</si>
  <si>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</si>
  <si>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</si>
  <si>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</si>
  <si>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</si>
  <si>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</si>
  <si>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</si>
  <si>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</si>
  <si>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</si>
  <si>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</si>
  <si>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</si>
  <si>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</si>
  <si>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</si>
  <si>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</si>
  <si>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</si>
  <si>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</si>
  <si>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</si>
  <si>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</si>
  <si>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</si>
  <si>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</si>
  <si>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</si>
  <si>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</si>
  <si>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</si>
  <si>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</si>
  <si>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</si>
  <si>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</si>
  <si>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</si>
  <si>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</si>
  <si>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</si>
  <si>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</si>
  <si>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</si>
  <si>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</si>
  <si>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</si>
  <si>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</si>
  <si>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</si>
  <si>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</si>
  <si>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</si>
  <si>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</si>
  <si>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</si>
  <si>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</si>
  <si>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</si>
  <si>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</si>
  <si>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</si>
  <si>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</si>
  <si>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</si>
  <si>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</si>
  <si>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</si>
  <si>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</si>
  <si>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</si>
  <si>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</si>
  <si>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</si>
  <si>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</si>
  <si>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</si>
  <si>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</si>
  <si>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</si>
  <si>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</si>
  <si>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</si>
  <si>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</si>
  <si>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</si>
  <si>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</si>
  <si>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</si>
  <si>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</si>
  <si>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</si>
  <si>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</si>
  <si>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</si>
  <si>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</si>
  <si>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</si>
  <si>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</si>
  <si>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</si>
  <si>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</si>
  <si>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</si>
  <si>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</si>
  <si>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</si>
  <si>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</si>
  <si>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</si>
  <si>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</si>
  <si>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</si>
  <si>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</si>
  <si>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</si>
  <si>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</si>
  <si>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</si>
  <si>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</si>
  <si>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</si>
  <si>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</si>
  <si>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</si>
  <si>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</si>
  <si>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</si>
  <si>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</si>
  <si>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</si>
  <si>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</si>
  <si>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</si>
  <si>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</si>
  <si>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</si>
  <si>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</si>
  <si>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</si>
  <si>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</si>
  <si>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</si>
  <si>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</si>
  <si>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</si>
  <si>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</si>
  <si>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</si>
  <si>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</si>
  <si>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</si>
  <si>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</si>
  <si>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</si>
  <si>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</si>
  <si>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</si>
  <si>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</si>
  <si>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</si>
  <si>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</si>
  <si>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</si>
  <si>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</si>
  <si>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</si>
  <si>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</si>
  <si>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</si>
  <si>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</si>
  <si>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Anhalt-Bitterfeld (15082);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</si>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</sst>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{C63C44A5-94A1-421F-B97B-39E66F66563F}</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8900-4802-8744-AEE54537368E}"/>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{68215232-71FE-44D3-A14D-2822A0A2ECB3}</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8900-4802-8744-AEE54537368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{BA1182A6-FE62-452A-A8DD-9919D7F19D46}</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8900-4802-8744-AEE54537368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{7ADFA623-A41B-4DEB-96D5-06A95C538F18}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900-4802-8744-AEE54537368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-2.8431808085295423E-2</c:v>
                </c:pt>
                <c:pt idx="1">
                  <c:v>8.2197109924516704E-2</c:v>
                </c:pt>
                <c:pt idx="2">
                  <c:v>0.95490282911153723</c:v>
                </c:pt>
                <c:pt idx="3">
                  <c:v>1.0875687030768</c:v>
                </c:pt>
              </c:numCache>
            </c:numRef>
          </c:val>
          <c:extLst>
            <c:ext xmlns:c16="http://schemas.microsoft.com/office/drawing/2014/chart" uri="{C3380CC4-5D6E-409C-BE32-E72D297353CC}">
              <c16:uniqueId val="{00000004-8900-4802-8744-AEE54537368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{28BDFF61-5634-4CD4-986E-3EEDC54F9FA3}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900-4802-8744-AEE54537368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{A17DFB68-8264-4710-BC5D-73CDAB4A4892}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900-4802-8744-AEE54537368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{044D1BEC-A64C-4307-8CF8-A0DFAACC1AAB}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900-4802-8744-AEE54537368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{C9382064-7D37-417C-AC03-B6F85F124C19}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900-4802-8744-AEE5453736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900-4802-8744-AEE54537368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900-4802-8744-AEE54537368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{51A5FA2C-B5E8-455C-A74C-BAFE41220E35}</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5E76-44D6-8B59-EF570A120AE8}"/>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{7AB7D663-1FFE-4FF8-A8A7-4D47FF885E8C}</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5E76-44D6-8B59-EF570A120AE8}"/>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{F9638020-FEE8-4B4C-9F19-19F2203B696F}</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5E76-44D6-8B59-EF570A120AE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{F7A8AD5D-7782-40DB-B077-E2A8AEFE2BC1}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E76-44D6-8B59-EF570A120A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-3.6167512690355328</c:v>
                </c:pt>
                <c:pt idx="1">
                  <c:v>-2.7368672112575281</c:v>
                </c:pt>
                <c:pt idx="2">
                  <c:v>-3.6279896103654186</c:v>
                </c:pt>
                <c:pt idx="3">
                  <c:v>-2.8655893304673015</c:v>
                </c:pt>
              </c:numCache>
            </c:numRef>
          </c:val>
          <c:extLst>
            <c:ext xmlns:c16="http://schemas.microsoft.com/office/drawing/2014/chart" uri="{C3380CC4-5D6E-409C-BE32-E72D297353CC}">
              <c16:uniqueId val="{00000004-5E76-44D6-8B59-EF570A120AE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{A8DB34A3-7F6A-4D2B-9055-04A1CD39B12D}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E76-44D6-8B59-EF570A120AE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{C1BBE210-FE06-4916-BDA0-4879CF5E94E0}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E76-44D6-8B59-EF570A120AE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{26592F63-0174-4DEA-B48C-6F382481D7B8}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E76-44D6-8B59-EF570A120AE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{4C9AB6DE-3A53-4CCF-BC50-2C52B651F069}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E76-44D6-8B59-EF570A120A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E76-44D6-8B59-EF570A120AE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E76-44D6-8B59-EF570A120AE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{C8214FC7-3F72-41D7-A55B-528F98DC8E1F}</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A4BB-4886-8C77-4AA32377AED8}"/>
                </c:ext>
              </c:extLst>
            </c:dLbl>
            <c:dLbl>
              <c:idx val="1"/>
              <c:tx>
                <c:strRef>
                  <c:f>Daten_Diagramme!$D$15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{584B26F0-78C6-4C30-A7D8-D15CC1727824}</c15:txfldGUID>
                      <c15:f>Daten_Diagramme!$D$15</c15:f>
                      <c15:dlblFieldTableCache>
                        <c:ptCount val="1"/>
                        <c:pt idx="0">
                          <c:v>-1.3</c:v>
                        </c:pt>
                      </c15:dlblFieldTableCache>
                    </c15:dlblFTEntry>
                  </c15:dlblFieldTable>
                  <c15:showDataLabelsRange val="0"/>
                </c:ext>
                <c:ext xmlns:c16="http://schemas.microsoft.com/office/drawing/2014/chart" uri="{C3380CC4-5D6E-409C-BE32-E72D297353CC}">
                  <c16:uniqueId val="{00000001-A4BB-4886-8C77-4AA32377AED8}"/>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{D4FE6F82-F4CD-4B27-8FC9-827F29B9DA95}</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A4BB-4886-8C77-4AA32377AED8}"/>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{B3749F78-010F-4619-964C-B8668B809C63}</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A4BB-4886-8C77-4AA32377AED8}"/>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{901F453F-1B9C-4C83-A2D2-F9BA4D319B8A}</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A4BB-4886-8C77-4AA32377AED8}"/>
                </c:ext>
              </c:extLst>
            </c:dLbl>
            <c:dLbl>
              <c:idx val="5"/>
              <c:tx>
                <c:strRef>
                  <c:f>Daten_Diagramme!$D$19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{7FCBCAB2-A8A8-482F-AD76-C7A8A4A31969}</c15:txfldGUID>
                      <c15:f>Daten_Diagramme!$D$19</c15:f>
                      <c15:dlblFieldTableCache>
                        <c:ptCount val="1"/>
                        <c:pt idx="0">
                          <c:v>-4.9</c:v>
                        </c:pt>
                      </c15:dlblFieldTableCache>
                    </c15:dlblFTEntry>
                  </c15:dlblFieldTable>
                  <c15:showDataLabelsRange val="0"/>
                </c:ext>
                <c:ext xmlns:c16="http://schemas.microsoft.com/office/drawing/2014/chart" uri="{C3380CC4-5D6E-409C-BE32-E72D297353CC}">
                  <c16:uniqueId val="{00000005-A4BB-4886-8C77-4AA32377AED8}"/>
                </c:ext>
              </c:extLst>
            </c:dLbl>
            <c:dLbl>
              <c:idx val="6"/>
              <c:tx>
                <c:strRef>
                  <c:f>Daten_Diagramme!$D$20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{FDD2F4EC-8580-4D0B-B9C1-828B397C6B7F}</c15:txfldGUID>
                      <c15:f>Daten_Diagramme!$D$20</c15:f>
                      <c15:dlblFieldTableCache>
                        <c:ptCount val="1"/>
                        <c:pt idx="0">
                          <c:v>-2.9</c:v>
                        </c:pt>
                      </c15:dlblFieldTableCache>
                    </c15:dlblFTEntry>
                  </c15:dlblFieldTable>
                  <c15:showDataLabelsRange val="0"/>
                </c:ext>
                <c:ext xmlns:c16="http://schemas.microsoft.com/office/drawing/2014/chart" uri="{C3380CC4-5D6E-409C-BE32-E72D297353CC}">
                  <c16:uniqueId val="{00000006-A4BB-4886-8C77-4AA32377AED8}"/>
                </c:ext>
              </c:extLst>
            </c:dLbl>
            <c:dLbl>
              <c:idx val="7"/>
              <c:tx>
                <c:strRef>
                  <c:f>Daten_Diagramme!$D$21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{4CE7CC5E-44AF-4084-B122-4E5DAAB99D96}</c15:txfldGUID>
                      <c15:f>Daten_Diagramme!$D$21</c15:f>
                      <c15:dlblFieldTableCache>
                        <c:ptCount val="1"/>
                        <c:pt idx="0">
                          <c:v>3.0</c:v>
                        </c:pt>
                      </c15:dlblFieldTableCache>
                    </c15:dlblFTEntry>
                  </c15:dlblFieldTable>
                  <c15:showDataLabelsRange val="0"/>
                </c:ext>
                <c:ext xmlns:c16="http://schemas.microsoft.com/office/drawing/2014/chart" uri="{C3380CC4-5D6E-409C-BE32-E72D297353CC}">
                  <c16:uniqueId val="{00000007-A4BB-4886-8C77-4AA32377AED8}"/>
                </c:ext>
              </c:extLst>
            </c:dLbl>
            <c:dLbl>
              <c:idx val="8"/>
              <c:tx>
                <c:strRef>
                  <c:f>Daten_Diagramme!$D$22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{50ADCBD0-8E96-4D40-988F-160EDDCF174A}</c15:txfldGUID>
                      <c15:f>Daten_Diagramme!$D$22</c15:f>
                      <c15:dlblFieldTableCache>
                        <c:ptCount val="1"/>
                        <c:pt idx="0">
                          <c:v>2.3</c:v>
                        </c:pt>
                      </c15:dlblFieldTableCache>
                    </c15:dlblFTEntry>
                  </c15:dlblFieldTable>
                  <c15:showDataLabelsRange val="0"/>
                </c:ext>
                <c:ext xmlns:c16="http://schemas.microsoft.com/office/drawing/2014/chart" uri="{C3380CC4-5D6E-409C-BE32-E72D297353CC}">
                  <c16:uniqueId val="{00000008-A4BB-4886-8C77-4AA32377AED8}"/>
                </c:ext>
              </c:extLst>
            </c:dLbl>
            <c:dLbl>
              <c:idx val="9"/>
              <c:tx>
                <c:strRef>
                  <c:f>Daten_Diagramme!$D$23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{A8E26D47-4F7C-40F8-941F-17D0A5E42479}</c15:txfldGUID>
                      <c15:f>Daten_Diagramme!$D$23</c15:f>
                      <c15:dlblFieldTableCache>
                        <c:ptCount val="1"/>
                        <c:pt idx="0">
                          <c:v>5.8</c:v>
                        </c:pt>
                      </c15:dlblFieldTableCache>
                    </c15:dlblFTEntry>
                  </c15:dlblFieldTable>
                  <c15:showDataLabelsRange val="0"/>
                </c:ext>
                <c:ext xmlns:c16="http://schemas.microsoft.com/office/drawing/2014/chart" uri="{C3380CC4-5D6E-409C-BE32-E72D297353CC}">
                  <c16:uniqueId val="{00000009-A4BB-4886-8C77-4AA32377AED8}"/>
                </c:ext>
              </c:extLst>
            </c:dLbl>
            <c:dLbl>
              <c:idx val="10"/>
              <c:tx>
                <c:strRef>
                  <c:f>Daten_Diagramme!$D$24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{20CD5119-4EB9-4AB7-B0A6-1333376845CB}</c15:txfldGUID>
                      <c15:f>Daten_Diagramme!$D$24</c15:f>
                      <c15:dlblFieldTableCache>
                        <c:ptCount val="1"/>
                        <c:pt idx="0">
                          <c:v>-3.3</c:v>
                        </c:pt>
                      </c15:dlblFieldTableCache>
                    </c15:dlblFTEntry>
                  </c15:dlblFieldTable>
                  <c15:showDataLabelsRange val="0"/>
                </c:ext>
                <c:ext xmlns:c16="http://schemas.microsoft.com/office/drawing/2014/chart" uri="{C3380CC4-5D6E-409C-BE32-E72D297353CC}">
                  <c16:uniqueId val="{0000000A-A4BB-4886-8C77-4AA32377AED8}"/>
                </c:ext>
              </c:extLst>
            </c:dLbl>
            <c:dLbl>
              <c:idx val="11"/>
              <c:tx>
                <c:strRef>
                  <c:f>Daten_Diagramme!$D$25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{5540B5EE-C3E6-4326-ADEC-E0E41E9E773B}</c15:txfldGUID>
                      <c15:f>Daten_Diagramme!$D$25</c15:f>
                      <c15:dlblFieldTableCache>
                        <c:ptCount val="1"/>
                        <c:pt idx="0">
                          <c:v>-2.8</c:v>
                        </c:pt>
                      </c15:dlblFieldTableCache>
                    </c15:dlblFTEntry>
                  </c15:dlblFieldTable>
                  <c15:showDataLabelsRange val="0"/>
                </c:ext>
                <c:ext xmlns:c16="http://schemas.microsoft.com/office/drawing/2014/chart" uri="{C3380CC4-5D6E-409C-BE32-E72D297353CC}">
                  <c16:uniqueId val="{0000000B-A4BB-4886-8C77-4AA32377AED8}"/>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{F88E0FEE-5661-4D72-822B-90E5EFDA1A55}</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A4BB-4886-8C77-4AA32377AED8}"/>
                </c:ext>
              </c:extLst>
            </c:dLbl>
            <c:dLbl>
              <c:idx val="13"/>
              <c:tx>
                <c:strRef>
                  <c:f>Daten_Diagramme!$D$27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{A09BD096-484E-4D74-A868-7E767DD1B8AC}</c15:txfldGUID>
                      <c15:f>Daten_Diagramme!$D$27</c15:f>
                      <c15:dlblFieldTableCache>
                        <c:ptCount val="1"/>
                        <c:pt idx="0">
                          <c:v>4.0</c:v>
                        </c:pt>
                      </c15:dlblFieldTableCache>
                    </c15:dlblFTEntry>
                  </c15:dlblFieldTable>
                  <c15:showDataLabelsRange val="0"/>
                </c:ext>
                <c:ext xmlns:c16="http://schemas.microsoft.com/office/drawing/2014/chart" uri="{C3380CC4-5D6E-409C-BE32-E72D297353CC}">
                  <c16:uniqueId val="{0000000D-A4BB-4886-8C77-4AA32377AED8}"/>
                </c:ext>
              </c:extLst>
            </c:dLbl>
            <c:dLbl>
              <c:idx val="14"/>
              <c:tx>
                <c:strRef>
                  <c:f>Daten_Diagramme!$D$28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{0E2BDBF0-4A37-4A82-91AE-B8FE3877EB1F}</c15:txfldGUID>
                      <c15:f>Daten_Diagramme!$D$28</c15:f>
                      <c15:dlblFieldTableCache>
                        <c:ptCount val="1"/>
                        <c:pt idx="0">
                          <c:v>-0.9</c:v>
                        </c:pt>
                      </c15:dlblFieldTableCache>
                    </c15:dlblFTEntry>
                  </c15:dlblFieldTable>
                  <c15:showDataLabelsRange val="0"/>
                </c:ext>
                <c:ext xmlns:c16="http://schemas.microsoft.com/office/drawing/2014/chart" uri="{C3380CC4-5D6E-409C-BE32-E72D297353CC}">
                  <c16:uniqueId val="{0000000E-A4BB-4886-8C77-4AA32377AED8}"/>
                </c:ext>
              </c:extLst>
            </c:dLbl>
            <c:dLbl>
              <c:idx val="15"/>
              <c:tx>
                <c:strRef>
                  <c:f>Daten_Diagramme!$D$29</c:f>
                  <c:strCache>
                    <c:ptCount val="1"/>
                    <c:pt idx="0">
                      <c:v>-19.0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{2238D850-4451-4F60-B9B0-0C42297A9ECF}</c15:txfldGUID>
                      <c15:f>Daten_Diagramme!$D$29</c15:f>
                      <c15:dlblFieldTableCache>
                        <c:ptCount val="1"/>
                        <c:pt idx="0">
                          <c:v>-19.0</c:v>
                        </c:pt>
                      </c15:dlblFieldTableCache>
                    </c15:dlblFTEntry>
                  </c15:dlblFieldTable>
                  <c15:showDataLabelsRange val="0"/>
                </c:ext>
                <c:ext xmlns:c16="http://schemas.microsoft.com/office/drawing/2014/chart" uri="{C3380CC4-5D6E-409C-BE32-E72D297353CC}">
                  <c16:uniqueId val="{0000000F-A4BB-4886-8C77-4AA32377AED8}"/>
                </c:ext>
              </c:extLst>
            </c:dLbl>
            <c:dLbl>
              <c:idx val="16"/>
              <c:tx>
                <c:strRef>
                  <c:f>Daten_Diagramme!$D$30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{58F09304-5778-41BC-839C-891E9BBD74DE}</c15:txfldGUID>
                      <c15:f>Daten_Diagramme!$D$30</c15:f>
                      <c15:dlblFieldTableCache>
                        <c:ptCount val="1"/>
                        <c:pt idx="0">
                          <c:v>0.8</c:v>
                        </c:pt>
                      </c15:dlblFieldTableCache>
                    </c15:dlblFTEntry>
                  </c15:dlblFieldTable>
                  <c15:showDataLabelsRange val="0"/>
                </c:ext>
                <c:ext xmlns:c16="http://schemas.microsoft.com/office/drawing/2014/chart" uri="{C3380CC4-5D6E-409C-BE32-E72D297353CC}">
                  <c16:uniqueId val="{00000010-A4BB-4886-8C77-4AA32377AED8}"/>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{BBE6AD55-2E56-43ED-9788-7D1ECE01525E}</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A4BB-4886-8C77-4AA32377AED8}"/>
                </c:ext>
              </c:extLst>
            </c:dLbl>
            <c:dLbl>
              <c:idx val="18"/>
              <c:tx>
                <c:strRef>
                  <c:f>Daten_Diagramme!$D$32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{87FFD6DE-F1FD-4EEF-BE1A-8AC9A9C58312}</c15:txfldGUID>
                      <c15:f>Daten_Diagramme!$D$32</c15:f>
                      <c15:dlblFieldTableCache>
                        <c:ptCount val="1"/>
                        <c:pt idx="0">
                          <c:v>1.7</c:v>
                        </c:pt>
                      </c15:dlblFieldTableCache>
                    </c15:dlblFTEntry>
                  </c15:dlblFieldTable>
                  <c15:showDataLabelsRange val="0"/>
                </c:ext>
                <c:ext xmlns:c16="http://schemas.microsoft.com/office/drawing/2014/chart" uri="{C3380CC4-5D6E-409C-BE32-E72D297353CC}">
                  <c16:uniqueId val="{00000012-A4BB-4886-8C77-4AA32377AED8}"/>
                </c:ext>
              </c:extLst>
            </c:dLbl>
            <c:dLbl>
              <c:idx val="19"/>
              <c:tx>
                <c:strRef>
                  <c:f>Daten_Diagramme!$D$33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{32001988-5CCA-4AFF-B1D9-4F2482DBECA9}</c15:txfldGUID>
                      <c15:f>Daten_Diagramme!$D$33</c15:f>
                      <c15:dlblFieldTableCache>
                        <c:ptCount val="1"/>
                        <c:pt idx="0">
                          <c:v>3.5</c:v>
                        </c:pt>
                      </c15:dlblFieldTableCache>
                    </c15:dlblFTEntry>
                  </c15:dlblFieldTable>
                  <c15:showDataLabelsRange val="0"/>
                </c:ext>
                <c:ext xmlns:c16="http://schemas.microsoft.com/office/drawing/2014/chart" uri="{C3380CC4-5D6E-409C-BE32-E72D297353CC}">
                  <c16:uniqueId val="{00000013-A4BB-4886-8C77-4AA32377AED8}"/>
                </c:ext>
              </c:extLst>
            </c:dLbl>
            <c:dLbl>
              <c:idx val="20"/>
              <c:tx>
                <c:strRef>
                  <c:f>Daten_Diagramme!$D$34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{CD533439-8DAF-4E88-8445-B43342BBB37C}</c15:txfldGUID>
                      <c15:f>Daten_Diagramme!$D$34</c15:f>
                      <c15:dlblFieldTableCache>
                        <c:ptCount val="1"/>
                        <c:pt idx="0">
                          <c:v>-0.5</c:v>
                        </c:pt>
                      </c15:dlblFieldTableCache>
                    </c15:dlblFTEntry>
                  </c15:dlblFieldTable>
                  <c15:showDataLabelsRange val="0"/>
                </c:ext>
                <c:ext xmlns:c16="http://schemas.microsoft.com/office/drawing/2014/chart" uri="{C3380CC4-5D6E-409C-BE32-E72D297353CC}">
                  <c16:uniqueId val="{00000014-A4BB-4886-8C77-4AA32377AED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{2BD3731C-D611-4427-B605-F3A7ED65175D}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4BB-4886-8C77-4AA32377AED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{4B8D0D65-A4EB-4C36-8288-AF422CCD682E}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4BB-4886-8C77-4AA32377AED8}"/>
                </c:ext>
              </c:extLst>
            </c:dLbl>
            <c:dLbl>
              <c:idx val="23"/>
              <c:tx>
                <c:strRef>
                  <c:f>Daten_Diagramme!$D$37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{65A7FB2F-F173-4E85-8C42-7FCDB38DF290}</c15:txfldGUID>
                      <c15:f>Daten_Diagramme!$D$37</c15:f>
                      <c15:dlblFieldTableCache>
                        <c:ptCount val="1"/>
                        <c:pt idx="0">
                          <c:v>-1.3</c:v>
                        </c:pt>
                      </c15:dlblFieldTableCache>
                    </c15:dlblFTEntry>
                  </c15:dlblFieldTable>
                  <c15:showDataLabelsRange val="0"/>
                </c:ext>
                <c:ext xmlns:c16="http://schemas.microsoft.com/office/drawing/2014/chart" uri="{C3380CC4-5D6E-409C-BE32-E72D297353CC}">
                  <c16:uniqueId val="{00000017-A4BB-4886-8C77-4AA32377AED8}"/>
                </c:ext>
              </c:extLst>
            </c:dLbl>
            <c:dLbl>
              <c:idx val="24"/>
              <c:layout>
                <c:manualLayout>
                  <c:x val="4.7769028871392123E-3"/>
                  <c:y val="-4.6876052205785108E-5"/>
                </c:manualLayout>
              </c:layout>
              <c:tx>
                <c:strRef>
                  <c:f>Daten_Diagramme!$D$38</c:f>
                  <c:strCache>
                    <c:ptCount val="1"/>
                    <c:pt idx="0">
                      <c:v>-1.6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{C4F74524-A555-4455-B578-B3A1663ADA27}</c15:txfldGUID>
                      <c15:f>Daten_Diagramme!$D$38</c15:f>
                      <c15:dlblFieldTableCache>
                        <c:ptCount val="1"/>
                        <c:pt idx="0">
                          <c:v>-1.6</c:v>
                        </c:pt>
                      </c15:dlblFieldTableCache>
                    </c15:dlblFTEntry>
                  </c15:dlblFieldTable>
                  <c15:showDataLabelsRange val="0"/>
                </c:ext>
                <c:ext xmlns:c16="http://schemas.microsoft.com/office/drawing/2014/chart" uri="{C3380CC4-5D6E-409C-BE32-E72D297353CC}">
                  <c16:uniqueId val="{00000018-A4BB-4886-8C77-4AA32377AED8}"/>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{B709F8C3-31DC-4B97-B5D4-951EB57745A1}</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A4BB-4886-8C77-4AA32377AED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{5A1A6E87-BA01-45F9-9521-7CDB5D42BAEF}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4BB-4886-8C77-4AA32377AED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{AF5A9C7D-D3E2-4EA8-904B-983259B81C1F}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4BB-4886-8C77-4AA32377AED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{90CB0945-1016-4CF1-8E95-602BBF812F88}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4BB-4886-8C77-4AA32377AED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{87828A86-7CCB-4D17-B382-E64C7192565C}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4BB-4886-8C77-4AA32377AED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{EDC3A67C-AC15-4716-87B8-73E6697D8CBE}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4BB-4886-8C77-4AA32377AED8}"/>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{C92616D2-E3C0-4A9B-A9FB-882EA28B0BEE}</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A4BB-4886-8C77-4AA32377AE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-2.8431808085295423E-2</c:v>
                </c:pt>
                <c:pt idx="1">
                  <c:v>-1.2769353551476457</c:v>
                </c:pt>
                <c:pt idx="2">
                  <c:v>-0.18365472910927455</c:v>
                </c:pt>
                <c:pt idx="3">
                  <c:v>-2.7948282617213009</c:v>
                </c:pt>
                <c:pt idx="4">
                  <c:v>1.2041444973396807</c:v>
                </c:pt>
                <c:pt idx="5">
                  <c:v>-4.8598415600243756</c:v>
                </c:pt>
                <c:pt idx="6">
                  <c:v>-2.9349295230739525</c:v>
                </c:pt>
                <c:pt idx="7">
                  <c:v>3.009935710111046</c:v>
                </c:pt>
                <c:pt idx="8">
                  <c:v>2.2914757103574703</c:v>
                </c:pt>
                <c:pt idx="9">
                  <c:v>5.7697029216793521</c:v>
                </c:pt>
                <c:pt idx="10">
                  <c:v>-3.2592592592592591</c:v>
                </c:pt>
                <c:pt idx="11">
                  <c:v>-2.8481012658227849</c:v>
                </c:pt>
                <c:pt idx="12">
                  <c:v>-1.7543859649122806</c:v>
                </c:pt>
                <c:pt idx="13">
                  <c:v>3.9907012785741962</c:v>
                </c:pt>
                <c:pt idx="14">
                  <c:v>-0.85726532361765961</c:v>
                </c:pt>
                <c:pt idx="15">
                  <c:v>-18.98355754857997</c:v>
                </c:pt>
                <c:pt idx="16">
                  <c:v>0.76173065204143819</c:v>
                </c:pt>
                <c:pt idx="17">
                  <c:v>-2.2202486678507993</c:v>
                </c:pt>
                <c:pt idx="18">
                  <c:v>1.7289073305670817</c:v>
                </c:pt>
                <c:pt idx="19">
                  <c:v>3.5014589412255108</c:v>
                </c:pt>
                <c:pt idx="20">
                  <c:v>-0.46113306982872199</c:v>
                </c:pt>
                <c:pt idx="21">
                  <c:v>0</c:v>
                </c:pt>
                <c:pt idx="23">
                  <c:v>-1.2769353551476457</c:v>
                </c:pt>
                <c:pt idx="24">
                  <c:v>-1.5731089222530363</c:v>
                </c:pt>
                <c:pt idx="25">
                  <c:v>0.96458308901137568</c:v>
                </c:pt>
              </c:numCache>
            </c:numRef>
          </c:val>
          <c:extLst>
            <c:ext xmlns:c16="http://schemas.microsoft.com/office/drawing/2014/chart" uri="{C3380CC4-5D6E-409C-BE32-E72D297353CC}">
              <c16:uniqueId val="{00000020-A4BB-4886-8C77-4AA32377AED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{5248A443-96E2-48B3-B240-9C47B3B15ED5}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4BB-4886-8C77-4AA32377AED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{5A85339F-1852-404C-95D0-C951C0E2F6BB}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4BB-4886-8C77-4AA32377AED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{1A49D1B5-7526-4997-B5CC-A8194618F69E}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4BB-4886-8C77-4AA32377AED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{AD4FC54C-BF0F-4329-9EAC-FD99A04C9AB1}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4BB-4886-8C77-4AA32377AED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{EDC3A5AE-3F2F-4C98-A1E8-AFD4761FD16A}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4BB-4886-8C77-4AA32377AED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{5A3AD297-3B54-410F-94AC-B1C09F0F5EA0}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4BB-4886-8C77-4AA32377AED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{DEE1C04B-B0FE-4490-975F-8ABA2F66FDB3}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4BB-4886-8C77-4AA32377AED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{10B893C8-EC3F-46C4-BE44-2E6FF27C2974}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4BB-4886-8C77-4AA32377AED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{DC617FA2-0EFC-456C-941B-159A89D090DC}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4BB-4886-8C77-4AA32377AED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{41781BCE-C9AA-4BC2-B50F-C88592A2C9B6}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4BB-4886-8C77-4AA32377AED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{765966CB-F6E5-4F79-86B8-774777483C1D}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4BB-4886-8C77-4AA32377AED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{B27C12F6-4799-4E4F-B2F7-46C792F192AE}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4BB-4886-8C77-4AA32377AED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{ACFF95EE-BA80-4DFF-8C51-56982DA9998B}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4BB-4886-8C77-4AA32377AED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{86B799D1-5C02-453E-99B7-2B029B6BB015}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4BB-4886-8C77-4AA32377AED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{5E7EE1FB-ADC2-4E2A-A10A-0FE46B03906C}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4BB-4886-8C77-4AA32377AED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{DCDD0F30-EAE1-4342-982D-1DF5B3567AE8}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4BB-4886-8C77-4AA32377AED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{55B9E3A5-4444-492D-8910-3A10C0A8B925}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4BB-4886-8C77-4AA32377AED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{F6E6E3C8-0A8A-4CE5-89A0-D56055857554}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4BB-4886-8C77-4AA32377AED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{AA44F46E-9F8E-4567-9513-D7B6CF40DAB8}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4BB-4886-8C77-4AA32377AED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{1B9D7A05-9856-435E-8787-ED64BC2FD76F}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4BB-4886-8C77-4AA32377AED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{9B3E0C8D-52A9-4E18-BCC5-ABF156A86CB9}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4BB-4886-8C77-4AA32377AED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{6D349B04-BA73-4876-A4EB-332A80964CBD}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4BB-4886-8C77-4AA32377AED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{A0467038-37EF-40ED-A6BA-9E182CD45A40}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4BB-4886-8C77-4AA32377AED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{1190A128-6595-47B4-9B13-61AB837E6B18}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4BB-4886-8C77-4AA32377AED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{DE7B0E58-10C0-4815-9A1C-71971B208A42}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4BB-4886-8C77-4AA32377AED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{3205867F-CA9F-4B4B-8E41-E998CB75463E}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4BB-4886-8C77-4AA32377AED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{82B865F4-1B2F-4C74-A3A4-6F27EAA2CC9A}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4BB-4886-8C77-4AA32377AED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{2E71A1A1-A482-41AE-BB8F-3B1EFD8BB673}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4BB-4886-8C77-4AA32377AED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{BE9A1106-45B2-437C-A26C-F97A89E0CDA5}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4BB-4886-8C77-4AA32377AED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{88CBD848-3DDE-4C64-B78C-6BA79E184AA3}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4BB-4886-8C77-4AA32377AED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{356CBCD6-589D-4CDB-B7AA-92D894796FF0}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4BB-4886-8C77-4AA32377AED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{901F91D5-EE19-406D-AC86-FE50D30DE8A6}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4BB-4886-8C77-4AA32377AE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4BB-4886-8C77-4AA32377AED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4BB-4886-8C77-4AA32377AED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{5085E434-6D29-4C14-B8F1-EC3FAEE81B27}</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FCBF-40EC-85A3-42828BBD0773}"/>
                </c:ext>
              </c:extLst>
            </c:dLbl>
            <c:dLbl>
              <c:idx val="1"/>
              <c:tx>
                <c:strRef>
                  <c:f>Daten_Diagramme!$E$15</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{3E60A582-DD40-4635-88FE-B1337695F3BE}</c15:txfldGUID>
                      <c15:f>Daten_Diagramme!$E$15</c15:f>
                      <c15:dlblFieldTableCache>
                        <c:ptCount val="1"/>
                        <c:pt idx="0">
                          <c:v>8.7</c:v>
                        </c:pt>
                      </c15:dlblFieldTableCache>
                    </c15:dlblFTEntry>
                  </c15:dlblFieldTable>
                  <c15:showDataLabelsRange val="0"/>
                </c:ext>
                <c:ext xmlns:c16="http://schemas.microsoft.com/office/drawing/2014/chart" uri="{C3380CC4-5D6E-409C-BE32-E72D297353CC}">
                  <c16:uniqueId val="{00000001-FCBF-40EC-85A3-42828BBD0773}"/>
                </c:ext>
              </c:extLst>
            </c:dLbl>
            <c:dLbl>
              <c:idx val="2"/>
              <c:tx>
                <c:strRef>
                  <c:f>Daten_Diagramme!$E$16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{1DD21549-BAF2-4282-877A-D93D6C291E89}</c15:txfldGUID>
                      <c15:f>Daten_Diagramme!$E$16</c15:f>
                      <c15:dlblFieldTableCache>
                        <c:ptCount val="1"/>
                        <c:pt idx="0">
                          <c:v>-3.3</c:v>
                        </c:pt>
                      </c15:dlblFieldTableCache>
                    </c15:dlblFTEntry>
                  </c15:dlblFieldTable>
                  <c15:showDataLabelsRange val="0"/>
                </c:ext>
                <c:ext xmlns:c16="http://schemas.microsoft.com/office/drawing/2014/chart" uri="{C3380CC4-5D6E-409C-BE32-E72D297353CC}">
                  <c16:uniqueId val="{00000002-FCBF-40EC-85A3-42828BBD0773}"/>
                </c:ext>
              </c:extLst>
            </c:dLbl>
            <c:dLbl>
              <c:idx val="3"/>
              <c:tx>
                <c:strRef>
                  <c:f>Daten_Diagramme!$E$17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{A1DEA07D-99E1-4618-AD89-482F8CB50B71}</c15:txfldGUID>
                      <c15:f>Daten_Diagramme!$E$17</c15:f>
                      <c15:dlblFieldTableCache>
                        <c:ptCount val="1"/>
                        <c:pt idx="0">
                          <c:v>-4.5</c:v>
                        </c:pt>
                      </c15:dlblFieldTableCache>
                    </c15:dlblFTEntry>
                  </c15:dlblFieldTable>
                  <c15:showDataLabelsRange val="0"/>
                </c:ext>
                <c:ext xmlns:c16="http://schemas.microsoft.com/office/drawing/2014/chart" uri="{C3380CC4-5D6E-409C-BE32-E72D297353CC}">
                  <c16:uniqueId val="{00000003-FCBF-40EC-85A3-42828BBD0773}"/>
                </c:ext>
              </c:extLst>
            </c:dLbl>
            <c:dLbl>
              <c:idx val="4"/>
              <c:tx>
                <c:strRef>
                  <c:f>Daten_Diagramme!$E$18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{3E42ADC9-C1BA-4151-AA18-678829CC82CD}</c15:txfldGUID>
                      <c15:f>Daten_Diagramme!$E$18</c15:f>
                      <c15:dlblFieldTableCache>
                        <c:ptCount val="1"/>
                        <c:pt idx="0">
                          <c:v>2.8</c:v>
                        </c:pt>
                      </c15:dlblFieldTableCache>
                    </c15:dlblFTEntry>
                  </c15:dlblFieldTable>
                  <c15:showDataLabelsRange val="0"/>
                </c:ext>
                <c:ext xmlns:c16="http://schemas.microsoft.com/office/drawing/2014/chart" uri="{C3380CC4-5D6E-409C-BE32-E72D297353CC}">
                  <c16:uniqueId val="{00000004-FCBF-40EC-85A3-42828BBD0773}"/>
                </c:ext>
              </c:extLst>
            </c:dLbl>
            <c:dLbl>
              <c:idx val="5"/>
              <c:tx>
                <c:strRef>
                  <c:f>Daten_Diagramme!$E$19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{8267F08E-B5B9-420A-B5C1-EFA77969AC5A}</c15:txfldGUID>
                      <c15:f>Daten_Diagramme!$E$19</c15:f>
                      <c15:dlblFieldTableCache>
                        <c:ptCount val="1"/>
                        <c:pt idx="0">
                          <c:v>-7.5</c:v>
                        </c:pt>
                      </c15:dlblFieldTableCache>
                    </c15:dlblFTEntry>
                  </c15:dlblFieldTable>
                  <c15:showDataLabelsRange val="0"/>
                </c:ext>
                <c:ext xmlns:c16="http://schemas.microsoft.com/office/drawing/2014/chart" uri="{C3380CC4-5D6E-409C-BE32-E72D297353CC}">
                  <c16:uniqueId val="{00000005-FCBF-40EC-85A3-42828BBD0773}"/>
                </c:ext>
              </c:extLst>
            </c:dLbl>
            <c:dLbl>
              <c:idx val="6"/>
              <c:tx>
                <c:strRef>
                  <c:f>Daten_Diagramme!$E$20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{8D939044-FCBE-4471-9CBA-1BB49DD3E392}</c15:txfldGUID>
                      <c15:f>Daten_Diagramme!$E$20</c15:f>
                      <c15:dlblFieldTableCache>
                        <c:ptCount val="1"/>
                        <c:pt idx="0">
                          <c:v>-5.0</c:v>
                        </c:pt>
                      </c15:dlblFieldTableCache>
                    </c15:dlblFTEntry>
                  </c15:dlblFieldTable>
                  <c15:showDataLabelsRange val="0"/>
                </c:ext>
                <c:ext xmlns:c16="http://schemas.microsoft.com/office/drawing/2014/chart" uri="{C3380CC4-5D6E-409C-BE32-E72D297353CC}">
                  <c16:uniqueId val="{00000006-FCBF-40EC-85A3-42828BBD0773}"/>
                </c:ext>
              </c:extLst>
            </c:dLbl>
            <c:dLbl>
              <c:idx val="7"/>
              <c:tx>
                <c:strRef>
                  <c:f>Daten_Diagramme!$E$21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{26602D9B-D5EC-4FD9-AA1E-5828643C5D0F}</c15:txfldGUID>
                      <c15:f>Daten_Diagramme!$E$21</c15:f>
                      <c15:dlblFieldTableCache>
                        <c:ptCount val="1"/>
                        <c:pt idx="0">
                          <c:v>4.7</c:v>
                        </c:pt>
                      </c15:dlblFieldTableCache>
                    </c15:dlblFTEntry>
                  </c15:dlblFieldTable>
                  <c15:showDataLabelsRange val="0"/>
                </c:ext>
                <c:ext xmlns:c16="http://schemas.microsoft.com/office/drawing/2014/chart" uri="{C3380CC4-5D6E-409C-BE32-E72D297353CC}">
                  <c16:uniqueId val="{00000007-FCBF-40EC-85A3-42828BBD0773}"/>
                </c:ext>
              </c:extLst>
            </c:dLbl>
            <c:dLbl>
              <c:idx val="8"/>
              <c:tx>
                <c:strRef>
                  <c:f>Daten_Diagramme!$E$22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{67EB90EE-AA37-4D64-A51D-8C130082CCF3}</c15:txfldGUID>
                      <c15:f>Daten_Diagramme!$E$22</c15:f>
                      <c15:dlblFieldTableCache>
                        <c:ptCount val="1"/>
                        <c:pt idx="0">
                          <c:v>2.2</c:v>
                        </c:pt>
                      </c15:dlblFieldTableCache>
                    </c15:dlblFTEntry>
                  </c15:dlblFieldTable>
                  <c15:showDataLabelsRange val="0"/>
                </c:ext>
                <c:ext xmlns:c16="http://schemas.microsoft.com/office/drawing/2014/chart" uri="{C3380CC4-5D6E-409C-BE32-E72D297353CC}">
                  <c16:uniqueId val="{00000008-FCBF-40EC-85A3-42828BBD0773}"/>
                </c:ext>
              </c:extLst>
            </c:dLbl>
            <c:dLbl>
              <c:idx val="9"/>
              <c:tx>
                <c:strRef>
                  <c:f>Daten_Diagramme!$E$23</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{CE8A6798-AA41-40E0-8A28-7704811993F0}</c15:txfldGUID>
                      <c15:f>Daten_Diagramme!$E$23</c15:f>
                      <c15:dlblFieldTableCache>
                        <c:ptCount val="1"/>
                        <c:pt idx="0">
                          <c:v>-7.7</c:v>
                        </c:pt>
                      </c15:dlblFieldTableCache>
                    </c15:dlblFTEntry>
                  </c15:dlblFieldTable>
                  <c15:showDataLabelsRange val="0"/>
                </c:ext>
                <c:ext xmlns:c16="http://schemas.microsoft.com/office/drawing/2014/chart" uri="{C3380CC4-5D6E-409C-BE32-E72D297353CC}">
                  <c16:uniqueId val="{00000009-FCBF-40EC-85A3-42828BBD0773}"/>
                </c:ext>
              </c:extLst>
            </c:dLbl>
            <c:dLbl>
              <c:idx val="10"/>
              <c:tx>
                <c:strRef>
                  <c:f>Daten_Diagramme!$E$24</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{3044BB1D-DD23-4EAA-9541-B2A80ADE1D74}</c15:txfldGUID>
                      <c15:f>Daten_Diagramme!$E$24</c15:f>
                      <c15:dlblFieldTableCache>
                        <c:ptCount val="1"/>
                        <c:pt idx="0">
                          <c:v>-11.3</c:v>
                        </c:pt>
                      </c15:dlblFieldTableCache>
                    </c15:dlblFTEntry>
                  </c15:dlblFieldTable>
                  <c15:showDataLabelsRange val="0"/>
                </c:ext>
                <c:ext xmlns:c16="http://schemas.microsoft.com/office/drawing/2014/chart" uri="{C3380CC4-5D6E-409C-BE32-E72D297353CC}">
                  <c16:uniqueId val="{0000000A-FCBF-40EC-85A3-42828BBD0773}"/>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{CB86C795-1FDA-40E4-9E2C-1C29D442355F}</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FCBF-40EC-85A3-42828BBD0773}"/>
                </c:ext>
              </c:extLst>
            </c:dLbl>
            <c:dLbl>
              <c:idx val="12"/>
              <c:tx>
                <c:strRef>
                  <c:f>Daten_Diagramme!$E$26</c:f>
                  <c:strCache>
                    <c:ptCount val="1"/>
                    <c:pt idx="0">
                      <c:v>-19.3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{FC51B319-23BE-4CD8-AB1C-0B76296013EF}</c15:txfldGUID>
                      <c15:f>Daten_Diagramme!$E$26</c15:f>
                      <c15:dlblFieldTableCache>
                        <c:ptCount val="1"/>
                        <c:pt idx="0">
                          <c:v>-19.3</c:v>
                        </c:pt>
                      </c15:dlblFieldTableCache>
                    </c15:dlblFTEntry>
                  </c15:dlblFieldTable>
                  <c15:showDataLabelsRange val="0"/>
                </c:ext>
                <c:ext xmlns:c16="http://schemas.microsoft.com/office/drawing/2014/chart" uri="{C3380CC4-5D6E-409C-BE32-E72D297353CC}">
                  <c16:uniqueId val="{0000000C-FCBF-40EC-85A3-42828BBD0773}"/>
                </c:ext>
              </c:extLst>
            </c:dLbl>
            <c:dLbl>
              <c:idx val="13"/>
              <c:tx>
                <c:strRef>
                  <c:f>Daten_Diagramme!$E$27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{4BC1B487-F926-4692-B779-AC9EF0741FF1}</c15:txfldGUID>
                      <c15:f>Daten_Diagramme!$E$27</c15:f>
                      <c15:dlblFieldTableCache>
                        <c:ptCount val="1"/>
                        <c:pt idx="0">
                          <c:v>-2.5</c:v>
                        </c:pt>
                      </c15:dlblFieldTableCache>
                    </c15:dlblFTEntry>
                  </c15:dlblFieldTable>
                  <c15:showDataLabelsRange val="0"/>
                </c:ext>
                <c:ext xmlns:c16="http://schemas.microsoft.com/office/drawing/2014/chart" uri="{C3380CC4-5D6E-409C-BE32-E72D297353CC}">
                  <c16:uniqueId val="{0000000D-FCBF-40EC-85A3-42828BBD0773}"/>
                </c:ext>
              </c:extLst>
            </c:dLbl>
            <c:dLbl>
              <c:idx val="14"/>
              <c:tx>
                <c:strRef>
                  <c:f>Daten_Diagramme!$E$28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{F0ABA7A6-B84C-4160-B72D-5801D542D1EC}</c15:txfldGUID>
                      <c15:f>Daten_Diagramme!$E$28</c15:f>
                      <c15:dlblFieldTableCache>
                        <c:ptCount val="1"/>
                        <c:pt idx="0">
                          <c:v>-7.1</c:v>
                        </c:pt>
                      </c15:dlblFieldTableCache>
                    </c15:dlblFTEntry>
                  </c15:dlblFieldTable>
                  <c15:showDataLabelsRange val="0"/>
                </c:ext>
                <c:ext xmlns:c16="http://schemas.microsoft.com/office/drawing/2014/chart" uri="{C3380CC4-5D6E-409C-BE32-E72D297353CC}">
                  <c16:uniqueId val="{0000000E-FCBF-40EC-85A3-42828BBD0773}"/>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{9A5ABFDC-2897-4E1A-A878-1A4F7CFD3C0A}</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FCBF-40EC-85A3-42828BBD0773}"/>
                </c:ext>
              </c:extLst>
            </c:dLbl>
            <c:dLbl>
              <c:idx val="16"/>
              <c:tx>
                <c:strRef>
                  <c:f>Daten_Diagramme!$E$30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{6F10E1D1-8997-472A-8DDA-7C2BFA7BDB64}</c15:txfldGUID>
                      <c15:f>Daten_Diagramme!$E$30</c15:f>
                      <c15:dlblFieldTableCache>
                        <c:ptCount val="1"/>
                        <c:pt idx="0">
                          <c:v>-2.2</c:v>
                        </c:pt>
                      </c15:dlblFieldTableCache>
                    </c15:dlblFTEntry>
                  </c15:dlblFieldTable>
                  <c15:showDataLabelsRange val="0"/>
                </c:ext>
                <c:ext xmlns:c16="http://schemas.microsoft.com/office/drawing/2014/chart" uri="{C3380CC4-5D6E-409C-BE32-E72D297353CC}">
                  <c16:uniqueId val="{00000010-FCBF-40EC-85A3-42828BBD0773}"/>
                </c:ext>
              </c:extLst>
            </c:dLbl>
            <c:dLbl>
              <c:idx val="17"/>
              <c:tx>
                <c:strRef>
                  <c:f>Daten_Diagramme!$E$31</c:f>
                  <c:strCache>
                    <c:ptCount val="1"/>
                    <c:pt idx="0">
                      <c:v>-19.6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{96B5306C-4D0E-4C30-B0E6-4FA1D8B00E87}</c15:txfldGUID>
                      <c15:f>Daten_Diagramme!$E$31</c15:f>
                      <c15:dlblFieldTableCache>
                        <c:ptCount val="1"/>
                        <c:pt idx="0">
                          <c:v>-19.6</c:v>
                        </c:pt>
                      </c15:dlblFieldTableCache>
                    </c15:dlblFTEntry>
                  </c15:dlblFieldTable>
                  <c15:showDataLabelsRange val="0"/>
                </c:ext>
                <c:ext xmlns:c16="http://schemas.microsoft.com/office/drawing/2014/chart" uri="{C3380CC4-5D6E-409C-BE32-E72D297353CC}">
                  <c16:uniqueId val="{00000011-FCBF-40EC-85A3-42828BBD0773}"/>
                </c:ext>
              </c:extLst>
            </c:dLbl>
            <c:dLbl>
              <c:idx val="18"/>
              <c:tx>
                <c:strRef>
                  <c:f>Daten_Diagramme!$E$32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{BD1A1D55-D375-4BA1-B8A2-9A96227F587E}</c15:txfldGUID>
                      <c15:f>Daten_Diagramme!$E$32</c15:f>
                      <c15:dlblFieldTableCache>
                        <c:ptCount val="1"/>
                        <c:pt idx="0">
                          <c:v>-2.4</c:v>
                        </c:pt>
                      </c15:dlblFieldTableCache>
                    </c15:dlblFTEntry>
                  </c15:dlblFieldTable>
                  <c15:showDataLabelsRange val="0"/>
                </c:ext>
                <c:ext xmlns:c16="http://schemas.microsoft.com/office/drawing/2014/chart" uri="{C3380CC4-5D6E-409C-BE32-E72D297353CC}">
                  <c16:uniqueId val="{00000012-FCBF-40EC-85A3-42828BBD0773}"/>
                </c:ext>
              </c:extLst>
            </c:dLbl>
            <c:dLbl>
              <c:idx val="19"/>
              <c:tx>
                <c:strRef>
                  <c:f>Daten_Diagramme!$E$33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{0E777B95-6C9C-44E6-8880-8776566AC765}</c15:txfldGUID>
                      <c15:f>Daten_Diagramme!$E$33</c15:f>
                      <c15:dlblFieldTableCache>
                        <c:ptCount val="1"/>
                        <c:pt idx="0">
                          <c:v>0.0</c:v>
                        </c:pt>
                      </c15:dlblFieldTableCache>
                    </c15:dlblFTEntry>
                  </c15:dlblFieldTable>
                  <c15:showDataLabelsRange val="0"/>
                </c:ext>
                <c:ext xmlns:c16="http://schemas.microsoft.com/office/drawing/2014/chart" uri="{C3380CC4-5D6E-409C-BE32-E72D297353CC}">
                  <c16:uniqueId val="{00000013-FCBF-40EC-85A3-42828BBD0773}"/>
                </c:ext>
              </c:extLst>
            </c:dLbl>
            <c:dLbl>
              <c:idx val="20"/>
              <c:tx>
                <c:strRef>
                  <c:f>Daten_Diagramme!$E$34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{07B3B33B-BEEA-4D3A-9E76-1B2BCCEC23C0}</c15:txfldGUID>
                      <c15:f>Daten_Diagramme!$E$34</c15:f>
                      <c15:dlblFieldTableCache>
                        <c:ptCount val="1"/>
                        <c:pt idx="0">
                          <c:v>-1.7</c:v>
                        </c:pt>
                      </c15:dlblFieldTableCache>
                    </c15:dlblFTEntry>
                  </c15:dlblFieldTable>
                  <c15:showDataLabelsRange val="0"/>
                </c:ext>
                <c:ext xmlns:c16="http://schemas.microsoft.com/office/drawing/2014/chart" uri="{C3380CC4-5D6E-409C-BE32-E72D297353CC}">
                  <c16:uniqueId val="{00000014-FCBF-40EC-85A3-42828BBD077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{1802D99E-34A5-4925-A7F2-A2C8983A89B5}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CBF-40EC-85A3-42828BBD077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{AA7EFF4C-D497-43C5-A4D0-4A7564413FEF}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CBF-40EC-85A3-42828BBD0773}"/>
                </c:ext>
              </c:extLst>
            </c:dLbl>
            <c:dLbl>
              <c:idx val="23"/>
              <c:tx>
                <c:strRef>
                  <c:f>Daten_Diagramme!$E$37</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{03508168-1080-4117-BA11-4C76FF2737B8}</c15:txfldGUID>
                      <c15:f>Daten_Diagramme!$E$37</c15:f>
                      <c15:dlblFieldTableCache>
                        <c:ptCount val="1"/>
                        <c:pt idx="0">
                          <c:v>8.7</c:v>
                        </c:pt>
                      </c15:dlblFieldTableCache>
                    </c15:dlblFTEntry>
                  </c15:dlblFieldTable>
                  <c15:showDataLabelsRange val="0"/>
                </c:ext>
                <c:ext xmlns:c16="http://schemas.microsoft.com/office/drawing/2014/chart" uri="{C3380CC4-5D6E-409C-BE32-E72D297353CC}">
                  <c16:uniqueId val="{00000017-FCBF-40EC-85A3-42828BBD0773}"/>
                </c:ext>
              </c:extLst>
            </c:dLbl>
            <c:dLbl>
              <c:idx val="24"/>
              <c:tx>
                <c:strRef>
                  <c:f>Daten_Diagramme!$E$38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{1A7D2F62-3F13-4C40-A692-DDDB36A9C808}</c15:txfldGUID>
                      <c15:f>Daten_Diagramme!$E$38</c15:f>
                      <c15:dlblFieldTableCache>
                        <c:ptCount val="1"/>
                        <c:pt idx="0">
                          <c:v>-0.3</c:v>
                        </c:pt>
                      </c15:dlblFieldTableCache>
                    </c15:dlblFTEntry>
                  </c15:dlblFieldTable>
                  <c15:showDataLabelsRange val="0"/>
                </c:ext>
                <c:ext xmlns:c16="http://schemas.microsoft.com/office/drawing/2014/chart" uri="{C3380CC4-5D6E-409C-BE32-E72D297353CC}">
                  <c16:uniqueId val="{00000018-FCBF-40EC-85A3-42828BBD0773}"/>
                </c:ext>
              </c:extLst>
            </c:dLbl>
            <c:dLbl>
              <c:idx val="25"/>
              <c:tx>
                <c:strRef>
                  <c:f>Daten_Diagramme!$E$39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{CE97C358-79D5-4DBD-8735-B15291ADACA7}</c15:txfldGUID>
                      <c15:f>Daten_Diagramme!$E$39</c15:f>
                      <c15:dlblFieldTableCache>
                        <c:ptCount val="1"/>
                        <c:pt idx="0">
                          <c:v>-4.7</c:v>
                        </c:pt>
                      </c15:dlblFieldTableCache>
                    </c15:dlblFTEntry>
                  </c15:dlblFieldTable>
                  <c15:showDataLabelsRange val="0"/>
                </c:ext>
                <c:ext xmlns:c16="http://schemas.microsoft.com/office/drawing/2014/chart" uri="{C3380CC4-5D6E-409C-BE32-E72D297353CC}">
                  <c16:uniqueId val="{00000019-FCBF-40EC-85A3-42828BBD077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{0CB454D7-B07A-4DDD-B4EC-156149FDAAED}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CBF-40EC-85A3-42828BBD077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{A4137582-4E5E-423A-A6C0-20C2EC42E702}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CBF-40EC-85A3-42828BBD077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{31A99297-DF64-423D-B4CF-6B51C20F0C0A}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CBF-40EC-85A3-42828BBD077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{90984028-114E-46F3-B7DE-BC2BAF73F022}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CBF-40EC-85A3-42828BBD077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{9BAD8123-6E8C-4F70-835B-A0ADAE88F27E}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CBF-40EC-85A3-42828BBD0773}"/>
                </c:ext>
              </c:extLst>
            </c:dLbl>
            <c:dLbl>
              <c:idx val="31"/>
              <c:tx>
                <c:strRef>
                  <c:f>Daten_Diagramme!$E$45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{E79BD51A-E729-44F1-85F3-702A1549E693}</c15:txfldGUID>
                      <c15:f>Daten_Diagramme!$E$45</c15:f>
                      <c15:dlblFieldTableCache>
                        <c:ptCount val="1"/>
                        <c:pt idx="0">
                          <c:v>-4.7</c:v>
                        </c:pt>
                      </c15:dlblFieldTableCache>
                    </c15:dlblFTEntry>
                  </c15:dlblFieldTable>
                  <c15:showDataLabelsRange val="0"/>
                </c:ext>
                <c:ext xmlns:c16="http://schemas.microsoft.com/office/drawing/2014/chart" uri="{C3380CC4-5D6E-409C-BE32-E72D297353CC}">
                  <c16:uniqueId val="{0000001F-FCBF-40EC-85A3-42828BBD077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-3.6167512690355328</c:v>
                </c:pt>
                <c:pt idx="1">
                  <c:v>8.7179487179487172</c:v>
                </c:pt>
                <c:pt idx="2">
                  <c:v>-3.3333333333333335</c:v>
                </c:pt>
                <c:pt idx="3">
                  <c:v>-4.4642857142857144</c:v>
                </c:pt>
                <c:pt idx="4">
                  <c:v>2.8037383177570092</c:v>
                </c:pt>
                <c:pt idx="5">
                  <c:v>-7.5</c:v>
                </c:pt>
                <c:pt idx="6">
                  <c:v>-4.9504950495049505</c:v>
                </c:pt>
                <c:pt idx="7">
                  <c:v>4.6913580246913584</c:v>
                </c:pt>
                <c:pt idx="8">
                  <c:v>2.1883920076117982</c:v>
                </c:pt>
                <c:pt idx="9">
                  <c:v>-7.742998352553542</c:v>
                </c:pt>
                <c:pt idx="10">
                  <c:v>-11.312217194570136</c:v>
                </c:pt>
                <c:pt idx="11">
                  <c:v>0</c:v>
                </c:pt>
                <c:pt idx="12">
                  <c:v>-19.298245614035089</c:v>
                </c:pt>
                <c:pt idx="13">
                  <c:v>-2.53411306042885</c:v>
                </c:pt>
                <c:pt idx="14">
                  <c:v>-7.0780399274047188</c:v>
                </c:pt>
                <c:pt idx="15">
                  <c:v>0</c:v>
                </c:pt>
                <c:pt idx="16">
                  <c:v>-2.1739130434782608</c:v>
                </c:pt>
                <c:pt idx="17">
                  <c:v>-19.553072625698324</c:v>
                </c:pt>
                <c:pt idx="18">
                  <c:v>-2.3684210526315788</c:v>
                </c:pt>
                <c:pt idx="19">
                  <c:v>0</c:v>
                </c:pt>
                <c:pt idx="20">
                  <c:v>-1.6501650165016502</c:v>
                </c:pt>
                <c:pt idx="21">
                  <c:v>0</c:v>
                </c:pt>
                <c:pt idx="23">
                  <c:v>8.7179487179487172</c:v>
                </c:pt>
                <c:pt idx="24">
                  <c:v>-0.32858707557502737</c:v>
                </c:pt>
                <c:pt idx="25">
                  <c:v>-4.6766743648960736</c:v>
                </c:pt>
              </c:numCache>
            </c:numRef>
          </c:val>
          <c:extLst>
            <c:ext xmlns:c16="http://schemas.microsoft.com/office/drawing/2014/chart" uri="{C3380CC4-5D6E-409C-BE32-E72D297353CC}">
              <c16:uniqueId val="{00000020-FCBF-40EC-85A3-42828BBD077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{AA92F2D2-463B-4F0A-97B8-E3D2EC543E73}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CBF-40EC-85A3-42828BBD077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{3B1124CE-243E-43D1-8F24-C9CC67A4172C}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CBF-40EC-85A3-42828BBD077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{9F79274F-0000-44AE-B71E-91C6CD7F8A29}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CBF-40EC-85A3-42828BBD077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{4DD49BAF-1D36-4339-ACEE-14D22FEC7B5B}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CBF-40EC-85A3-42828BBD077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{578DFA85-0624-44F5-B52A-E6129F97E664}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CBF-40EC-85A3-42828BBD077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{C3C6723F-620D-49D8-A2B8-7443DD43AC4E}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CBF-40EC-85A3-42828BBD077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{DFC35A7E-0390-429B-A2BD-28D00A48A133}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CBF-40EC-85A3-42828BBD077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{31BD4327-11A3-43C7-8C46-93D193C85923}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CBF-40EC-85A3-42828BBD077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{FE5E03B4-0DA0-414E-BC89-9407431D04E8}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CBF-40EC-85A3-42828BBD077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{29A30250-FF75-43DD-AB3D-CC11E5DC4218}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CBF-40EC-85A3-42828BBD077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{01D7E26B-6CF9-4350-9C49-F89BE3A8169D}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CBF-40EC-85A3-42828BBD077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{5C142D41-22FB-44A5-9B37-2D9E6FA32979}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CBF-40EC-85A3-42828BBD077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{273EF953-A291-45A6-B25A-D034F5B4065D}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CBF-40EC-85A3-42828BBD077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{11CD6944-62C6-4AD3-9879-3CEF05BAA4EC}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CBF-40EC-85A3-42828BBD077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{EB9E2ECE-6AC6-4462-81DF-F1717FE7A2FD}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CBF-40EC-85A3-42828BBD077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{7255A03D-2894-4A42-B34F-A4ACC2DF655E}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CBF-40EC-85A3-42828BBD077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{850CED57-5748-4C3A-844D-DA7C7539BE4A}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CBF-40EC-85A3-42828BBD077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{06899E46-9ECA-4713-9C77-3567FDF0AB17}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CBF-40EC-85A3-42828BBD077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{5411B881-508B-4F62-9481-49D6023E43E1}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CBF-40EC-85A3-42828BBD077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{D205EE6E-7DCF-44E7-AD4D-279D2DAD20ED}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CBF-40EC-85A3-42828BBD077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{CEBF273E-D37B-4AC3-8216-F9D80BDFD9AD}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CBF-40EC-85A3-42828BBD077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{D38E6F38-AE99-42C0-A428-6F170C66385E}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CBF-40EC-85A3-42828BBD077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{C4F5FC59-6212-466A-9707-123B50AC1B8F}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CBF-40EC-85A3-42828BBD077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{23444E69-6BA1-490F-9E01-10658D4FEC9F}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CBF-40EC-85A3-42828BBD077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{DEECAF46-1933-45B5-87C3-18CB0C3B8F3D}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CBF-40EC-85A3-42828BBD077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{1D18D041-D836-4E9D-96E5-5F7962154CBF}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CBF-40EC-85A3-42828BBD077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{8F838620-12AA-4235-86CB-A01E357C0994}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CBF-40EC-85A3-42828BBD077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{8A0D589E-8E0C-44E5-B305-6B3DBFC763F1}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CBF-40EC-85A3-42828BBD077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{CA497879-1520-4EB2-B2F4-ED172F11B876}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CBF-40EC-85A3-42828BBD077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{8D029D7E-AE01-4DBB-85A8-21029ED4C2D6}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CBF-40EC-85A3-42828BBD077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{DDBC4402-1356-413F-8995-15FCF23D886E}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CBF-40EC-85A3-42828BBD077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{483929D3-6B3F-4832-94F6-580A8151D0A9}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CBF-40EC-85A3-42828BBD077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CBF-40EC-85A3-42828BBD077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CBF-40EC-85A3-42828BBD077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{0EED181F-14E0-4EE5-8D5B-DA7EBFDDFD84}</c15:txfldGUID>
                      <c15:f>Diagramm!$I$46</c15:f>
                      <c15:dlblFieldTableCache>
                        <c:ptCount val="1"/>
                      </c15:dlblFieldTableCache>
                    </c15:dlblFTEntry>
                  </c15:dlblFieldTable>
                  <c15:showDataLabelsRange val="0"/>
                </c:ext>
                <c:ext xmlns:c16="http://schemas.microsoft.com/office/drawing/2014/chart" uri="{C3380CC4-5D6E-409C-BE32-E72D297353CC}">
                  <c16:uniqueId val="{00000000-4D27-4F2D-8114-37E9E4873B6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{20367DFF-66F2-486E-9B00-CF35872C126A}</c15:txfldGUID>
                      <c15:f>Diagramm!$I$47</c15:f>
                      <c15:dlblFieldTableCache>
                        <c:ptCount val="1"/>
                      </c15:dlblFieldTableCache>
                    </c15:dlblFTEntry>
                  </c15:dlblFieldTable>
                  <c15:showDataLabelsRange val="0"/>
                </c:ext>
                <c:ext xmlns:c16="http://schemas.microsoft.com/office/drawing/2014/chart" uri="{C3380CC4-5D6E-409C-BE32-E72D297353CC}">
                  <c16:uniqueId val="{00000001-4D27-4F2D-8114-37E9E4873B6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{72E7FD9C-C705-42CF-8F3A-3981AE92CC34}</c15:txfldGUID>
                      <c15:f>Diagramm!$I$48</c15:f>
                      <c15:dlblFieldTableCache>
                        <c:ptCount val="1"/>
                      </c15:dlblFieldTableCache>
                    </c15:dlblFTEntry>
                  </c15:dlblFieldTable>
                  <c15:showDataLabelsRange val="0"/>
                </c:ext>
                <c:ext xmlns:c16="http://schemas.microsoft.com/office/drawing/2014/chart" uri="{C3380CC4-5D6E-409C-BE32-E72D297353CC}">
                  <c16:uniqueId val="{00000002-4D27-4F2D-8114-37E9E4873B6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{A5F0F874-198A-423D-99B5-9D57417D67E2}</c15:txfldGUID>
                      <c15:f>Diagramm!$I$49</c15:f>
                      <c15:dlblFieldTableCache>
                        <c:ptCount val="1"/>
                      </c15:dlblFieldTableCache>
                    </c15:dlblFTEntry>
                  </c15:dlblFieldTable>
                  <c15:showDataLabelsRange val="0"/>
                </c:ext>
                <c:ext xmlns:c16="http://schemas.microsoft.com/office/drawing/2014/chart" uri="{C3380CC4-5D6E-409C-BE32-E72D297353CC}">
                  <c16:uniqueId val="{00000003-4D27-4F2D-8114-37E9E4873B6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{FC59DDD6-D96E-469B-9E2B-D1F1AFA50511}</c15:txfldGUID>
                      <c15:f>Diagramm!$I$50</c15:f>
                      <c15:dlblFieldTableCache>
                        <c:ptCount val="1"/>
                      </c15:dlblFieldTableCache>
                    </c15:dlblFTEntry>
                  </c15:dlblFieldTable>
                  <c15:showDataLabelsRange val="0"/>
                </c:ext>
                <c:ext xmlns:c16="http://schemas.microsoft.com/office/drawing/2014/chart" uri="{C3380CC4-5D6E-409C-BE32-E72D297353CC}">
                  <c16:uniqueId val="{00000004-4D27-4F2D-8114-37E9E4873B6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{99024456-DAD4-4558-993C-BDB6D1D4EC3A}</c15:txfldGUID>
                      <c15:f>Diagramm!$I$51</c15:f>
                      <c15:dlblFieldTableCache>
                        <c:ptCount val="1"/>
                      </c15:dlblFieldTableCache>
                    </c15:dlblFTEntry>
                  </c15:dlblFieldTable>
                  <c15:showDataLabelsRange val="0"/>
                </c:ext>
                <c:ext xmlns:c16="http://schemas.microsoft.com/office/drawing/2014/chart" uri="{C3380CC4-5D6E-409C-BE32-E72D297353CC}">
                  <c16:uniqueId val="{00000005-4D27-4F2D-8114-37E9E4873B6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{1A41C224-E6AF-452D-B2C1-95482E2A506A}</c15:txfldGUID>
                      <c15:f>Diagramm!$I$52</c15:f>
                      <c15:dlblFieldTableCache>
                        <c:ptCount val="1"/>
                      </c15:dlblFieldTableCache>
                    </c15:dlblFTEntry>
                  </c15:dlblFieldTable>
                  <c15:showDataLabelsRange val="0"/>
                </c:ext>
                <c:ext xmlns:c16="http://schemas.microsoft.com/office/drawing/2014/chart" uri="{C3380CC4-5D6E-409C-BE32-E72D297353CC}">
                  <c16:uniqueId val="{00000006-4D27-4F2D-8114-37E9E4873B6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{1D2A14F5-9953-4471-9CE3-1FD0F0964F21}</c15:txfldGUID>
                      <c15:f>Diagramm!$I$53</c15:f>
                      <c15:dlblFieldTableCache>
                        <c:ptCount val="1"/>
                      </c15:dlblFieldTableCache>
                    </c15:dlblFTEntry>
                  </c15:dlblFieldTable>
                  <c15:showDataLabelsRange val="0"/>
                </c:ext>
                <c:ext xmlns:c16="http://schemas.microsoft.com/office/drawing/2014/chart" uri="{C3380CC4-5D6E-409C-BE32-E72D297353CC}">
                  <c16:uniqueId val="{00000007-4D27-4F2D-8114-37E9E4873B6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{7E6C0A13-79E5-45DD-A1FA-49CC4FCB5DA0}</c15:txfldGUID>
                      <c15:f>Diagramm!$I$54</c15:f>
                      <c15:dlblFieldTableCache>
                        <c:ptCount val="1"/>
                      </c15:dlblFieldTableCache>
                    </c15:dlblFTEntry>
                  </c15:dlblFieldTable>
                  <c15:showDataLabelsRange val="0"/>
                </c:ext>
                <c:ext xmlns:c16="http://schemas.microsoft.com/office/drawing/2014/chart" uri="{C3380CC4-5D6E-409C-BE32-E72D297353CC}">
                  <c16:uniqueId val="{00000008-4D27-4F2D-8114-37E9E4873B6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{DD1B4C42-9644-4AED-80E3-ECDBC57AF589}</c15:txfldGUID>
                      <c15:f>Diagramm!$I$55</c15:f>
                      <c15:dlblFieldTableCache>
                        <c:ptCount val="1"/>
                      </c15:dlblFieldTableCache>
                    </c15:dlblFTEntry>
                  </c15:dlblFieldTable>
                  <c15:showDataLabelsRange val="0"/>
                </c:ext>
                <c:ext xmlns:c16="http://schemas.microsoft.com/office/drawing/2014/chart" uri="{C3380CC4-5D6E-409C-BE32-E72D297353CC}">
                  <c16:uniqueId val="{00000009-4D27-4F2D-8114-37E9E4873B6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{4B9979F9-BF4B-4999-BAAB-081150CE2F38}</c15:txfldGUID>
                      <c15:f>Diagramm!$I$56</c15:f>
                      <c15:dlblFieldTableCache>
                        <c:ptCount val="1"/>
                      </c15:dlblFieldTableCache>
                    </c15:dlblFTEntry>
                  </c15:dlblFieldTable>
                  <c15:showDataLabelsRange val="0"/>
                </c:ext>
                <c:ext xmlns:c16="http://schemas.microsoft.com/office/drawing/2014/chart" uri="{C3380CC4-5D6E-409C-BE32-E72D297353CC}">
                  <c16:uniqueId val="{0000000A-4D27-4F2D-8114-37E9E4873B6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{1B28B9BB-DDC0-4970-AD21-73DEF63CC9DC}</c15:txfldGUID>
                      <c15:f>Diagramm!$I$57</c15:f>
                      <c15:dlblFieldTableCache>
                        <c:ptCount val="1"/>
                      </c15:dlblFieldTableCache>
                    </c15:dlblFTEntry>
                  </c15:dlblFieldTable>
                  <c15:showDataLabelsRange val="0"/>
                </c:ext>
                <c:ext xmlns:c16="http://schemas.microsoft.com/office/drawing/2014/chart" uri="{C3380CC4-5D6E-409C-BE32-E72D297353CC}">
                  <c16:uniqueId val="{0000000B-4D27-4F2D-8114-37E9E4873B6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{DF3BEDF3-1020-436E-B0C7-C003035603A6}</c15:txfldGUID>
                      <c15:f>Diagramm!$I$58</c15:f>
                      <c15:dlblFieldTableCache>
                        <c:ptCount val="1"/>
                      </c15:dlblFieldTableCache>
                    </c15:dlblFTEntry>
                  </c15:dlblFieldTable>
                  <c15:showDataLabelsRange val="0"/>
                </c:ext>
                <c:ext xmlns:c16="http://schemas.microsoft.com/office/drawing/2014/chart" uri="{C3380CC4-5D6E-409C-BE32-E72D297353CC}">
                  <c16:uniqueId val="{0000000C-4D27-4F2D-8114-37E9E4873B6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{4800DA92-CC0D-4A88-9B14-4447E47B8F57}</c15:txfldGUID>
                      <c15:f>Diagramm!$I$59</c15:f>
                      <c15:dlblFieldTableCache>
                        <c:ptCount val="1"/>
                      </c15:dlblFieldTableCache>
                    </c15:dlblFTEntry>
                  </c15:dlblFieldTable>
                  <c15:showDataLabelsRange val="0"/>
                </c:ext>
                <c:ext xmlns:c16="http://schemas.microsoft.com/office/drawing/2014/chart" uri="{C3380CC4-5D6E-409C-BE32-E72D297353CC}">
                  <c16:uniqueId val="{0000000D-4D27-4F2D-8114-37E9E4873B6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{2A5E43A6-2F6A-4E9D-9E8E-17D622E32186}</c15:txfldGUID>
                      <c15:f>Diagramm!$I$60</c15:f>
                      <c15:dlblFieldTableCache>
                        <c:ptCount val="1"/>
                      </c15:dlblFieldTableCache>
                    </c15:dlblFTEntry>
                  </c15:dlblFieldTable>
                  <c15:showDataLabelsRange val="0"/>
                </c:ext>
                <c:ext xmlns:c16="http://schemas.microsoft.com/office/drawing/2014/chart" uri="{C3380CC4-5D6E-409C-BE32-E72D297353CC}">
                  <c16:uniqueId val="{0000000E-4D27-4F2D-8114-37E9E4873B6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{1D57DEB4-A5E0-4539-B5BE-05BBA18C8219}</c15:txfldGUID>
                      <c15:f>Diagramm!$I$61</c15:f>
                      <c15:dlblFieldTableCache>
                        <c:ptCount val="1"/>
                      </c15:dlblFieldTableCache>
                    </c15:dlblFTEntry>
                  </c15:dlblFieldTable>
                  <c15:showDataLabelsRange val="0"/>
                </c:ext>
                <c:ext xmlns:c16="http://schemas.microsoft.com/office/drawing/2014/chart" uri="{C3380CC4-5D6E-409C-BE32-E72D297353CC}">
                  <c16:uniqueId val="{0000000F-4D27-4F2D-8114-37E9E4873B6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{6BBC5976-4582-4114-BB22-F811FCF0BEE5}</c15:txfldGUID>
                      <c15:f>Diagramm!$I$62</c15:f>
                      <c15:dlblFieldTableCache>
                        <c:ptCount val="1"/>
                      </c15:dlblFieldTableCache>
                    </c15:dlblFTEntry>
                  </c15:dlblFieldTable>
                  <c15:showDataLabelsRange val="0"/>
                </c:ext>
                <c:ext xmlns:c16="http://schemas.microsoft.com/office/drawing/2014/chart" uri="{C3380CC4-5D6E-409C-BE32-E72D297353CC}">
                  <c16:uniqueId val="{00000010-4D27-4F2D-8114-37E9E4873B6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{500595AE-424E-45A6-B424-3C0BD59FC5A5}</c15:txfldGUID>
                      <c15:f>Diagramm!$I$63</c15:f>
                      <c15:dlblFieldTableCache>
                        <c:ptCount val="1"/>
                      </c15:dlblFieldTableCache>
                    </c15:dlblFTEntry>
                  </c15:dlblFieldTable>
                  <c15:showDataLabelsRange val="0"/>
                </c:ext>
                <c:ext xmlns:c16="http://schemas.microsoft.com/office/drawing/2014/chart" uri="{C3380CC4-5D6E-409C-BE32-E72D297353CC}">
                  <c16:uniqueId val="{00000011-4D27-4F2D-8114-37E9E4873B6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{E71B396A-87D5-4F8D-8E21-BC45EE3E7689}</c15:txfldGUID>
                      <c15:f>Diagramm!$I$64</c15:f>
                      <c15:dlblFieldTableCache>
                        <c:ptCount val="1"/>
                      </c15:dlblFieldTableCache>
                    </c15:dlblFTEntry>
                  </c15:dlblFieldTable>
                  <c15:showDataLabelsRange val="0"/>
                </c:ext>
                <c:ext xmlns:c16="http://schemas.microsoft.com/office/drawing/2014/chart" uri="{C3380CC4-5D6E-409C-BE32-E72D297353CC}">
                  <c16:uniqueId val="{00000012-4D27-4F2D-8114-37E9E4873B6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{7C006875-2819-4E3D-99BA-CDE9D4F1D2F6}</c15:txfldGUID>
                      <c15:f>Diagramm!$I$65</c15:f>
                      <c15:dlblFieldTableCache>
                        <c:ptCount val="1"/>
                      </c15:dlblFieldTableCache>
                    </c15:dlblFTEntry>
                  </c15:dlblFieldTable>
                  <c15:showDataLabelsRange val="0"/>
                </c:ext>
                <c:ext xmlns:c16="http://schemas.microsoft.com/office/drawing/2014/chart" uri="{C3380CC4-5D6E-409C-BE32-E72D297353CC}">
                  <c16:uniqueId val="{00000013-4D27-4F2D-8114-37E9E4873B6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{AD0D4C85-9D0B-4DA4-8C40-A17D426FB1CA}</c15:txfldGUID>
                      <c15:f>Diagramm!$I$66</c15:f>
                      <c15:dlblFieldTableCache>
                        <c:ptCount val="1"/>
                      </c15:dlblFieldTableCache>
                    </c15:dlblFTEntry>
                  </c15:dlblFieldTable>
                  <c15:showDataLabelsRange val="0"/>
                </c:ext>
                <c:ext xmlns:c16="http://schemas.microsoft.com/office/drawing/2014/chart" uri="{C3380CC4-5D6E-409C-BE32-E72D297353CC}">
                  <c16:uniqueId val="{00000014-4D27-4F2D-8114-37E9E4873B6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{B9E0E5C6-FB43-4616-9015-142B1B1B99EE}</c15:txfldGUID>
                      <c15:f>Diagramm!$I$67</c15:f>
                      <c15:dlblFieldTableCache>
                        <c:ptCount val="1"/>
                      </c15:dlblFieldTableCache>
                    </c15:dlblFTEntry>
                  </c15:dlblFieldTable>
                  <c15:showDataLabelsRange val="0"/>
                </c:ext>
                <c:ext xmlns:c16="http://schemas.microsoft.com/office/drawing/2014/chart" uri="{C3380CC4-5D6E-409C-BE32-E72D297353CC}">
                  <c16:uniqueId val="{00000015-4D27-4F2D-8114-37E9E4873B6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D27-4F2D-8114-37E9E4873B6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{0067D2A3-878D-4645-BBF5-0DB43BDB164E}</c15:txfldGUID>
                      <c15:f>Diagramm!$K$46</c15:f>
                      <c15:dlblFieldTableCache>
                        <c:ptCount val="1"/>
                      </c15:dlblFieldTableCache>
                    </c15:dlblFTEntry>
                  </c15:dlblFieldTable>
                  <c15:showDataLabelsRange val="0"/>
                </c:ext>
                <c:ext xmlns:c16="http://schemas.microsoft.com/office/drawing/2014/chart" uri="{C3380CC4-5D6E-409C-BE32-E72D297353CC}">
                  <c16:uniqueId val="{00000017-4D27-4F2D-8114-37E9E4873B6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{6940926C-D74B-4CDF-A528-C1398DE0E57A}</c15:txfldGUID>
                      <c15:f>Diagramm!$K$47</c15:f>
                      <c15:dlblFieldTableCache>
                        <c:ptCount val="1"/>
                      </c15:dlblFieldTableCache>
                    </c15:dlblFTEntry>
                  </c15:dlblFieldTable>
                  <c15:showDataLabelsRange val="0"/>
                </c:ext>
                <c:ext xmlns:c16="http://schemas.microsoft.com/office/drawing/2014/chart" uri="{C3380CC4-5D6E-409C-BE32-E72D297353CC}">
                  <c16:uniqueId val="{00000018-4D27-4F2D-8114-37E9E4873B6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{D1FC6DC6-DC3B-43C8-9F79-F423D8A3903B}</c15:txfldGUID>
                      <c15:f>Diagramm!$K$48</c15:f>
                      <c15:dlblFieldTableCache>
                        <c:ptCount val="1"/>
                      </c15:dlblFieldTableCache>
                    </c15:dlblFTEntry>
                  </c15:dlblFieldTable>
                  <c15:showDataLabelsRange val="0"/>
                </c:ext>
                <c:ext xmlns:c16="http://schemas.microsoft.com/office/drawing/2014/chart" uri="{C3380CC4-5D6E-409C-BE32-E72D297353CC}">
                  <c16:uniqueId val="{00000019-4D27-4F2D-8114-37E9E4873B6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{ABCDB437-FC55-4778-8688-22C406775971}</c15:txfldGUID>
                      <c15:f>Diagramm!$K$49</c15:f>
                      <c15:dlblFieldTableCache>
                        <c:ptCount val="1"/>
                      </c15:dlblFieldTableCache>
                    </c15:dlblFTEntry>
                  </c15:dlblFieldTable>
                  <c15:showDataLabelsRange val="0"/>
                </c:ext>
                <c:ext xmlns:c16="http://schemas.microsoft.com/office/drawing/2014/chart" uri="{C3380CC4-5D6E-409C-BE32-E72D297353CC}">
                  <c16:uniqueId val="{0000001A-4D27-4F2D-8114-37E9E4873B6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{E252441D-56D3-42E6-92E0-3B8118896CD2}</c15:txfldGUID>
                      <c15:f>Diagramm!$K$50</c15:f>
                      <c15:dlblFieldTableCache>
                        <c:ptCount val="1"/>
                      </c15:dlblFieldTableCache>
                    </c15:dlblFTEntry>
                  </c15:dlblFieldTable>
                  <c15:showDataLabelsRange val="0"/>
                </c:ext>
                <c:ext xmlns:c16="http://schemas.microsoft.com/office/drawing/2014/chart" uri="{C3380CC4-5D6E-409C-BE32-E72D297353CC}">
                  <c16:uniqueId val="{0000001B-4D27-4F2D-8114-37E9E4873B6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{FF26E974-9228-4B17-8BE0-73996A1380EA}</c15:txfldGUID>
                      <c15:f>Diagramm!$K$51</c15:f>
                      <c15:dlblFieldTableCache>
                        <c:ptCount val="1"/>
                      </c15:dlblFieldTableCache>
                    </c15:dlblFTEntry>
                  </c15:dlblFieldTable>
                  <c15:showDataLabelsRange val="0"/>
                </c:ext>
                <c:ext xmlns:c16="http://schemas.microsoft.com/office/drawing/2014/chart" uri="{C3380CC4-5D6E-409C-BE32-E72D297353CC}">
                  <c16:uniqueId val="{0000001C-4D27-4F2D-8114-37E9E4873B6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{677B4DA5-D596-4952-B3D5-6414795FF752}</c15:txfldGUID>
                      <c15:f>Diagramm!$K$52</c15:f>
                      <c15:dlblFieldTableCache>
                        <c:ptCount val="1"/>
                      </c15:dlblFieldTableCache>
                    </c15:dlblFTEntry>
                  </c15:dlblFieldTable>
                  <c15:showDataLabelsRange val="0"/>
                </c:ext>
                <c:ext xmlns:c16="http://schemas.microsoft.com/office/drawing/2014/chart" uri="{C3380CC4-5D6E-409C-BE32-E72D297353CC}">
                  <c16:uniqueId val="{0000001D-4D27-4F2D-8114-37E9E4873B6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{BD0644FF-34AA-4F78-9480-CE141393C90E}</c15:txfldGUID>
                      <c15:f>Diagramm!$K$53</c15:f>
                      <c15:dlblFieldTableCache>
                        <c:ptCount val="1"/>
                      </c15:dlblFieldTableCache>
                    </c15:dlblFTEntry>
                  </c15:dlblFieldTable>
                  <c15:showDataLabelsRange val="0"/>
                </c:ext>
                <c:ext xmlns:c16="http://schemas.microsoft.com/office/drawing/2014/chart" uri="{C3380CC4-5D6E-409C-BE32-E72D297353CC}">
                  <c16:uniqueId val="{0000001E-4D27-4F2D-8114-37E9E4873B6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{15D919B2-2C18-48D2-A5B9-691CA2CAF1A0}</c15:txfldGUID>
                      <c15:f>Diagramm!$K$54</c15:f>
                      <c15:dlblFieldTableCache>
                        <c:ptCount val="1"/>
                      </c15:dlblFieldTableCache>
                    </c15:dlblFTEntry>
                  </c15:dlblFieldTable>
                  <c15:showDataLabelsRange val="0"/>
                </c:ext>
                <c:ext xmlns:c16="http://schemas.microsoft.com/office/drawing/2014/chart" uri="{C3380CC4-5D6E-409C-BE32-E72D297353CC}">
                  <c16:uniqueId val="{0000001F-4D27-4F2D-8114-37E9E4873B6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{32D9F698-D293-4D51-8824-FFA5223D4973}</c15:txfldGUID>
                      <c15:f>Diagramm!$K$55</c15:f>
                      <c15:dlblFieldTableCache>
                        <c:ptCount val="1"/>
                      </c15:dlblFieldTableCache>
                    </c15:dlblFTEntry>
                  </c15:dlblFieldTable>
                  <c15:showDataLabelsRange val="0"/>
                </c:ext>
                <c:ext xmlns:c16="http://schemas.microsoft.com/office/drawing/2014/chart" uri="{C3380CC4-5D6E-409C-BE32-E72D297353CC}">
                  <c16:uniqueId val="{00000020-4D27-4F2D-8114-37E9E4873B6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{D98D507C-6E7D-4BBF-8533-9FA9FE70AA88}</c15:txfldGUID>
                      <c15:f>Diagramm!$K$56</c15:f>
                      <c15:dlblFieldTableCache>
                        <c:ptCount val="1"/>
                      </c15:dlblFieldTableCache>
                    </c15:dlblFTEntry>
                  </c15:dlblFieldTable>
                  <c15:showDataLabelsRange val="0"/>
                </c:ext>
                <c:ext xmlns:c16="http://schemas.microsoft.com/office/drawing/2014/chart" uri="{C3380CC4-5D6E-409C-BE32-E72D297353CC}">
                  <c16:uniqueId val="{00000021-4D27-4F2D-8114-37E9E4873B6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{794B40E9-9F9D-496B-BB3A-9E08134FF08D}</c15:txfldGUID>
                      <c15:f>Diagramm!$K$57</c15:f>
                      <c15:dlblFieldTableCache>
                        <c:ptCount val="1"/>
                      </c15:dlblFieldTableCache>
                    </c15:dlblFTEntry>
                  </c15:dlblFieldTable>
                  <c15:showDataLabelsRange val="0"/>
                </c:ext>
                <c:ext xmlns:c16="http://schemas.microsoft.com/office/drawing/2014/chart" uri="{C3380CC4-5D6E-409C-BE32-E72D297353CC}">
                  <c16:uniqueId val="{00000022-4D27-4F2D-8114-37E9E4873B6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{0CA642E7-3A64-43D6-ABD7-8B97855FED73}</c15:txfldGUID>
                      <c15:f>Diagramm!$K$58</c15:f>
                      <c15:dlblFieldTableCache>
                        <c:ptCount val="1"/>
                      </c15:dlblFieldTableCache>
                    </c15:dlblFTEntry>
                  </c15:dlblFieldTable>
                  <c15:showDataLabelsRange val="0"/>
                </c:ext>
                <c:ext xmlns:c16="http://schemas.microsoft.com/office/drawing/2014/chart" uri="{C3380CC4-5D6E-409C-BE32-E72D297353CC}">
                  <c16:uniqueId val="{00000023-4D27-4F2D-8114-37E9E4873B6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{30EFA9AD-95E9-4369-9E8A-7DA0385CF192}</c15:txfldGUID>
                      <c15:f>Diagramm!$K$59</c15:f>
                      <c15:dlblFieldTableCache>
                        <c:ptCount val="1"/>
                      </c15:dlblFieldTableCache>
                    </c15:dlblFTEntry>
                  </c15:dlblFieldTable>
                  <c15:showDataLabelsRange val="0"/>
                </c:ext>
                <c:ext xmlns:c16="http://schemas.microsoft.com/office/drawing/2014/chart" uri="{C3380CC4-5D6E-409C-BE32-E72D297353CC}">
                  <c16:uniqueId val="{00000024-4D27-4F2D-8114-37E9E4873B6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{621F52AD-E62F-4852-9CAF-B8DD682BF63B}</c15:txfldGUID>
                      <c15:f>Diagramm!$K$60</c15:f>
                      <c15:dlblFieldTableCache>
                        <c:ptCount val="1"/>
                      </c15:dlblFieldTableCache>
                    </c15:dlblFTEntry>
                  </c15:dlblFieldTable>
                  <c15:showDataLabelsRange val="0"/>
                </c:ext>
                <c:ext xmlns:c16="http://schemas.microsoft.com/office/drawing/2014/chart" uri="{C3380CC4-5D6E-409C-BE32-E72D297353CC}">
                  <c16:uniqueId val="{00000025-4D27-4F2D-8114-37E9E4873B6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{FAF8FEDF-19B1-4A54-9A6D-51F729395816}</c15:txfldGUID>
                      <c15:f>Diagramm!$K$61</c15:f>
                      <c15:dlblFieldTableCache>
                        <c:ptCount val="1"/>
                      </c15:dlblFieldTableCache>
                    </c15:dlblFTEntry>
                  </c15:dlblFieldTable>
                  <c15:showDataLabelsRange val="0"/>
                </c:ext>
                <c:ext xmlns:c16="http://schemas.microsoft.com/office/drawing/2014/chart" uri="{C3380CC4-5D6E-409C-BE32-E72D297353CC}">
                  <c16:uniqueId val="{00000026-4D27-4F2D-8114-37E9E4873B6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{80F9035C-D6E4-4025-A298-DBA89D7445D4}</c15:txfldGUID>
                      <c15:f>Diagramm!$K$62</c15:f>
                      <c15:dlblFieldTableCache>
                        <c:ptCount val="1"/>
                      </c15:dlblFieldTableCache>
                    </c15:dlblFTEntry>
                  </c15:dlblFieldTable>
                  <c15:showDataLabelsRange val="0"/>
                </c:ext>
                <c:ext xmlns:c16="http://schemas.microsoft.com/office/drawing/2014/chart" uri="{C3380CC4-5D6E-409C-BE32-E72D297353CC}">
                  <c16:uniqueId val="{00000027-4D27-4F2D-8114-37E9E4873B6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{88A1E67F-5307-4A36-B0CA-1FE7034A6E28}</c15:txfldGUID>
                      <c15:f>Diagramm!$K$63</c15:f>
                      <c15:dlblFieldTableCache>
                        <c:ptCount val="1"/>
                      </c15:dlblFieldTableCache>
                    </c15:dlblFTEntry>
                  </c15:dlblFieldTable>
                  <c15:showDataLabelsRange val="0"/>
                </c:ext>
                <c:ext xmlns:c16="http://schemas.microsoft.com/office/drawing/2014/chart" uri="{C3380CC4-5D6E-409C-BE32-E72D297353CC}">
                  <c16:uniqueId val="{00000028-4D27-4F2D-8114-37E9E4873B6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{EDD6248F-FA42-4C65-86CE-F12B9B8C8F2F}</c15:txfldGUID>
                      <c15:f>Diagramm!$K$64</c15:f>
                      <c15:dlblFieldTableCache>
                        <c:ptCount val="1"/>
                      </c15:dlblFieldTableCache>
                    </c15:dlblFTEntry>
                  </c15:dlblFieldTable>
                  <c15:showDataLabelsRange val="0"/>
                </c:ext>
                <c:ext xmlns:c16="http://schemas.microsoft.com/office/drawing/2014/chart" uri="{C3380CC4-5D6E-409C-BE32-E72D297353CC}">
                  <c16:uniqueId val="{00000029-4D27-4F2D-8114-37E9E4873B6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{E88AEAD9-95CC-4859-83CC-26D20591CFC1}</c15:txfldGUID>
                      <c15:f>Diagramm!$K$65</c15:f>
                      <c15:dlblFieldTableCache>
                        <c:ptCount val="1"/>
                      </c15:dlblFieldTableCache>
                    </c15:dlblFTEntry>
                  </c15:dlblFieldTable>
                  <c15:showDataLabelsRange val="0"/>
                </c:ext>
                <c:ext xmlns:c16="http://schemas.microsoft.com/office/drawing/2014/chart" uri="{C3380CC4-5D6E-409C-BE32-E72D297353CC}">
                  <c16:uniqueId val="{0000002A-4D27-4F2D-8114-37E9E4873B6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{CFE44747-C4AA-4F7A-A82D-0A0858ABE397}</c15:txfldGUID>
                      <c15:f>Diagramm!$K$66</c15:f>
                      <c15:dlblFieldTableCache>
                        <c:ptCount val="1"/>
                      </c15:dlblFieldTableCache>
                    </c15:dlblFTEntry>
                  </c15:dlblFieldTable>
                  <c15:showDataLabelsRange val="0"/>
                </c:ext>
                <c:ext xmlns:c16="http://schemas.microsoft.com/office/drawing/2014/chart" uri="{C3380CC4-5D6E-409C-BE32-E72D297353CC}">
                  <c16:uniqueId val="{0000002B-4D27-4F2D-8114-37E9E4873B6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{A72FD659-EB6D-4E4B-9F8B-B3B8A7AA7A14}</c15:txfldGUID>
                      <c15:f>Diagramm!$K$67</c15:f>
                      <c15:dlblFieldTableCache>
                        <c:ptCount val="1"/>
                      </c15:dlblFieldTableCache>
                    </c15:dlblFTEntry>
                  </c15:dlblFieldTable>
                  <c15:showDataLabelsRange val="0"/>
                </c:ext>
                <c:ext xmlns:c16="http://schemas.microsoft.com/office/drawing/2014/chart" uri="{C3380CC4-5D6E-409C-BE32-E72D297353CC}">
                  <c16:uniqueId val="{0000002C-4D27-4F2D-8114-37E9E4873B6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D27-4F2D-8114-37E9E4873B6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{DF6B5EAE-173B-40C7-8414-886A2B134BE9}</c15:txfldGUID>
                      <c15:f>Diagramm!$J$46</c15:f>
                      <c15:dlblFieldTableCache>
                        <c:ptCount val="1"/>
                      </c15:dlblFieldTableCache>
                    </c15:dlblFTEntry>
                  </c15:dlblFieldTable>
                  <c15:showDataLabelsRange val="0"/>
                </c:ext>
                <c:ext xmlns:c16="http://schemas.microsoft.com/office/drawing/2014/chart" uri="{C3380CC4-5D6E-409C-BE32-E72D297353CC}">
                  <c16:uniqueId val="{0000002E-4D27-4F2D-8114-37E9E4873B6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{1D25F5C8-A8AB-4FEA-8E5F-147EEFB6B969}</c15:txfldGUID>
                      <c15:f>Diagramm!$J$47</c15:f>
                      <c15:dlblFieldTableCache>
                        <c:ptCount val="1"/>
                      </c15:dlblFieldTableCache>
                    </c15:dlblFTEntry>
                  </c15:dlblFieldTable>
                  <c15:showDataLabelsRange val="0"/>
                </c:ext>
                <c:ext xmlns:c16="http://schemas.microsoft.com/office/drawing/2014/chart" uri="{C3380CC4-5D6E-409C-BE32-E72D297353CC}">
                  <c16:uniqueId val="{0000002F-4D27-4F2D-8114-37E9E4873B6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{659323D9-87EB-40FF-A763-A27356342865}</c15:txfldGUID>
                      <c15:f>Diagramm!$J$48</c15:f>
                      <c15:dlblFieldTableCache>
                        <c:ptCount val="1"/>
                      </c15:dlblFieldTableCache>
                    </c15:dlblFTEntry>
                  </c15:dlblFieldTable>
                  <c15:showDataLabelsRange val="0"/>
                </c:ext>
                <c:ext xmlns:c16="http://schemas.microsoft.com/office/drawing/2014/chart" uri="{C3380CC4-5D6E-409C-BE32-E72D297353CC}">
                  <c16:uniqueId val="{00000030-4D27-4F2D-8114-37E9E4873B6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{D9144200-86A7-4AD7-876C-154BF6E275C8}</c15:txfldGUID>
                      <c15:f>Diagramm!$J$49</c15:f>
                      <c15:dlblFieldTableCache>
                        <c:ptCount val="1"/>
                      </c15:dlblFieldTableCache>
                    </c15:dlblFTEntry>
                  </c15:dlblFieldTable>
                  <c15:showDataLabelsRange val="0"/>
                </c:ext>
                <c:ext xmlns:c16="http://schemas.microsoft.com/office/drawing/2014/chart" uri="{C3380CC4-5D6E-409C-BE32-E72D297353CC}">
                  <c16:uniqueId val="{00000031-4D27-4F2D-8114-37E9E4873B6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{ED40BC98-7FD8-4BAB-879D-748A0B625F03}</c15:txfldGUID>
                      <c15:f>Diagramm!$J$50</c15:f>
                      <c15:dlblFieldTableCache>
                        <c:ptCount val="1"/>
                      </c15:dlblFieldTableCache>
                    </c15:dlblFTEntry>
                  </c15:dlblFieldTable>
                  <c15:showDataLabelsRange val="0"/>
                </c:ext>
                <c:ext xmlns:c16="http://schemas.microsoft.com/office/drawing/2014/chart" uri="{C3380CC4-5D6E-409C-BE32-E72D297353CC}">
                  <c16:uniqueId val="{00000032-4D27-4F2D-8114-37E9E4873B6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{B54CF8CE-8A9A-4FDE-BE3F-F1EA3613C179}</c15:txfldGUID>
                      <c15:f>Diagramm!$J$51</c15:f>
                      <c15:dlblFieldTableCache>
                        <c:ptCount val="1"/>
                      </c15:dlblFieldTableCache>
                    </c15:dlblFTEntry>
                  </c15:dlblFieldTable>
                  <c15:showDataLabelsRange val="0"/>
                </c:ext>
                <c:ext xmlns:c16="http://schemas.microsoft.com/office/drawing/2014/chart" uri="{C3380CC4-5D6E-409C-BE32-E72D297353CC}">
                  <c16:uniqueId val="{00000033-4D27-4F2D-8114-37E9E4873B6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{31221808-4E9D-4C83-A779-B3B9AB1A757D}</c15:txfldGUID>
                      <c15:f>Diagramm!$J$52</c15:f>
                      <c15:dlblFieldTableCache>
                        <c:ptCount val="1"/>
                      </c15:dlblFieldTableCache>
                    </c15:dlblFTEntry>
                  </c15:dlblFieldTable>
                  <c15:showDataLabelsRange val="0"/>
                </c:ext>
                <c:ext xmlns:c16="http://schemas.microsoft.com/office/drawing/2014/chart" uri="{C3380CC4-5D6E-409C-BE32-E72D297353CC}">
                  <c16:uniqueId val="{00000034-4D27-4F2D-8114-37E9E4873B6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{22ECF9E0-31E1-4A17-8C9F-B9E115CC1A03}</c15:txfldGUID>
                      <c15:f>Diagramm!$J$53</c15:f>
                      <c15:dlblFieldTableCache>
                        <c:ptCount val="1"/>
                      </c15:dlblFieldTableCache>
                    </c15:dlblFTEntry>
                  </c15:dlblFieldTable>
                  <c15:showDataLabelsRange val="0"/>
                </c:ext>
                <c:ext xmlns:c16="http://schemas.microsoft.com/office/drawing/2014/chart" uri="{C3380CC4-5D6E-409C-BE32-E72D297353CC}">
                  <c16:uniqueId val="{00000035-4D27-4F2D-8114-37E9E4873B6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{D4E5B108-F6A7-4B8B-B6A8-30654A91F29E}</c15:txfldGUID>
                      <c15:f>Diagramm!$J$54</c15:f>
                      <c15:dlblFieldTableCache>
                        <c:ptCount val="1"/>
                      </c15:dlblFieldTableCache>
                    </c15:dlblFTEntry>
                  </c15:dlblFieldTable>
                  <c15:showDataLabelsRange val="0"/>
                </c:ext>
                <c:ext xmlns:c16="http://schemas.microsoft.com/office/drawing/2014/chart" uri="{C3380CC4-5D6E-409C-BE32-E72D297353CC}">
                  <c16:uniqueId val="{00000036-4D27-4F2D-8114-37E9E4873B6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{DED7A661-238F-443C-88AC-990F15B78BE2}</c15:txfldGUID>
                      <c15:f>Diagramm!$J$55</c15:f>
                      <c15:dlblFieldTableCache>
                        <c:ptCount val="1"/>
                      </c15:dlblFieldTableCache>
                    </c15:dlblFTEntry>
                  </c15:dlblFieldTable>
                  <c15:showDataLabelsRange val="0"/>
                </c:ext>
                <c:ext xmlns:c16="http://schemas.microsoft.com/office/drawing/2014/chart" uri="{C3380CC4-5D6E-409C-BE32-E72D297353CC}">
                  <c16:uniqueId val="{00000037-4D27-4F2D-8114-37E9E4873B6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{13A66A23-21E5-4C90-913E-B8F5204253C5}</c15:txfldGUID>
                      <c15:f>Diagramm!$J$56</c15:f>
                      <c15:dlblFieldTableCache>
                        <c:ptCount val="1"/>
                      </c15:dlblFieldTableCache>
                    </c15:dlblFTEntry>
                  </c15:dlblFieldTable>
                  <c15:showDataLabelsRange val="0"/>
                </c:ext>
                <c:ext xmlns:c16="http://schemas.microsoft.com/office/drawing/2014/chart" uri="{C3380CC4-5D6E-409C-BE32-E72D297353CC}">
                  <c16:uniqueId val="{00000038-4D27-4F2D-8114-37E9E4873B6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{5BAD029D-B5FD-44DE-B37E-60879A42F7A4}</c15:txfldGUID>
                      <c15:f>Diagramm!$J$57</c15:f>
                      <c15:dlblFieldTableCache>
                        <c:ptCount val="1"/>
                      </c15:dlblFieldTableCache>
                    </c15:dlblFTEntry>
                  </c15:dlblFieldTable>
                  <c15:showDataLabelsRange val="0"/>
                </c:ext>
                <c:ext xmlns:c16="http://schemas.microsoft.com/office/drawing/2014/chart" uri="{C3380CC4-5D6E-409C-BE32-E72D297353CC}">
                  <c16:uniqueId val="{00000039-4D27-4F2D-8114-37E9E4873B6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{CBA7F35D-C4C6-407E-AFC3-E609A172EDBC}</c15:txfldGUID>
                      <c15:f>Diagramm!$J$58</c15:f>
                      <c15:dlblFieldTableCache>
                        <c:ptCount val="1"/>
                      </c15:dlblFieldTableCache>
                    </c15:dlblFTEntry>
                  </c15:dlblFieldTable>
                  <c15:showDataLabelsRange val="0"/>
                </c:ext>
                <c:ext xmlns:c16="http://schemas.microsoft.com/office/drawing/2014/chart" uri="{C3380CC4-5D6E-409C-BE32-E72D297353CC}">
                  <c16:uniqueId val="{0000003A-4D27-4F2D-8114-37E9E4873B6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{2C36B7A0-4784-42D8-B3A5-545E619BB58D}</c15:txfldGUID>
                      <c15:f>Diagramm!$J$59</c15:f>
                      <c15:dlblFieldTableCache>
                        <c:ptCount val="1"/>
                      </c15:dlblFieldTableCache>
                    </c15:dlblFTEntry>
                  </c15:dlblFieldTable>
                  <c15:showDataLabelsRange val="0"/>
                </c:ext>
                <c:ext xmlns:c16="http://schemas.microsoft.com/office/drawing/2014/chart" uri="{C3380CC4-5D6E-409C-BE32-E72D297353CC}">
                  <c16:uniqueId val="{0000003B-4D27-4F2D-8114-37E9E4873B6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{70121FBF-E136-4C68-8687-D28FCAB70686}</c15:txfldGUID>
                      <c15:f>Diagramm!$J$60</c15:f>
                      <c15:dlblFieldTableCache>
                        <c:ptCount val="1"/>
                      </c15:dlblFieldTableCache>
                    </c15:dlblFTEntry>
                  </c15:dlblFieldTable>
                  <c15:showDataLabelsRange val="0"/>
                </c:ext>
                <c:ext xmlns:c16="http://schemas.microsoft.com/office/drawing/2014/chart" uri="{C3380CC4-5D6E-409C-BE32-E72D297353CC}">
                  <c16:uniqueId val="{0000003C-4D27-4F2D-8114-37E9E4873B6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{A55DFA9F-5E94-40ED-AE51-3217AAB11EFC}</c15:txfldGUID>
                      <c15:f>Diagramm!$J$61</c15:f>
                      <c15:dlblFieldTableCache>
                        <c:ptCount val="1"/>
                      </c15:dlblFieldTableCache>
                    </c15:dlblFTEntry>
                  </c15:dlblFieldTable>
                  <c15:showDataLabelsRange val="0"/>
                </c:ext>
                <c:ext xmlns:c16="http://schemas.microsoft.com/office/drawing/2014/chart" uri="{C3380CC4-5D6E-409C-BE32-E72D297353CC}">
                  <c16:uniqueId val="{0000003D-4D27-4F2D-8114-37E9E4873B6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{9C892133-75A2-4ED9-B53B-CFFF25E757B7}</c15:txfldGUID>
                      <c15:f>Diagramm!$J$62</c15:f>
                      <c15:dlblFieldTableCache>
                        <c:ptCount val="1"/>
                      </c15:dlblFieldTableCache>
                    </c15:dlblFTEntry>
                  </c15:dlblFieldTable>
                  <c15:showDataLabelsRange val="0"/>
                </c:ext>
                <c:ext xmlns:c16="http://schemas.microsoft.com/office/drawing/2014/chart" uri="{C3380CC4-5D6E-409C-BE32-E72D297353CC}">
                  <c16:uniqueId val="{0000003E-4D27-4F2D-8114-37E9E4873B6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{A7636FFC-80D4-4740-8637-2539685BD332}</c15:txfldGUID>
                      <c15:f>Diagramm!$J$63</c15:f>
                      <c15:dlblFieldTableCache>
                        <c:ptCount val="1"/>
                      </c15:dlblFieldTableCache>
                    </c15:dlblFTEntry>
                  </c15:dlblFieldTable>
                  <c15:showDataLabelsRange val="0"/>
                </c:ext>
                <c:ext xmlns:c16="http://schemas.microsoft.com/office/drawing/2014/chart" uri="{C3380CC4-5D6E-409C-BE32-E72D297353CC}">
                  <c16:uniqueId val="{0000003F-4D27-4F2D-8114-37E9E4873B6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{4195126A-FD06-4BF9-AE5A-0A66B4DD0421}</c15:txfldGUID>
                      <c15:f>Diagramm!$J$64</c15:f>
                      <c15:dlblFieldTableCache>
                        <c:ptCount val="1"/>
                      </c15:dlblFieldTableCache>
                    </c15:dlblFTEntry>
                  </c15:dlblFieldTable>
                  <c15:showDataLabelsRange val="0"/>
                </c:ext>
                <c:ext xmlns:c16="http://schemas.microsoft.com/office/drawing/2014/chart" uri="{C3380CC4-5D6E-409C-BE32-E72D297353CC}">
                  <c16:uniqueId val="{00000040-4D27-4F2D-8114-37E9E4873B6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{35D80745-F31F-42AD-ABA0-372154E2CF62}</c15:txfldGUID>
                      <c15:f>Diagramm!$J$65</c15:f>
                      <c15:dlblFieldTableCache>
                        <c:ptCount val="1"/>
                      </c15:dlblFieldTableCache>
                    </c15:dlblFTEntry>
                  </c15:dlblFieldTable>
                  <c15:showDataLabelsRange val="0"/>
                </c:ext>
                <c:ext xmlns:c16="http://schemas.microsoft.com/office/drawing/2014/chart" uri="{C3380CC4-5D6E-409C-BE32-E72D297353CC}">
                  <c16:uniqueId val="{00000041-4D27-4F2D-8114-37E9E4873B6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{4ABEF542-2D2C-4C1B-BE80-D1CD8D9327FC}</c15:txfldGUID>
                      <c15:f>Diagramm!$J$66</c15:f>
                      <c15:dlblFieldTableCache>
                        <c:ptCount val="1"/>
                      </c15:dlblFieldTableCache>
                    </c15:dlblFTEntry>
                  </c15:dlblFieldTable>
                  <c15:showDataLabelsRange val="0"/>
                </c:ext>
                <c:ext xmlns:c16="http://schemas.microsoft.com/office/drawing/2014/chart" uri="{C3380CC4-5D6E-409C-BE32-E72D297353CC}">
                  <c16:uniqueId val="{00000042-4D27-4F2D-8114-37E9E4873B6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{3845A3B9-8EAC-4064-971C-CAAC4CAA4D3B}</c15:txfldGUID>
                      <c15:f>Diagramm!$J$67</c15:f>
                      <c15:dlblFieldTableCache>
                        <c:ptCount val="1"/>
                      </c15:dlblFieldTableCache>
                    </c15:dlblFTEntry>
                  </c15:dlblFieldTable>
                  <c15:showDataLabelsRange val="0"/>
                </c:ext>
                <c:ext xmlns:c16="http://schemas.microsoft.com/office/drawing/2014/chart" uri="{C3380CC4-5D6E-409C-BE32-E72D297353CC}">
                  <c16:uniqueId val="{00000043-4D27-4F2D-8114-37E9E4873B6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D27-4F2D-8114-37E9E4873B6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AE-4C74-B723-2F5C6792FDF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AE-4C74-B723-2F5C6792FDF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AE-4C74-B723-2F5C6792FDF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AE-4C74-B723-2F5C6792FDF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AE-4C74-B723-2F5C6792FDF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AE-4C74-B723-2F5C6792FDF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AE-4C74-B723-2F5C6792FDF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AE-4C74-B723-2F5C6792FDF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AE-4C74-B723-2F5C6792FDF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AE-4C74-B723-2F5C6792FDF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FAE-4C74-B723-2F5C6792FDF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AE-4C74-B723-2F5C6792FDF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FAE-4C74-B723-2F5C6792FDF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FAE-4C74-B723-2F5C6792FDF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FAE-4C74-B723-2F5C6792FDF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AE-4C74-B723-2F5C6792FDF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FAE-4C74-B723-2F5C6792FDF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FAE-4C74-B723-2F5C6792FDF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FAE-4C74-B723-2F5C6792FDF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FAE-4C74-B723-2F5C6792FDF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FAE-4C74-B723-2F5C6792FDF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FAE-4C74-B723-2F5C6792FDF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FAE-4C74-B723-2F5C6792FDF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FAE-4C74-B723-2F5C6792FDF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FAE-4C74-B723-2F5C6792FDF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FAE-4C74-B723-2F5C6792FDF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FAE-4C74-B723-2F5C6792FDF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FAE-4C74-B723-2F5C6792FDF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FAE-4C74-B723-2F5C6792FDF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FAE-4C74-B723-2F5C6792FDF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FAE-4C74-B723-2F5C6792FDF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FAE-4C74-B723-2F5C6792FDF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FAE-4C74-B723-2F5C6792FDF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FAE-4C74-B723-2F5C6792FDF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FAE-4C74-B723-2F5C6792FDF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FAE-4C74-B723-2F5C6792FDF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FAE-4C74-B723-2F5C6792FDF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FAE-4C74-B723-2F5C6792FDF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FAE-4C74-B723-2F5C6792FDF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FAE-4C74-B723-2F5C6792FDF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FAE-4C74-B723-2F5C6792FDF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FAE-4C74-B723-2F5C6792FDF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FAE-4C74-B723-2F5C6792FDF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FAE-4C74-B723-2F5C6792FDF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FAE-4C74-B723-2F5C6792FDF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FAE-4C74-B723-2F5C6792FDF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FAE-4C74-B723-2F5C6792FDF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FAE-4C74-B723-2F5C6792FDF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FAE-4C74-B723-2F5C6792FDF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FAE-4C74-B723-2F5C6792FDF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FAE-4C74-B723-2F5C6792FDF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FAE-4C74-B723-2F5C6792FDF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FAE-4C74-B723-2F5C6792FDF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FAE-4C74-B723-2F5C6792FDF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FAE-4C74-B723-2F5C6792FDF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FAE-4C74-B723-2F5C6792FDF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FAE-4C74-B723-2F5C6792FDF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FAE-4C74-B723-2F5C6792FDF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FAE-4C74-B723-2F5C6792FDF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FAE-4C74-B723-2F5C6792FDF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FAE-4C74-B723-2F5C6792FDF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FAE-4C74-B723-2F5C6792FDF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FAE-4C74-B723-2F5C6792FDF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FAE-4C74-B723-2F5C6792FDF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FAE-4C74-B723-2F5C6792FDF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FAE-4C74-B723-2F5C6792FDF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FAE-4C74-B723-2F5C6792FDF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FAE-4C74-B723-2F5C6792FDF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FAE-4C74-B723-2F5C6792FDF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100.69487059163266</c:v>
                </c:pt>
                <c:pt idx="2">
                  <c:v>101.60812908349277</c:v>
                </c:pt>
                <c:pt idx="3">
                  <c:v>99.59932137313649</c:v>
                </c:pt>
                <c:pt idx="4">
                  <c:v>98.550698480308995</c:v>
                </c:pt>
                <c:pt idx="5">
                  <c:v>99.287080821571678</c:v>
                </c:pt>
                <c:pt idx="6">
                  <c:v>99.713027469949097</c:v>
                </c:pt>
                <c:pt idx="7">
                  <c:v>98.353968884236366</c:v>
                </c:pt>
                <c:pt idx="8">
                  <c:v>98.265530808937669</c:v>
                </c:pt>
                <c:pt idx="9">
                  <c:v>99.229325343825579</c:v>
                </c:pt>
                <c:pt idx="10">
                  <c:v>101.12803667472836</c:v>
                </c:pt>
                <c:pt idx="11">
                  <c:v>99.895318196585208</c:v>
                </c:pt>
                <c:pt idx="12">
                  <c:v>99.427859798577771</c:v>
                </c:pt>
                <c:pt idx="13">
                  <c:v>101.12442695736922</c:v>
                </c:pt>
                <c:pt idx="14">
                  <c:v>102.34812114211458</c:v>
                </c:pt>
                <c:pt idx="15">
                  <c:v>101.08652492509837</c:v>
                </c:pt>
                <c:pt idx="16">
                  <c:v>101.27964480381186</c:v>
                </c:pt>
                <c:pt idx="17">
                  <c:v>101.98534454752193</c:v>
                </c:pt>
                <c:pt idx="18">
                  <c:v>103.4725480994838</c:v>
                </c:pt>
                <c:pt idx="19">
                  <c:v>102.26509764285456</c:v>
                </c:pt>
                <c:pt idx="20">
                  <c:v>101.56842219254231</c:v>
                </c:pt>
                <c:pt idx="21">
                  <c:v>101.81568783164279</c:v>
                </c:pt>
                <c:pt idx="22">
                  <c:v>102.97801682128289</c:v>
                </c:pt>
                <c:pt idx="23">
                  <c:v>101.97812511280367</c:v>
                </c:pt>
                <c:pt idx="24">
                  <c:v>101.53954445366928</c:v>
                </c:pt>
              </c:numCache>
            </c:numRef>
          </c:val>
          <c:smooth val="0"/>
          <c:extLst>
            <c:ext xmlns:c16="http://schemas.microsoft.com/office/drawing/2014/chart" uri="{C3380CC4-5D6E-409C-BE32-E72D297353CC}">
              <c16:uniqueId val="{00000000-CBA9-4787-9C18-FBB7BE5F922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108.09084457061746</c:v>
                </c:pt>
                <c:pt idx="2">
                  <c:v>111.42654364797728</c:v>
                </c:pt>
                <c:pt idx="3">
                  <c:v>110.57487579843861</c:v>
                </c:pt>
                <c:pt idx="4">
                  <c:v>102.55500354861604</c:v>
                </c:pt>
                <c:pt idx="5">
                  <c:v>104.9680624556423</c:v>
                </c:pt>
                <c:pt idx="6">
                  <c:v>106.52945351312988</c:v>
                </c:pt>
                <c:pt idx="7">
                  <c:v>103.69056068133429</c:v>
                </c:pt>
                <c:pt idx="8">
                  <c:v>102.55500354861604</c:v>
                </c:pt>
                <c:pt idx="9">
                  <c:v>106.74237047551456</c:v>
                </c:pt>
                <c:pt idx="10">
                  <c:v>111.21362668559263</c:v>
                </c:pt>
                <c:pt idx="11">
                  <c:v>110.78779276082329</c:v>
                </c:pt>
                <c:pt idx="12">
                  <c:v>107.45209368346345</c:v>
                </c:pt>
                <c:pt idx="13">
                  <c:v>114.2654364797729</c:v>
                </c:pt>
                <c:pt idx="14">
                  <c:v>119.58836053938964</c:v>
                </c:pt>
                <c:pt idx="15">
                  <c:v>119.87224982256919</c:v>
                </c:pt>
                <c:pt idx="16">
                  <c:v>118.94960965223562</c:v>
                </c:pt>
                <c:pt idx="17">
                  <c:v>122.64017033356991</c:v>
                </c:pt>
                <c:pt idx="18">
                  <c:v>129.66643009226402</c:v>
                </c:pt>
                <c:pt idx="19">
                  <c:v>127.6792051100071</c:v>
                </c:pt>
                <c:pt idx="20">
                  <c:v>124.2015613910575</c:v>
                </c:pt>
                <c:pt idx="21">
                  <c:v>128.03406671398153</c:v>
                </c:pt>
                <c:pt idx="22">
                  <c:v>130.94393186657203</c:v>
                </c:pt>
                <c:pt idx="23">
                  <c:v>130.87295954577715</c:v>
                </c:pt>
                <c:pt idx="24">
                  <c:v>121.43364088005677</c:v>
                </c:pt>
              </c:numCache>
            </c:numRef>
          </c:val>
          <c:smooth val="0"/>
          <c:extLst>
            <c:ext xmlns:c16="http://schemas.microsoft.com/office/drawing/2014/chart" uri="{C3380CC4-5D6E-409C-BE32-E72D297353CC}">
              <c16:uniqueId val="{00000001-CBA9-4787-9C18-FBB7BE5F922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101.89638318670578</c:v>
                </c:pt>
                <c:pt idx="2">
                  <c:v>100.74291300097751</c:v>
                </c:pt>
                <c:pt idx="3">
                  <c:v>100.23460410557186</c:v>
                </c:pt>
                <c:pt idx="4">
                  <c:v>91.65200391006843</c:v>
                </c:pt>
                <c:pt idx="5">
                  <c:v>91.554252199413483</c:v>
                </c:pt>
                <c:pt idx="6">
                  <c:v>90.928641251221904</c:v>
                </c:pt>
                <c:pt idx="7">
                  <c:v>90.361681329423263</c:v>
                </c:pt>
                <c:pt idx="8">
                  <c:v>88.797653958944281</c:v>
                </c:pt>
                <c:pt idx="9">
                  <c:v>90.459433040078196</c:v>
                </c:pt>
                <c:pt idx="10">
                  <c:v>87.644183773216028</c:v>
                </c:pt>
                <c:pt idx="11">
                  <c:v>87.48778103616813</c:v>
                </c:pt>
                <c:pt idx="12">
                  <c:v>86.686217008797655</c:v>
                </c:pt>
                <c:pt idx="13">
                  <c:v>93.079178885630498</c:v>
                </c:pt>
                <c:pt idx="14">
                  <c:v>92.101661779081141</c:v>
                </c:pt>
                <c:pt idx="15">
                  <c:v>91.045943304007821</c:v>
                </c:pt>
                <c:pt idx="16">
                  <c:v>89.345063538611925</c:v>
                </c:pt>
                <c:pt idx="17">
                  <c:v>92.70772238514175</c:v>
                </c:pt>
                <c:pt idx="18">
                  <c:v>91.886608015640263</c:v>
                </c:pt>
                <c:pt idx="19">
                  <c:v>91.045943304007821</c:v>
                </c:pt>
                <c:pt idx="20">
                  <c:v>89.032258064516128</c:v>
                </c:pt>
                <c:pt idx="21">
                  <c:v>91.221896383186703</c:v>
                </c:pt>
                <c:pt idx="22">
                  <c:v>89.54056695992179</c:v>
                </c:pt>
                <c:pt idx="23">
                  <c:v>88.758553274682299</c:v>
                </c:pt>
                <c:pt idx="24">
                  <c:v>85.337243401759537</c:v>
                </c:pt>
              </c:numCache>
            </c:numRef>
          </c:val>
          <c:smooth val="0"/>
          <c:extLst>
            <c:ext xmlns:c16="http://schemas.microsoft.com/office/drawing/2014/chart" uri="{C3380CC4-5D6E-409C-BE32-E72D297353CC}">
              <c16:uniqueId val="{00000002-CBA9-4787-9C18-FBB7BE5F922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BA9-4787-9C18-FBB7BE5F922D}"/>
                </c:ext>
              </c:extLst>
            </c:dLbl>
            <c:dLbl>
              <c:idx val="1"/>
              <c:delete val="1"/>
              <c:extLst>
                <c:ext xmlns:c15="http://schemas.microsoft.com/office/drawing/2012/chart" uri="{CE6537A1-D6FC-4f65-9D91-7224C49458BB}"/>
                <c:ext xmlns:c16="http://schemas.microsoft.com/office/drawing/2014/chart" uri="{C3380CC4-5D6E-409C-BE32-E72D297353CC}">
                  <c16:uniqueId val="{00000004-CBA9-4787-9C18-FBB7BE5F922D}"/>
                </c:ext>
              </c:extLst>
            </c:dLbl>
            <c:dLbl>
              <c:idx val="2"/>
              <c:delete val="1"/>
              <c:extLst>
                <c:ext xmlns:c15="http://schemas.microsoft.com/office/drawing/2012/chart" uri="{CE6537A1-D6FC-4f65-9D91-7224C49458BB}"/>
                <c:ext xmlns:c16="http://schemas.microsoft.com/office/drawing/2014/chart" uri="{C3380CC4-5D6E-409C-BE32-E72D297353CC}">
                  <c16:uniqueId val="{00000005-CBA9-4787-9C18-FBB7BE5F922D}"/>
                </c:ext>
              </c:extLst>
            </c:dLbl>
            <c:dLbl>
              <c:idx val="3"/>
              <c:delete val="1"/>
              <c:extLst>
                <c:ext xmlns:c15="http://schemas.microsoft.com/office/drawing/2012/chart" uri="{CE6537A1-D6FC-4f65-9D91-7224C49458BB}"/>
                <c:ext xmlns:c16="http://schemas.microsoft.com/office/drawing/2014/chart" uri="{C3380CC4-5D6E-409C-BE32-E72D297353CC}">
                  <c16:uniqueId val="{00000006-CBA9-4787-9C18-FBB7BE5F922D}"/>
                </c:ext>
              </c:extLst>
            </c:dLbl>
            <c:dLbl>
              <c:idx val="4"/>
              <c:delete val="1"/>
              <c:extLst>
                <c:ext xmlns:c15="http://schemas.microsoft.com/office/drawing/2012/chart" uri="{CE6537A1-D6FC-4f65-9D91-7224C49458BB}"/>
                <c:ext xmlns:c16="http://schemas.microsoft.com/office/drawing/2014/chart" uri="{C3380CC4-5D6E-409C-BE32-E72D297353CC}">
                  <c16:uniqueId val="{00000007-CBA9-4787-9C18-FBB7BE5F922D}"/>
                </c:ext>
              </c:extLst>
            </c:dLbl>
            <c:dLbl>
              <c:idx val="5"/>
              <c:delete val="1"/>
              <c:extLst>
                <c:ext xmlns:c15="http://schemas.microsoft.com/office/drawing/2012/chart" uri="{CE6537A1-D6FC-4f65-9D91-7224C49458BB}"/>
                <c:ext xmlns:c16="http://schemas.microsoft.com/office/drawing/2014/chart" uri="{C3380CC4-5D6E-409C-BE32-E72D297353CC}">
                  <c16:uniqueId val="{00000008-CBA9-4787-9C18-FBB7BE5F922D}"/>
                </c:ext>
              </c:extLst>
            </c:dLbl>
            <c:dLbl>
              <c:idx val="6"/>
              <c:delete val="1"/>
              <c:extLst>
                <c:ext xmlns:c15="http://schemas.microsoft.com/office/drawing/2012/chart" uri="{CE6537A1-D6FC-4f65-9D91-7224C49458BB}"/>
                <c:ext xmlns:c16="http://schemas.microsoft.com/office/drawing/2014/chart" uri="{C3380CC4-5D6E-409C-BE32-E72D297353CC}">
                  <c16:uniqueId val="{00000009-CBA9-4787-9C18-FBB7BE5F922D}"/>
                </c:ext>
              </c:extLst>
            </c:dLbl>
            <c:dLbl>
              <c:idx val="7"/>
              <c:delete val="1"/>
              <c:extLst>
                <c:ext xmlns:c15="http://schemas.microsoft.com/office/drawing/2012/chart" uri="{CE6537A1-D6FC-4f65-9D91-7224C49458BB}"/>
                <c:ext xmlns:c16="http://schemas.microsoft.com/office/drawing/2014/chart" uri="{C3380CC4-5D6E-409C-BE32-E72D297353CC}">
                  <c16:uniqueId val="{0000000A-CBA9-4787-9C18-FBB7BE5F922D}"/>
                </c:ext>
              </c:extLst>
            </c:dLbl>
            <c:dLbl>
              <c:idx val="8"/>
              <c:delete val="1"/>
              <c:extLst>
                <c:ext xmlns:c15="http://schemas.microsoft.com/office/drawing/2012/chart" uri="{CE6537A1-D6FC-4f65-9D91-7224C49458BB}"/>
                <c:ext xmlns:c16="http://schemas.microsoft.com/office/drawing/2014/chart" uri="{C3380CC4-5D6E-409C-BE32-E72D297353CC}">
                  <c16:uniqueId val="{0000000B-CBA9-4787-9C18-FBB7BE5F922D}"/>
                </c:ext>
              </c:extLst>
            </c:dLbl>
            <c:dLbl>
              <c:idx val="9"/>
              <c:delete val="1"/>
              <c:extLst>
                <c:ext xmlns:c15="http://schemas.microsoft.com/office/drawing/2012/chart" uri="{CE6537A1-D6FC-4f65-9D91-7224C49458BB}"/>
                <c:ext xmlns:c16="http://schemas.microsoft.com/office/drawing/2014/chart" uri="{C3380CC4-5D6E-409C-BE32-E72D297353CC}">
                  <c16:uniqueId val="{0000000C-CBA9-4787-9C18-FBB7BE5F922D}"/>
                </c:ext>
              </c:extLst>
            </c:dLbl>
            <c:dLbl>
              <c:idx val="10"/>
              <c:delete val="1"/>
              <c:extLst>
                <c:ext xmlns:c15="http://schemas.microsoft.com/office/drawing/2012/chart" uri="{CE6537A1-D6FC-4f65-9D91-7224C49458BB}"/>
                <c:ext xmlns:c16="http://schemas.microsoft.com/office/drawing/2014/chart" uri="{C3380CC4-5D6E-409C-BE32-E72D297353CC}">
                  <c16:uniqueId val="{0000000D-CBA9-4787-9C18-FBB7BE5F922D}"/>
                </c:ext>
              </c:extLst>
            </c:dLbl>
            <c:dLbl>
              <c:idx val="11"/>
              <c:delete val="1"/>
              <c:extLst>
                <c:ext xmlns:c15="http://schemas.microsoft.com/office/drawing/2012/chart" uri="{CE6537A1-D6FC-4f65-9D91-7224C49458BB}"/>
                <c:ext xmlns:c16="http://schemas.microsoft.com/office/drawing/2014/chart" uri="{C3380CC4-5D6E-409C-BE32-E72D297353CC}">
                  <c16:uniqueId val="{0000000E-CBA9-4787-9C18-FBB7BE5F922D}"/>
                </c:ext>
              </c:extLst>
            </c:dLbl>
            <c:dLbl>
              <c:idx val="12"/>
              <c:delete val="1"/>
              <c:extLst>
                <c:ext xmlns:c15="http://schemas.microsoft.com/office/drawing/2012/chart" uri="{CE6537A1-D6FC-4f65-9D91-7224C49458BB}"/>
                <c:ext xmlns:c16="http://schemas.microsoft.com/office/drawing/2014/chart" uri="{C3380CC4-5D6E-409C-BE32-E72D297353CC}">
                  <c16:uniqueId val="{0000000F-CBA9-4787-9C18-FBB7BE5F922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BA9-4787-9C18-FBB7BE5F922D}"/>
                </c:ext>
              </c:extLst>
            </c:dLbl>
            <c:dLbl>
              <c:idx val="14"/>
              <c:delete val="1"/>
              <c:extLst>
                <c:ext xmlns:c15="http://schemas.microsoft.com/office/drawing/2012/chart" uri="{CE6537A1-D6FC-4f65-9D91-7224C49458BB}"/>
                <c:ext xmlns:c16="http://schemas.microsoft.com/office/drawing/2014/chart" uri="{C3380CC4-5D6E-409C-BE32-E72D297353CC}">
                  <c16:uniqueId val="{00000011-CBA9-4787-9C18-FBB7BE5F922D}"/>
                </c:ext>
              </c:extLst>
            </c:dLbl>
            <c:dLbl>
              <c:idx val="15"/>
              <c:delete val="1"/>
              <c:extLst>
                <c:ext xmlns:c15="http://schemas.microsoft.com/office/drawing/2012/chart" uri="{CE6537A1-D6FC-4f65-9D91-7224C49458BB}"/>
                <c:ext xmlns:c16="http://schemas.microsoft.com/office/drawing/2014/chart" uri="{C3380CC4-5D6E-409C-BE32-E72D297353CC}">
                  <c16:uniqueId val="{00000012-CBA9-4787-9C18-FBB7BE5F922D}"/>
                </c:ext>
              </c:extLst>
            </c:dLbl>
            <c:dLbl>
              <c:idx val="16"/>
              <c:delete val="1"/>
              <c:extLst>
                <c:ext xmlns:c15="http://schemas.microsoft.com/office/drawing/2012/chart" uri="{CE6537A1-D6FC-4f65-9D91-7224C49458BB}"/>
                <c:ext xmlns:c16="http://schemas.microsoft.com/office/drawing/2014/chart" uri="{C3380CC4-5D6E-409C-BE32-E72D297353CC}">
                  <c16:uniqueId val="{00000013-CBA9-4787-9C18-FBB7BE5F922D}"/>
                </c:ext>
              </c:extLst>
            </c:dLbl>
            <c:dLbl>
              <c:idx val="17"/>
              <c:delete val="1"/>
              <c:extLst>
                <c:ext xmlns:c15="http://schemas.microsoft.com/office/drawing/2012/chart" uri="{CE6537A1-D6FC-4f65-9D91-7224C49458BB}"/>
                <c:ext xmlns:c16="http://schemas.microsoft.com/office/drawing/2014/chart" uri="{C3380CC4-5D6E-409C-BE32-E72D297353CC}">
                  <c16:uniqueId val="{00000014-CBA9-4787-9C18-FBB7BE5F922D}"/>
                </c:ext>
              </c:extLst>
            </c:dLbl>
            <c:dLbl>
              <c:idx val="18"/>
              <c:delete val="1"/>
              <c:extLst>
                <c:ext xmlns:c15="http://schemas.microsoft.com/office/drawing/2012/chart" uri="{CE6537A1-D6FC-4f65-9D91-7224C49458BB}"/>
                <c:ext xmlns:c16="http://schemas.microsoft.com/office/drawing/2014/chart" uri="{C3380CC4-5D6E-409C-BE32-E72D297353CC}">
                  <c16:uniqueId val="{00000015-CBA9-4787-9C18-FBB7BE5F922D}"/>
                </c:ext>
              </c:extLst>
            </c:dLbl>
            <c:dLbl>
              <c:idx val="19"/>
              <c:delete val="1"/>
              <c:extLst>
                <c:ext xmlns:c15="http://schemas.microsoft.com/office/drawing/2012/chart" uri="{CE6537A1-D6FC-4f65-9D91-7224C49458BB}"/>
                <c:ext xmlns:c16="http://schemas.microsoft.com/office/drawing/2014/chart" uri="{C3380CC4-5D6E-409C-BE32-E72D297353CC}">
                  <c16:uniqueId val="{00000016-CBA9-4787-9C18-FBB7BE5F922D}"/>
                </c:ext>
              </c:extLst>
            </c:dLbl>
            <c:dLbl>
              <c:idx val="20"/>
              <c:delete val="1"/>
              <c:extLst>
                <c:ext xmlns:c15="http://schemas.microsoft.com/office/drawing/2012/chart" uri="{CE6537A1-D6FC-4f65-9D91-7224C49458BB}"/>
                <c:ext xmlns:c16="http://schemas.microsoft.com/office/drawing/2014/chart" uri="{C3380CC4-5D6E-409C-BE32-E72D297353CC}">
                  <c16:uniqueId val="{00000017-CBA9-4787-9C18-FBB7BE5F922D}"/>
                </c:ext>
              </c:extLst>
            </c:dLbl>
            <c:dLbl>
              <c:idx val="21"/>
              <c:delete val="1"/>
              <c:extLst>
                <c:ext xmlns:c15="http://schemas.microsoft.com/office/drawing/2012/chart" uri="{CE6537A1-D6FC-4f65-9D91-7224C49458BB}"/>
                <c:ext xmlns:c16="http://schemas.microsoft.com/office/drawing/2014/chart" uri="{C3380CC4-5D6E-409C-BE32-E72D297353CC}">
                  <c16:uniqueId val="{00000018-CBA9-4787-9C18-FBB7BE5F922D}"/>
                </c:ext>
              </c:extLst>
            </c:dLbl>
            <c:dLbl>
              <c:idx val="22"/>
              <c:delete val="1"/>
              <c:extLst>
                <c:ext xmlns:c15="http://schemas.microsoft.com/office/drawing/2012/chart" uri="{CE6537A1-D6FC-4f65-9D91-7224C49458BB}"/>
                <c:ext xmlns:c16="http://schemas.microsoft.com/office/drawing/2014/chart" uri="{C3380CC4-5D6E-409C-BE32-E72D297353CC}">
                  <c16:uniqueId val="{00000019-CBA9-4787-9C18-FBB7BE5F922D}"/>
                </c:ext>
              </c:extLst>
            </c:dLbl>
            <c:dLbl>
              <c:idx val="23"/>
              <c:delete val="1"/>
              <c:extLst>
                <c:ext xmlns:c15="http://schemas.microsoft.com/office/drawing/2012/chart" uri="{CE6537A1-D6FC-4f65-9D91-7224C49458BB}"/>
                <c:ext xmlns:c16="http://schemas.microsoft.com/office/drawing/2014/chart" uri="{C3380CC4-5D6E-409C-BE32-E72D297353CC}">
                  <c16:uniqueId val="{0000001A-CBA9-4787-9C18-FBB7BE5F922D}"/>
                </c:ext>
              </c:extLst>
            </c:dLbl>
            <c:dLbl>
              <c:idx val="24"/>
              <c:delete val="1"/>
              <c:extLst>
                <c:ext xmlns:c15="http://schemas.microsoft.com/office/drawing/2012/chart" uri="{CE6537A1-D6FC-4f65-9D91-7224C49458BB}"/>
                <c:ext xmlns:c16="http://schemas.microsoft.com/office/drawing/2014/chart" uri="{C3380CC4-5D6E-409C-BE32-E72D297353CC}">
                  <c16:uniqueId val="{0000001B-CBA9-4787-9C18-FBB7BE5F922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BA9-4787-9C18-FBB7BE5F922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Anhalt-Bitterfeld (15082)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56259</v>
      </c>
      <c r="F11" s="238">
        <v>56502</v>
      </c>
      <c r="G11" s="238">
        <v>57056</v>
      </c>
      <c r="H11" s="238">
        <v>56412</v>
      </c>
      <c r="I11" s="265">
        <v>56275</v>
      </c>
      <c r="J11" s="263">
        <v>-16</v>
      </c>
      <c r="K11" s="266">
        <v>-2.8431808085295423E-2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16.937734406939335</v>
      </c>
      <c r="E13" s="115">
        <v>9529</v>
      </c>
      <c r="F13" s="114">
        <v>9496</v>
      </c>
      <c r="G13" s="114">
        <v>9561</v>
      </c>
      <c r="H13" s="114">
        <v>9526</v>
      </c>
      <c r="I13" s="140">
        <v>9423</v>
      </c>
      <c r="J13" s="115">
        <v>106</v>
      </c>
      <c r="K13" s="116">
        <v>1.1249071420991192</v>
      </c>
    </row>
    <row r="14" spans="1:255" ht="14.1" customHeight="1" x14ac:dyDescent="0.2">
      <c r="A14" s="306" t="s">
        <v>230</v>
      </c>
      <c r="B14" s="307"/>
      <c r="C14" s="308"/>
      <c r="D14" s="113">
        <v>62.025631454522831</v>
      </c>
      <c r="E14" s="115">
        <v>34895</v>
      </c>
      <c r="F14" s="114">
        <v>35118</v>
      </c>
      <c r="G14" s="114">
        <v>35539</v>
      </c>
      <c r="H14" s="114">
        <v>34985</v>
      </c>
      <c r="I14" s="140">
        <v>34918</v>
      </c>
      <c r="J14" s="115">
        <v>-23</v>
      </c>
      <c r="K14" s="116">
        <v>-6.5868606449395725E-2</v>
      </c>
    </row>
    <row r="15" spans="1:255" ht="14.1" customHeight="1" x14ac:dyDescent="0.2">
      <c r="A15" s="306" t="s">
        <v>231</v>
      </c>
      <c r="B15" s="307"/>
      <c r="C15" s="308"/>
      <c r="D15" s="113">
        <v>10.183259567358112</v>
      </c>
      <c r="E15" s="115">
        <v>5729</v>
      </c>
      <c r="F15" s="114">
        <v>5762</v>
      </c>
      <c r="G15" s="114">
        <v>5811</v>
      </c>
      <c r="H15" s="114">
        <v>5772</v>
      </c>
      <c r="I15" s="140">
        <v>5808</v>
      </c>
      <c r="J15" s="115">
        <v>-79</v>
      </c>
      <c r="K15" s="116">
        <v>-1.3601928374655647</v>
      </c>
    </row>
    <row r="16" spans="1:255" ht="14.1" customHeight="1" x14ac:dyDescent="0.2">
      <c r="A16" s="306" t="s">
        <v>232</v>
      </c>
      <c r="B16" s="307"/>
      <c r="C16" s="308"/>
      <c r="D16" s="113">
        <v>9.4153824277004574</v>
      </c>
      <c r="E16" s="115">
        <v>5297</v>
      </c>
      <c r="F16" s="114">
        <v>5312</v>
      </c>
      <c r="G16" s="114">
        <v>5324</v>
      </c>
      <c r="H16" s="114">
        <v>5323</v>
      </c>
      <c r="I16" s="140">
        <v>5315</v>
      </c>
      <c r="J16" s="115">
        <v>-18</v>
      </c>
      <c r="K16" s="116">
        <v>-0.33866415804327377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1.6495138555608881</v>
      </c>
      <c r="E18" s="115">
        <v>928</v>
      </c>
      <c r="F18" s="114">
        <v>940</v>
      </c>
      <c r="G18" s="114">
        <v>1009</v>
      </c>
      <c r="H18" s="114">
        <v>986</v>
      </c>
      <c r="I18" s="140">
        <v>924</v>
      </c>
      <c r="J18" s="115">
        <v>4</v>
      </c>
      <c r="K18" s="116">
        <v>0.4329004329004329</v>
      </c>
    </row>
    <row r="19" spans="1:255" ht="14.1" customHeight="1" x14ac:dyDescent="0.2">
      <c r="A19" s="306" t="s">
        <v>235</v>
      </c>
      <c r="B19" s="307" t="s">
        <v>236</v>
      </c>
      <c r="C19" s="308"/>
      <c r="D19" s="113">
        <v>0.87097175563021023</v>
      </c>
      <c r="E19" s="115">
        <v>490</v>
      </c>
      <c r="F19" s="114">
        <v>503</v>
      </c>
      <c r="G19" s="114">
        <v>563</v>
      </c>
      <c r="H19" s="114">
        <v>544</v>
      </c>
      <c r="I19" s="140">
        <v>493</v>
      </c>
      <c r="J19" s="115">
        <v>-3</v>
      </c>
      <c r="K19" s="116">
        <v>-0.60851926977687631</v>
      </c>
    </row>
    <row r="20" spans="1:255" ht="14.1" customHeight="1" x14ac:dyDescent="0.2">
      <c r="A20" s="306">
        <v>12</v>
      </c>
      <c r="B20" s="307" t="s">
        <v>237</v>
      </c>
      <c r="C20" s="308"/>
      <c r="D20" s="113">
        <v>0.57946284150091543</v>
      </c>
      <c r="E20" s="115">
        <v>326</v>
      </c>
      <c r="F20" s="114">
        <v>332</v>
      </c>
      <c r="G20" s="114">
        <v>352</v>
      </c>
      <c r="H20" s="114">
        <v>354</v>
      </c>
      <c r="I20" s="140">
        <v>323</v>
      </c>
      <c r="J20" s="115">
        <v>3</v>
      </c>
      <c r="K20" s="116">
        <v>0.92879256965944268</v>
      </c>
    </row>
    <row r="21" spans="1:255" ht="14.1" customHeight="1" x14ac:dyDescent="0.2">
      <c r="A21" s="306">
        <v>21</v>
      </c>
      <c r="B21" s="307" t="s">
        <v>238</v>
      </c>
      <c r="C21" s="308"/>
      <c r="D21" s="113">
        <v>1.5179793455269379</v>
      </c>
      <c r="E21" s="115">
        <v>854</v>
      </c>
      <c r="F21" s="114">
        <v>864</v>
      </c>
      <c r="G21" s="114">
        <v>942</v>
      </c>
      <c r="H21" s="114">
        <v>946</v>
      </c>
      <c r="I21" s="140">
        <v>929</v>
      </c>
      <c r="J21" s="115">
        <v>-75</v>
      </c>
      <c r="K21" s="116">
        <v>-8.0731969860064581</v>
      </c>
    </row>
    <row r="22" spans="1:255" ht="14.1" customHeight="1" x14ac:dyDescent="0.2">
      <c r="A22" s="306">
        <v>22</v>
      </c>
      <c r="B22" s="307" t="s">
        <v>239</v>
      </c>
      <c r="C22" s="308"/>
      <c r="D22" s="113">
        <v>1.725946070850886</v>
      </c>
      <c r="E22" s="115">
        <v>971</v>
      </c>
      <c r="F22" s="114">
        <v>973</v>
      </c>
      <c r="G22" s="114">
        <v>984</v>
      </c>
      <c r="H22" s="114">
        <v>988</v>
      </c>
      <c r="I22" s="140">
        <v>991</v>
      </c>
      <c r="J22" s="115">
        <v>-20</v>
      </c>
      <c r="K22" s="116">
        <v>-2.0181634712411705</v>
      </c>
    </row>
    <row r="23" spans="1:255" ht="14.1" customHeight="1" x14ac:dyDescent="0.2">
      <c r="A23" s="306">
        <v>23</v>
      </c>
      <c r="B23" s="307" t="s">
        <v>240</v>
      </c>
      <c r="C23" s="308"/>
      <c r="D23" s="113">
        <v>0.94562647754137119</v>
      </c>
      <c r="E23" s="115">
        <v>532</v>
      </c>
      <c r="F23" s="114">
        <v>536</v>
      </c>
      <c r="G23" s="114">
        <v>547</v>
      </c>
      <c r="H23" s="114">
        <v>537</v>
      </c>
      <c r="I23" s="140">
        <v>537</v>
      </c>
      <c r="J23" s="115">
        <v>-5</v>
      </c>
      <c r="K23" s="116">
        <v>-0.93109869646182497</v>
      </c>
    </row>
    <row r="24" spans="1:255" ht="14.1" customHeight="1" x14ac:dyDescent="0.2">
      <c r="A24" s="306">
        <v>24</v>
      </c>
      <c r="B24" s="307" t="s">
        <v>241</v>
      </c>
      <c r="C24" s="308"/>
      <c r="D24" s="113">
        <v>4.6250377717343003</v>
      </c>
      <c r="E24" s="115">
        <v>2602</v>
      </c>
      <c r="F24" s="114">
        <v>2656</v>
      </c>
      <c r="G24" s="114">
        <v>2688</v>
      </c>
      <c r="H24" s="114">
        <v>2717</v>
      </c>
      <c r="I24" s="140">
        <v>2761</v>
      </c>
      <c r="J24" s="115">
        <v>-159</v>
      </c>
      <c r="K24" s="116">
        <v>-5.7587830496197032</v>
      </c>
    </row>
    <row r="25" spans="1:255" ht="14.1" customHeight="1" x14ac:dyDescent="0.2">
      <c r="A25" s="306">
        <v>25</v>
      </c>
      <c r="B25" s="307" t="s">
        <v>242</v>
      </c>
      <c r="C25" s="308"/>
      <c r="D25" s="113">
        <v>5.4551271796512557</v>
      </c>
      <c r="E25" s="115">
        <v>3069</v>
      </c>
      <c r="F25" s="114">
        <v>3180</v>
      </c>
      <c r="G25" s="114">
        <v>3273</v>
      </c>
      <c r="H25" s="114">
        <v>3222</v>
      </c>
      <c r="I25" s="140">
        <v>3261</v>
      </c>
      <c r="J25" s="115">
        <v>-192</v>
      </c>
      <c r="K25" s="116">
        <v>-5.8877644894204231</v>
      </c>
    </row>
    <row r="26" spans="1:255" ht="14.1" customHeight="1" x14ac:dyDescent="0.2">
      <c r="A26" s="306">
        <v>26</v>
      </c>
      <c r="B26" s="307" t="s">
        <v>243</v>
      </c>
      <c r="C26" s="308"/>
      <c r="D26" s="113">
        <v>2.6733500417710943</v>
      </c>
      <c r="E26" s="115">
        <v>1504</v>
      </c>
      <c r="F26" s="114">
        <v>1496</v>
      </c>
      <c r="G26" s="114">
        <v>1528</v>
      </c>
      <c r="H26" s="114">
        <v>1483</v>
      </c>
      <c r="I26" s="140">
        <v>1474</v>
      </c>
      <c r="J26" s="115">
        <v>30</v>
      </c>
      <c r="K26" s="116">
        <v>2.0352781546811398</v>
      </c>
    </row>
    <row r="27" spans="1:255" ht="14.1" customHeight="1" x14ac:dyDescent="0.2">
      <c r="A27" s="306">
        <v>27</v>
      </c>
      <c r="B27" s="307" t="s">
        <v>244</v>
      </c>
      <c r="C27" s="308"/>
      <c r="D27" s="113">
        <v>3.5745391848415364</v>
      </c>
      <c r="E27" s="115">
        <v>2011</v>
      </c>
      <c r="F27" s="114">
        <v>2045</v>
      </c>
      <c r="G27" s="114">
        <v>2057</v>
      </c>
      <c r="H27" s="114">
        <v>2034</v>
      </c>
      <c r="I27" s="140">
        <v>2026</v>
      </c>
      <c r="J27" s="115">
        <v>-15</v>
      </c>
      <c r="K27" s="116">
        <v>-0.74037512339585387</v>
      </c>
    </row>
    <row r="28" spans="1:255" ht="14.1" customHeight="1" x14ac:dyDescent="0.2">
      <c r="A28" s="306">
        <v>28</v>
      </c>
      <c r="B28" s="307" t="s">
        <v>245</v>
      </c>
      <c r="C28" s="308"/>
      <c r="D28" s="113">
        <v>0.16175189747418192</v>
      </c>
      <c r="E28" s="115">
        <v>91</v>
      </c>
      <c r="F28" s="114">
        <v>87</v>
      </c>
      <c r="G28" s="114">
        <v>92</v>
      </c>
      <c r="H28" s="114">
        <v>91</v>
      </c>
      <c r="I28" s="140">
        <v>92</v>
      </c>
      <c r="J28" s="115">
        <v>-1</v>
      </c>
      <c r="K28" s="116">
        <v>-1.0869565217391304</v>
      </c>
    </row>
    <row r="29" spans="1:255" ht="14.1" customHeight="1" x14ac:dyDescent="0.2">
      <c r="A29" s="306">
        <v>29</v>
      </c>
      <c r="B29" s="307" t="s">
        <v>246</v>
      </c>
      <c r="C29" s="308"/>
      <c r="D29" s="113">
        <v>3.4021223270943315</v>
      </c>
      <c r="E29" s="115">
        <v>1914</v>
      </c>
      <c r="F29" s="114">
        <v>1913</v>
      </c>
      <c r="G29" s="114">
        <v>1944</v>
      </c>
      <c r="H29" s="114">
        <v>2050</v>
      </c>
      <c r="I29" s="140">
        <v>2049</v>
      </c>
      <c r="J29" s="115">
        <v>-135</v>
      </c>
      <c r="K29" s="116">
        <v>-6.5885797950219622</v>
      </c>
    </row>
    <row r="30" spans="1:255" ht="14.1" customHeight="1" x14ac:dyDescent="0.2">
      <c r="A30" s="306" t="s">
        <v>247</v>
      </c>
      <c r="B30" s="307" t="s">
        <v>248</v>
      </c>
      <c r="C30" s="308"/>
      <c r="D30" s="113">
        <v>2.2343091771983148</v>
      </c>
      <c r="E30" s="115">
        <v>1257</v>
      </c>
      <c r="F30" s="114">
        <v>1243</v>
      </c>
      <c r="G30" s="114">
        <v>1272</v>
      </c>
      <c r="H30" s="114">
        <v>1385</v>
      </c>
      <c r="I30" s="140">
        <v>1397</v>
      </c>
      <c r="J30" s="115">
        <v>-140</v>
      </c>
      <c r="K30" s="116">
        <v>-10.021474588403722</v>
      </c>
    </row>
    <row r="31" spans="1:255" ht="14.1" customHeight="1" x14ac:dyDescent="0.2">
      <c r="A31" s="306" t="s">
        <v>249</v>
      </c>
      <c r="B31" s="307" t="s">
        <v>250</v>
      </c>
      <c r="C31" s="308"/>
      <c r="D31" s="113">
        <v>1.1393732558346221</v>
      </c>
      <c r="E31" s="115">
        <v>641</v>
      </c>
      <c r="F31" s="114">
        <v>656</v>
      </c>
      <c r="G31" s="114">
        <v>659</v>
      </c>
      <c r="H31" s="114">
        <v>653</v>
      </c>
      <c r="I31" s="140">
        <v>640</v>
      </c>
      <c r="J31" s="115">
        <v>1</v>
      </c>
      <c r="K31" s="116">
        <v>0.15625</v>
      </c>
    </row>
    <row r="32" spans="1:255" ht="14.1" customHeight="1" x14ac:dyDescent="0.2">
      <c r="A32" s="306">
        <v>31</v>
      </c>
      <c r="B32" s="307" t="s">
        <v>251</v>
      </c>
      <c r="C32" s="308"/>
      <c r="D32" s="113">
        <v>0.40704598375371054</v>
      </c>
      <c r="E32" s="115">
        <v>229</v>
      </c>
      <c r="F32" s="114">
        <v>239</v>
      </c>
      <c r="G32" s="114">
        <v>240</v>
      </c>
      <c r="H32" s="114">
        <v>243</v>
      </c>
      <c r="I32" s="140">
        <v>239</v>
      </c>
      <c r="J32" s="115">
        <v>-10</v>
      </c>
      <c r="K32" s="116">
        <v>-4.1841004184100417</v>
      </c>
    </row>
    <row r="33" spans="1:11" ht="14.1" customHeight="1" x14ac:dyDescent="0.2">
      <c r="A33" s="306">
        <v>32</v>
      </c>
      <c r="B33" s="307" t="s">
        <v>252</v>
      </c>
      <c r="C33" s="308"/>
      <c r="D33" s="113">
        <v>2.6733500417710943</v>
      </c>
      <c r="E33" s="115">
        <v>1504</v>
      </c>
      <c r="F33" s="114">
        <v>1501</v>
      </c>
      <c r="G33" s="114">
        <v>1581</v>
      </c>
      <c r="H33" s="114">
        <v>1531</v>
      </c>
      <c r="I33" s="140">
        <v>1479</v>
      </c>
      <c r="J33" s="115">
        <v>25</v>
      </c>
      <c r="K33" s="116">
        <v>1.6903313049357673</v>
      </c>
    </row>
    <row r="34" spans="1:11" ht="14.1" customHeight="1" x14ac:dyDescent="0.2">
      <c r="A34" s="306">
        <v>33</v>
      </c>
      <c r="B34" s="307" t="s">
        <v>253</v>
      </c>
      <c r="C34" s="308"/>
      <c r="D34" s="113">
        <v>1.1553706962441566</v>
      </c>
      <c r="E34" s="115">
        <v>650</v>
      </c>
      <c r="F34" s="114">
        <v>610</v>
      </c>
      <c r="G34" s="114">
        <v>690</v>
      </c>
      <c r="H34" s="114">
        <v>680</v>
      </c>
      <c r="I34" s="140">
        <v>646</v>
      </c>
      <c r="J34" s="115">
        <v>4</v>
      </c>
      <c r="K34" s="116">
        <v>0.61919504643962853</v>
      </c>
    </row>
    <row r="35" spans="1:11" ht="14.1" customHeight="1" x14ac:dyDescent="0.2">
      <c r="A35" s="306">
        <v>34</v>
      </c>
      <c r="B35" s="307" t="s">
        <v>254</v>
      </c>
      <c r="C35" s="308"/>
      <c r="D35" s="113">
        <v>2.8919817273680657</v>
      </c>
      <c r="E35" s="115">
        <v>1627</v>
      </c>
      <c r="F35" s="114">
        <v>1618</v>
      </c>
      <c r="G35" s="114">
        <v>1648</v>
      </c>
      <c r="H35" s="114">
        <v>1684</v>
      </c>
      <c r="I35" s="140">
        <v>1666</v>
      </c>
      <c r="J35" s="115">
        <v>-39</v>
      </c>
      <c r="K35" s="116">
        <v>-2.3409363745498197</v>
      </c>
    </row>
    <row r="36" spans="1:11" ht="14.1" customHeight="1" x14ac:dyDescent="0.2">
      <c r="A36" s="306">
        <v>41</v>
      </c>
      <c r="B36" s="307" t="s">
        <v>255</v>
      </c>
      <c r="C36" s="308"/>
      <c r="D36" s="113">
        <v>4.0562398905064079</v>
      </c>
      <c r="E36" s="115">
        <v>2282</v>
      </c>
      <c r="F36" s="114">
        <v>2261</v>
      </c>
      <c r="G36" s="114">
        <v>2254</v>
      </c>
      <c r="H36" s="114">
        <v>2180</v>
      </c>
      <c r="I36" s="140">
        <v>2206</v>
      </c>
      <c r="J36" s="115">
        <v>76</v>
      </c>
      <c r="K36" s="116">
        <v>3.445149592021759</v>
      </c>
    </row>
    <row r="37" spans="1:11" ht="14.1" customHeight="1" x14ac:dyDescent="0.2">
      <c r="A37" s="306">
        <v>42</v>
      </c>
      <c r="B37" s="307" t="s">
        <v>256</v>
      </c>
      <c r="C37" s="308"/>
      <c r="D37" s="113">
        <v>9.7762135836044012E-2</v>
      </c>
      <c r="E37" s="115">
        <v>55</v>
      </c>
      <c r="F37" s="114">
        <v>51</v>
      </c>
      <c r="G37" s="114">
        <v>50</v>
      </c>
      <c r="H37" s="114">
        <v>48</v>
      </c>
      <c r="I37" s="140">
        <v>51</v>
      </c>
      <c r="J37" s="115">
        <v>4</v>
      </c>
      <c r="K37" s="116">
        <v>7.8431372549019605</v>
      </c>
    </row>
    <row r="38" spans="1:11" ht="14.1" customHeight="1" x14ac:dyDescent="0.2">
      <c r="A38" s="306">
        <v>43</v>
      </c>
      <c r="B38" s="307" t="s">
        <v>257</v>
      </c>
      <c r="C38" s="308"/>
      <c r="D38" s="113">
        <v>0.70388737801951684</v>
      </c>
      <c r="E38" s="115">
        <v>396</v>
      </c>
      <c r="F38" s="114">
        <v>396</v>
      </c>
      <c r="G38" s="114">
        <v>399</v>
      </c>
      <c r="H38" s="114">
        <v>377</v>
      </c>
      <c r="I38" s="140">
        <v>378</v>
      </c>
      <c r="J38" s="115">
        <v>18</v>
      </c>
      <c r="K38" s="116">
        <v>4.7619047619047619</v>
      </c>
    </row>
    <row r="39" spans="1:11" ht="14.1" customHeight="1" x14ac:dyDescent="0.2">
      <c r="A39" s="306">
        <v>51</v>
      </c>
      <c r="B39" s="307" t="s">
        <v>258</v>
      </c>
      <c r="C39" s="308"/>
      <c r="D39" s="113">
        <v>9.0954336195097678</v>
      </c>
      <c r="E39" s="115">
        <v>5117</v>
      </c>
      <c r="F39" s="114">
        <v>5159</v>
      </c>
      <c r="G39" s="114">
        <v>5036</v>
      </c>
      <c r="H39" s="114">
        <v>4923</v>
      </c>
      <c r="I39" s="140">
        <v>4948</v>
      </c>
      <c r="J39" s="115">
        <v>169</v>
      </c>
      <c r="K39" s="116">
        <v>3.4155214227970898</v>
      </c>
    </row>
    <row r="40" spans="1:11" ht="14.1" customHeight="1" x14ac:dyDescent="0.2">
      <c r="A40" s="306" t="s">
        <v>259</v>
      </c>
      <c r="B40" s="307" t="s">
        <v>260</v>
      </c>
      <c r="C40" s="308"/>
      <c r="D40" s="113">
        <v>7.7765335324125919</v>
      </c>
      <c r="E40" s="115">
        <v>4375</v>
      </c>
      <c r="F40" s="114">
        <v>4440</v>
      </c>
      <c r="G40" s="114">
        <v>4412</v>
      </c>
      <c r="H40" s="114">
        <v>4325</v>
      </c>
      <c r="I40" s="140">
        <v>4347</v>
      </c>
      <c r="J40" s="115">
        <v>28</v>
      </c>
      <c r="K40" s="116">
        <v>0.64412238325281801</v>
      </c>
    </row>
    <row r="41" spans="1:11" ht="14.1" customHeight="1" x14ac:dyDescent="0.2">
      <c r="A41" s="306"/>
      <c r="B41" s="307" t="s">
        <v>261</v>
      </c>
      <c r="C41" s="308"/>
      <c r="D41" s="113">
        <v>6.2603316802644908</v>
      </c>
      <c r="E41" s="115">
        <v>3522</v>
      </c>
      <c r="F41" s="114">
        <v>3582</v>
      </c>
      <c r="G41" s="114">
        <v>3539</v>
      </c>
      <c r="H41" s="114">
        <v>3442</v>
      </c>
      <c r="I41" s="140">
        <v>3460</v>
      </c>
      <c r="J41" s="115">
        <v>62</v>
      </c>
      <c r="K41" s="116">
        <v>1.7919075144508672</v>
      </c>
    </row>
    <row r="42" spans="1:11" ht="14.1" customHeight="1" x14ac:dyDescent="0.2">
      <c r="A42" s="306">
        <v>52</v>
      </c>
      <c r="B42" s="307" t="s">
        <v>262</v>
      </c>
      <c r="C42" s="308"/>
      <c r="D42" s="113">
        <v>4.9094367123482465</v>
      </c>
      <c r="E42" s="115">
        <v>2762</v>
      </c>
      <c r="F42" s="114">
        <v>2769</v>
      </c>
      <c r="G42" s="114">
        <v>2857</v>
      </c>
      <c r="H42" s="114">
        <v>2817</v>
      </c>
      <c r="I42" s="140">
        <v>2767</v>
      </c>
      <c r="J42" s="115">
        <v>-5</v>
      </c>
      <c r="K42" s="116">
        <v>-0.18070112034694616</v>
      </c>
    </row>
    <row r="43" spans="1:11" ht="14.1" customHeight="1" x14ac:dyDescent="0.2">
      <c r="A43" s="306" t="s">
        <v>263</v>
      </c>
      <c r="B43" s="307" t="s">
        <v>264</v>
      </c>
      <c r="C43" s="308"/>
      <c r="D43" s="113">
        <v>4.331751364226168</v>
      </c>
      <c r="E43" s="115">
        <v>2437</v>
      </c>
      <c r="F43" s="114">
        <v>2447</v>
      </c>
      <c r="G43" s="114">
        <v>2525</v>
      </c>
      <c r="H43" s="114">
        <v>2487</v>
      </c>
      <c r="I43" s="140">
        <v>2441</v>
      </c>
      <c r="J43" s="115">
        <v>-4</v>
      </c>
      <c r="K43" s="116">
        <v>-0.16386726751331421</v>
      </c>
    </row>
    <row r="44" spans="1:11" ht="14.1" customHeight="1" x14ac:dyDescent="0.2">
      <c r="A44" s="306">
        <v>53</v>
      </c>
      <c r="B44" s="307" t="s">
        <v>265</v>
      </c>
      <c r="C44" s="308"/>
      <c r="D44" s="113">
        <v>1.1447057359711335</v>
      </c>
      <c r="E44" s="115">
        <v>644</v>
      </c>
      <c r="F44" s="114">
        <v>646</v>
      </c>
      <c r="G44" s="114">
        <v>634</v>
      </c>
      <c r="H44" s="114">
        <v>609</v>
      </c>
      <c r="I44" s="140">
        <v>602</v>
      </c>
      <c r="J44" s="115">
        <v>42</v>
      </c>
      <c r="K44" s="116">
        <v>6.9767441860465116</v>
      </c>
    </row>
    <row r="45" spans="1:11" ht="14.1" customHeight="1" x14ac:dyDescent="0.2">
      <c r="A45" s="306" t="s">
        <v>266</v>
      </c>
      <c r="B45" s="307" t="s">
        <v>267</v>
      </c>
      <c r="C45" s="308"/>
      <c r="D45" s="113">
        <v>1.0967134147425301</v>
      </c>
      <c r="E45" s="115">
        <v>617</v>
      </c>
      <c r="F45" s="114">
        <v>619</v>
      </c>
      <c r="G45" s="114">
        <v>605</v>
      </c>
      <c r="H45" s="114">
        <v>581</v>
      </c>
      <c r="I45" s="140">
        <v>573</v>
      </c>
      <c r="J45" s="115">
        <v>44</v>
      </c>
      <c r="K45" s="116">
        <v>7.678883071553229</v>
      </c>
    </row>
    <row r="46" spans="1:11" ht="14.1" customHeight="1" x14ac:dyDescent="0.2">
      <c r="A46" s="306">
        <v>54</v>
      </c>
      <c r="B46" s="307" t="s">
        <v>268</v>
      </c>
      <c r="C46" s="308"/>
      <c r="D46" s="113">
        <v>2.4991556906450523</v>
      </c>
      <c r="E46" s="115">
        <v>1406</v>
      </c>
      <c r="F46" s="114">
        <v>1401</v>
      </c>
      <c r="G46" s="114">
        <v>1388</v>
      </c>
      <c r="H46" s="114">
        <v>1362</v>
      </c>
      <c r="I46" s="140">
        <v>1359</v>
      </c>
      <c r="J46" s="115">
        <v>47</v>
      </c>
      <c r="K46" s="116">
        <v>3.4584253127299487</v>
      </c>
    </row>
    <row r="47" spans="1:11" ht="14.1" customHeight="1" x14ac:dyDescent="0.2">
      <c r="A47" s="306">
        <v>61</v>
      </c>
      <c r="B47" s="307" t="s">
        <v>269</v>
      </c>
      <c r="C47" s="308"/>
      <c r="D47" s="113">
        <v>2.0867772267548301</v>
      </c>
      <c r="E47" s="115">
        <v>1174</v>
      </c>
      <c r="F47" s="114">
        <v>1151</v>
      </c>
      <c r="G47" s="114">
        <v>1173</v>
      </c>
      <c r="H47" s="114">
        <v>1153</v>
      </c>
      <c r="I47" s="140">
        <v>1150</v>
      </c>
      <c r="J47" s="115">
        <v>24</v>
      </c>
      <c r="K47" s="116">
        <v>2.0869565217391304</v>
      </c>
    </row>
    <row r="48" spans="1:11" ht="14.1" customHeight="1" x14ac:dyDescent="0.2">
      <c r="A48" s="306">
        <v>62</v>
      </c>
      <c r="B48" s="307" t="s">
        <v>270</v>
      </c>
      <c r="C48" s="308"/>
      <c r="D48" s="113">
        <v>6.9322241774649394</v>
      </c>
      <c r="E48" s="115">
        <v>3900</v>
      </c>
      <c r="F48" s="114">
        <v>3913</v>
      </c>
      <c r="G48" s="114">
        <v>3926</v>
      </c>
      <c r="H48" s="114">
        <v>3926</v>
      </c>
      <c r="I48" s="140">
        <v>3906</v>
      </c>
      <c r="J48" s="115">
        <v>-6</v>
      </c>
      <c r="K48" s="116">
        <v>-0.15360983102918588</v>
      </c>
    </row>
    <row r="49" spans="1:11" ht="14.1" customHeight="1" x14ac:dyDescent="0.2">
      <c r="A49" s="306">
        <v>63</v>
      </c>
      <c r="B49" s="307" t="s">
        <v>271</v>
      </c>
      <c r="C49" s="308"/>
      <c r="D49" s="113">
        <v>1.3580049414315931</v>
      </c>
      <c r="E49" s="115">
        <v>764</v>
      </c>
      <c r="F49" s="114">
        <v>784</v>
      </c>
      <c r="G49" s="114">
        <v>803</v>
      </c>
      <c r="H49" s="114">
        <v>813</v>
      </c>
      <c r="I49" s="140">
        <v>805</v>
      </c>
      <c r="J49" s="115">
        <v>-41</v>
      </c>
      <c r="K49" s="116">
        <v>-5.0931677018633543</v>
      </c>
    </row>
    <row r="50" spans="1:11" ht="14.1" customHeight="1" x14ac:dyDescent="0.2">
      <c r="A50" s="306" t="s">
        <v>272</v>
      </c>
      <c r="B50" s="307" t="s">
        <v>273</v>
      </c>
      <c r="C50" s="308"/>
      <c r="D50" s="113">
        <v>0.14930944382232175</v>
      </c>
      <c r="E50" s="115">
        <v>84</v>
      </c>
      <c r="F50" s="114">
        <v>81</v>
      </c>
      <c r="G50" s="114">
        <v>81</v>
      </c>
      <c r="H50" s="114">
        <v>84</v>
      </c>
      <c r="I50" s="140">
        <v>87</v>
      </c>
      <c r="J50" s="115">
        <v>-3</v>
      </c>
      <c r="K50" s="116">
        <v>-3.4482758620689653</v>
      </c>
    </row>
    <row r="51" spans="1:11" ht="14.1" customHeight="1" x14ac:dyDescent="0.2">
      <c r="A51" s="306" t="s">
        <v>274</v>
      </c>
      <c r="B51" s="307" t="s">
        <v>275</v>
      </c>
      <c r="C51" s="308"/>
      <c r="D51" s="113">
        <v>0.95806893119323133</v>
      </c>
      <c r="E51" s="115">
        <v>539</v>
      </c>
      <c r="F51" s="114">
        <v>566</v>
      </c>
      <c r="G51" s="114">
        <v>581</v>
      </c>
      <c r="H51" s="114">
        <v>583</v>
      </c>
      <c r="I51" s="140">
        <v>568</v>
      </c>
      <c r="J51" s="115">
        <v>-29</v>
      </c>
      <c r="K51" s="116">
        <v>-5.105633802816901</v>
      </c>
    </row>
    <row r="52" spans="1:11" ht="14.1" customHeight="1" x14ac:dyDescent="0.2">
      <c r="A52" s="306">
        <v>71</v>
      </c>
      <c r="B52" s="307" t="s">
        <v>276</v>
      </c>
      <c r="C52" s="308"/>
      <c r="D52" s="113">
        <v>7.7498711317300346</v>
      </c>
      <c r="E52" s="115">
        <v>4360</v>
      </c>
      <c r="F52" s="114">
        <v>4353</v>
      </c>
      <c r="G52" s="114">
        <v>4367</v>
      </c>
      <c r="H52" s="114">
        <v>4292</v>
      </c>
      <c r="I52" s="140">
        <v>4261</v>
      </c>
      <c r="J52" s="115">
        <v>99</v>
      </c>
      <c r="K52" s="116">
        <v>2.3233982633184698</v>
      </c>
    </row>
    <row r="53" spans="1:11" ht="14.1" customHeight="1" x14ac:dyDescent="0.2">
      <c r="A53" s="306" t="s">
        <v>277</v>
      </c>
      <c r="B53" s="307" t="s">
        <v>278</v>
      </c>
      <c r="C53" s="308"/>
      <c r="D53" s="113">
        <v>3.0857285056613164</v>
      </c>
      <c r="E53" s="115">
        <v>1736</v>
      </c>
      <c r="F53" s="114">
        <v>1727</v>
      </c>
      <c r="G53" s="114">
        <v>1742</v>
      </c>
      <c r="H53" s="114">
        <v>1667</v>
      </c>
      <c r="I53" s="140">
        <v>1648</v>
      </c>
      <c r="J53" s="115">
        <v>88</v>
      </c>
      <c r="K53" s="116">
        <v>5.3398058252427187</v>
      </c>
    </row>
    <row r="54" spans="1:11" ht="14.1" customHeight="1" x14ac:dyDescent="0.2">
      <c r="A54" s="306" t="s">
        <v>279</v>
      </c>
      <c r="B54" s="307" t="s">
        <v>280</v>
      </c>
      <c r="C54" s="308"/>
      <c r="D54" s="113">
        <v>3.8269432446364138</v>
      </c>
      <c r="E54" s="115">
        <v>2153</v>
      </c>
      <c r="F54" s="114">
        <v>2148</v>
      </c>
      <c r="G54" s="114">
        <v>2151</v>
      </c>
      <c r="H54" s="114">
        <v>2150</v>
      </c>
      <c r="I54" s="140">
        <v>2134</v>
      </c>
      <c r="J54" s="115">
        <v>19</v>
      </c>
      <c r="K54" s="116">
        <v>0.89034676663542645</v>
      </c>
    </row>
    <row r="55" spans="1:11" ht="14.1" customHeight="1" x14ac:dyDescent="0.2">
      <c r="A55" s="306">
        <v>72</v>
      </c>
      <c r="B55" s="307" t="s">
        <v>281</v>
      </c>
      <c r="C55" s="308"/>
      <c r="D55" s="113">
        <v>2.4102810217031942</v>
      </c>
      <c r="E55" s="115">
        <v>1356</v>
      </c>
      <c r="F55" s="114">
        <v>1369</v>
      </c>
      <c r="G55" s="114">
        <v>1377</v>
      </c>
      <c r="H55" s="114">
        <v>1346</v>
      </c>
      <c r="I55" s="140">
        <v>1347</v>
      </c>
      <c r="J55" s="115">
        <v>9</v>
      </c>
      <c r="K55" s="116">
        <v>0.66815144766146994</v>
      </c>
    </row>
    <row r="56" spans="1:11" ht="14.1" customHeight="1" x14ac:dyDescent="0.2">
      <c r="A56" s="306" t="s">
        <v>282</v>
      </c>
      <c r="B56" s="307" t="s">
        <v>283</v>
      </c>
      <c r="C56" s="308"/>
      <c r="D56" s="113">
        <v>0.75721217938463181</v>
      </c>
      <c r="E56" s="115">
        <v>426</v>
      </c>
      <c r="F56" s="114">
        <v>434</v>
      </c>
      <c r="G56" s="114">
        <v>439</v>
      </c>
      <c r="H56" s="114">
        <v>428</v>
      </c>
      <c r="I56" s="140">
        <v>429</v>
      </c>
      <c r="J56" s="115">
        <v>-3</v>
      </c>
      <c r="K56" s="116">
        <v>-0.69930069930069927</v>
      </c>
    </row>
    <row r="57" spans="1:11" ht="14.1" customHeight="1" x14ac:dyDescent="0.2">
      <c r="A57" s="306" t="s">
        <v>284</v>
      </c>
      <c r="B57" s="307" t="s">
        <v>285</v>
      </c>
      <c r="C57" s="308"/>
      <c r="D57" s="113">
        <v>1.3295650473701985</v>
      </c>
      <c r="E57" s="115">
        <v>748</v>
      </c>
      <c r="F57" s="114">
        <v>749</v>
      </c>
      <c r="G57" s="114">
        <v>752</v>
      </c>
      <c r="H57" s="114">
        <v>739</v>
      </c>
      <c r="I57" s="140">
        <v>735</v>
      </c>
      <c r="J57" s="115">
        <v>13</v>
      </c>
      <c r="K57" s="116">
        <v>1.7687074829931972</v>
      </c>
    </row>
    <row r="58" spans="1:11" ht="14.1" customHeight="1" x14ac:dyDescent="0.2">
      <c r="A58" s="306">
        <v>73</v>
      </c>
      <c r="B58" s="307" t="s">
        <v>286</v>
      </c>
      <c r="C58" s="308"/>
      <c r="D58" s="113">
        <v>3.4376721946710749</v>
      </c>
      <c r="E58" s="115">
        <v>1934</v>
      </c>
      <c r="F58" s="114">
        <v>1952</v>
      </c>
      <c r="G58" s="114">
        <v>1956</v>
      </c>
      <c r="H58" s="114">
        <v>1942</v>
      </c>
      <c r="I58" s="140">
        <v>1969</v>
      </c>
      <c r="J58" s="115">
        <v>-35</v>
      </c>
      <c r="K58" s="116">
        <v>-1.7775520568816658</v>
      </c>
    </row>
    <row r="59" spans="1:11" ht="14.1" customHeight="1" x14ac:dyDescent="0.2">
      <c r="A59" s="306" t="s">
        <v>287</v>
      </c>
      <c r="B59" s="307" t="s">
        <v>288</v>
      </c>
      <c r="C59" s="308"/>
      <c r="D59" s="113">
        <v>3.091060985797828</v>
      </c>
      <c r="E59" s="115">
        <v>1739</v>
      </c>
      <c r="F59" s="114">
        <v>1760</v>
      </c>
      <c r="G59" s="114">
        <v>1764</v>
      </c>
      <c r="H59" s="114">
        <v>1748</v>
      </c>
      <c r="I59" s="140">
        <v>1768</v>
      </c>
      <c r="J59" s="115">
        <v>-29</v>
      </c>
      <c r="K59" s="116">
        <v>-1.6402714932126696</v>
      </c>
    </row>
    <row r="60" spans="1:11" ht="14.1" customHeight="1" x14ac:dyDescent="0.2">
      <c r="A60" s="306">
        <v>81</v>
      </c>
      <c r="B60" s="307" t="s">
        <v>289</v>
      </c>
      <c r="C60" s="308"/>
      <c r="D60" s="113">
        <v>6.6460477434721552</v>
      </c>
      <c r="E60" s="115">
        <v>3739</v>
      </c>
      <c r="F60" s="114">
        <v>3705</v>
      </c>
      <c r="G60" s="114">
        <v>3726</v>
      </c>
      <c r="H60" s="114">
        <v>3638</v>
      </c>
      <c r="I60" s="140">
        <v>3649</v>
      </c>
      <c r="J60" s="115">
        <v>90</v>
      </c>
      <c r="K60" s="116">
        <v>2.4664291586736091</v>
      </c>
    </row>
    <row r="61" spans="1:11" ht="14.1" customHeight="1" x14ac:dyDescent="0.2">
      <c r="A61" s="306" t="s">
        <v>290</v>
      </c>
      <c r="B61" s="307" t="s">
        <v>291</v>
      </c>
      <c r="C61" s="308"/>
      <c r="D61" s="113">
        <v>1.6512913489397252</v>
      </c>
      <c r="E61" s="115">
        <v>929</v>
      </c>
      <c r="F61" s="114">
        <v>925</v>
      </c>
      <c r="G61" s="114">
        <v>935</v>
      </c>
      <c r="H61" s="114">
        <v>908</v>
      </c>
      <c r="I61" s="140">
        <v>928</v>
      </c>
      <c r="J61" s="115">
        <v>1</v>
      </c>
      <c r="K61" s="116">
        <v>0.10775862068965517</v>
      </c>
    </row>
    <row r="62" spans="1:11" ht="14.1" customHeight="1" x14ac:dyDescent="0.2">
      <c r="A62" s="306" t="s">
        <v>292</v>
      </c>
      <c r="B62" s="307" t="s">
        <v>293</v>
      </c>
      <c r="C62" s="308"/>
      <c r="D62" s="113">
        <v>2.918644128050623</v>
      </c>
      <c r="E62" s="115">
        <v>1642</v>
      </c>
      <c r="F62" s="114">
        <v>1622</v>
      </c>
      <c r="G62" s="114">
        <v>1628</v>
      </c>
      <c r="H62" s="114">
        <v>1579</v>
      </c>
      <c r="I62" s="140">
        <v>1588</v>
      </c>
      <c r="J62" s="115">
        <v>54</v>
      </c>
      <c r="K62" s="116">
        <v>3.4005037783375314</v>
      </c>
    </row>
    <row r="63" spans="1:11" ht="14.1" customHeight="1" x14ac:dyDescent="0.2">
      <c r="A63" s="306"/>
      <c r="B63" s="307" t="s">
        <v>294</v>
      </c>
      <c r="C63" s="308"/>
      <c r="D63" s="113">
        <v>2.43161094224924</v>
      </c>
      <c r="E63" s="115">
        <v>1368</v>
      </c>
      <c r="F63" s="114">
        <v>1353</v>
      </c>
      <c r="G63" s="114">
        <v>1353</v>
      </c>
      <c r="H63" s="114">
        <v>1310</v>
      </c>
      <c r="I63" s="140">
        <v>1311</v>
      </c>
      <c r="J63" s="115">
        <v>57</v>
      </c>
      <c r="K63" s="116">
        <v>4.3478260869565215</v>
      </c>
    </row>
    <row r="64" spans="1:11" ht="14.1" customHeight="1" x14ac:dyDescent="0.2">
      <c r="A64" s="306" t="s">
        <v>295</v>
      </c>
      <c r="B64" s="307" t="s">
        <v>296</v>
      </c>
      <c r="C64" s="308"/>
      <c r="D64" s="113">
        <v>0.54035798716649786</v>
      </c>
      <c r="E64" s="115">
        <v>304</v>
      </c>
      <c r="F64" s="114">
        <v>297</v>
      </c>
      <c r="G64" s="114">
        <v>294</v>
      </c>
      <c r="H64" s="114">
        <v>291</v>
      </c>
      <c r="I64" s="140">
        <v>292</v>
      </c>
      <c r="J64" s="115">
        <v>12</v>
      </c>
      <c r="K64" s="116">
        <v>4.1095890410958908</v>
      </c>
    </row>
    <row r="65" spans="1:11" ht="14.1" customHeight="1" x14ac:dyDescent="0.2">
      <c r="A65" s="306" t="s">
        <v>297</v>
      </c>
      <c r="B65" s="307" t="s">
        <v>298</v>
      </c>
      <c r="C65" s="308"/>
      <c r="D65" s="113">
        <v>0.77320961979416625</v>
      </c>
      <c r="E65" s="115">
        <v>435</v>
      </c>
      <c r="F65" s="114">
        <v>428</v>
      </c>
      <c r="G65" s="114">
        <v>435</v>
      </c>
      <c r="H65" s="114">
        <v>431</v>
      </c>
      <c r="I65" s="140">
        <v>427</v>
      </c>
      <c r="J65" s="115">
        <v>8</v>
      </c>
      <c r="K65" s="116">
        <v>1.873536299765808</v>
      </c>
    </row>
    <row r="66" spans="1:11" ht="14.1" customHeight="1" x14ac:dyDescent="0.2">
      <c r="A66" s="306">
        <v>82</v>
      </c>
      <c r="B66" s="307" t="s">
        <v>299</v>
      </c>
      <c r="C66" s="308"/>
      <c r="D66" s="113">
        <v>4.0829022911889652</v>
      </c>
      <c r="E66" s="115">
        <v>2297</v>
      </c>
      <c r="F66" s="114">
        <v>2309</v>
      </c>
      <c r="G66" s="114">
        <v>2298</v>
      </c>
      <c r="H66" s="114">
        <v>2223</v>
      </c>
      <c r="I66" s="140">
        <v>2243</v>
      </c>
      <c r="J66" s="115">
        <v>54</v>
      </c>
      <c r="K66" s="116">
        <v>2.4074899687917966</v>
      </c>
    </row>
    <row r="67" spans="1:11" ht="14.1" customHeight="1" x14ac:dyDescent="0.2">
      <c r="A67" s="306" t="s">
        <v>300</v>
      </c>
      <c r="B67" s="307" t="s">
        <v>301</v>
      </c>
      <c r="C67" s="308"/>
      <c r="D67" s="113">
        <v>2.8155495120780674</v>
      </c>
      <c r="E67" s="115">
        <v>1584</v>
      </c>
      <c r="F67" s="114">
        <v>1589</v>
      </c>
      <c r="G67" s="114">
        <v>1572</v>
      </c>
      <c r="H67" s="114">
        <v>1512</v>
      </c>
      <c r="I67" s="140">
        <v>1519</v>
      </c>
      <c r="J67" s="115">
        <v>65</v>
      </c>
      <c r="K67" s="116">
        <v>4.279131007241606</v>
      </c>
    </row>
    <row r="68" spans="1:11" ht="14.1" customHeight="1" x14ac:dyDescent="0.2">
      <c r="A68" s="306" t="s">
        <v>302</v>
      </c>
      <c r="B68" s="307" t="s">
        <v>303</v>
      </c>
      <c r="C68" s="308"/>
      <c r="D68" s="113">
        <v>0.82653442115928122</v>
      </c>
      <c r="E68" s="115">
        <v>465</v>
      </c>
      <c r="F68" s="114">
        <v>474</v>
      </c>
      <c r="G68" s="114">
        <v>480</v>
      </c>
      <c r="H68" s="114">
        <v>473</v>
      </c>
      <c r="I68" s="140">
        <v>482</v>
      </c>
      <c r="J68" s="115">
        <v>-17</v>
      </c>
      <c r="K68" s="116">
        <v>-3.5269709543568464</v>
      </c>
    </row>
    <row r="69" spans="1:11" ht="14.1" customHeight="1" x14ac:dyDescent="0.2">
      <c r="A69" s="306">
        <v>83</v>
      </c>
      <c r="B69" s="307" t="s">
        <v>304</v>
      </c>
      <c r="C69" s="308"/>
      <c r="D69" s="113">
        <v>4.50594571535221</v>
      </c>
      <c r="E69" s="115">
        <v>2535</v>
      </c>
      <c r="F69" s="114">
        <v>2553</v>
      </c>
      <c r="G69" s="114">
        <v>2522</v>
      </c>
      <c r="H69" s="114">
        <v>2482</v>
      </c>
      <c r="I69" s="140">
        <v>2473</v>
      </c>
      <c r="J69" s="115">
        <v>62</v>
      </c>
      <c r="K69" s="116">
        <v>2.5070764253942581</v>
      </c>
    </row>
    <row r="70" spans="1:11" ht="14.1" customHeight="1" x14ac:dyDescent="0.2">
      <c r="A70" s="306" t="s">
        <v>305</v>
      </c>
      <c r="B70" s="307" t="s">
        <v>306</v>
      </c>
      <c r="C70" s="308"/>
      <c r="D70" s="113">
        <v>3.9744751950798984</v>
      </c>
      <c r="E70" s="115">
        <v>2236</v>
      </c>
      <c r="F70" s="114">
        <v>2263</v>
      </c>
      <c r="G70" s="114">
        <v>2236</v>
      </c>
      <c r="H70" s="114">
        <v>2217</v>
      </c>
      <c r="I70" s="140">
        <v>2219</v>
      </c>
      <c r="J70" s="115">
        <v>17</v>
      </c>
      <c r="K70" s="116">
        <v>0.76611086074808477</v>
      </c>
    </row>
    <row r="71" spans="1:11" ht="14.1" customHeight="1" x14ac:dyDescent="0.2">
      <c r="A71" s="306"/>
      <c r="B71" s="307" t="s">
        <v>307</v>
      </c>
      <c r="C71" s="308"/>
      <c r="D71" s="113">
        <v>2.6218027337848167</v>
      </c>
      <c r="E71" s="115">
        <v>1475</v>
      </c>
      <c r="F71" s="114">
        <v>1482</v>
      </c>
      <c r="G71" s="114">
        <v>1456</v>
      </c>
      <c r="H71" s="114">
        <v>1455</v>
      </c>
      <c r="I71" s="140">
        <v>1457</v>
      </c>
      <c r="J71" s="115">
        <v>18</v>
      </c>
      <c r="K71" s="116">
        <v>1.2354152367879203</v>
      </c>
    </row>
    <row r="72" spans="1:11" ht="14.1" customHeight="1" x14ac:dyDescent="0.2">
      <c r="A72" s="306">
        <v>84</v>
      </c>
      <c r="B72" s="307" t="s">
        <v>308</v>
      </c>
      <c r="C72" s="308"/>
      <c r="D72" s="113">
        <v>2.1312145612257596</v>
      </c>
      <c r="E72" s="115">
        <v>1199</v>
      </c>
      <c r="F72" s="114">
        <v>1201</v>
      </c>
      <c r="G72" s="114">
        <v>1188</v>
      </c>
      <c r="H72" s="114">
        <v>1234</v>
      </c>
      <c r="I72" s="140">
        <v>1260</v>
      </c>
      <c r="J72" s="115">
        <v>-61</v>
      </c>
      <c r="K72" s="116">
        <v>-4.8412698412698409</v>
      </c>
    </row>
    <row r="73" spans="1:11" ht="14.1" customHeight="1" x14ac:dyDescent="0.2">
      <c r="A73" s="306" t="s">
        <v>309</v>
      </c>
      <c r="B73" s="307" t="s">
        <v>310</v>
      </c>
      <c r="C73" s="308"/>
      <c r="D73" s="113">
        <v>1.2851277128992695</v>
      </c>
      <c r="E73" s="115">
        <v>723</v>
      </c>
      <c r="F73" s="114">
        <v>717</v>
      </c>
      <c r="G73" s="114">
        <v>715</v>
      </c>
      <c r="H73" s="114">
        <v>755</v>
      </c>
      <c r="I73" s="140">
        <v>771</v>
      </c>
      <c r="J73" s="115">
        <v>-48</v>
      </c>
      <c r="K73" s="116">
        <v>-6.2256809338521402</v>
      </c>
    </row>
    <row r="74" spans="1:11" ht="14.1" customHeight="1" x14ac:dyDescent="0.2">
      <c r="A74" s="306" t="s">
        <v>311</v>
      </c>
      <c r="B74" s="307" t="s">
        <v>312</v>
      </c>
      <c r="C74" s="308"/>
      <c r="D74" s="113">
        <v>0.31283883467534085</v>
      </c>
      <c r="E74" s="115">
        <v>176</v>
      </c>
      <c r="F74" s="114">
        <v>187</v>
      </c>
      <c r="G74" s="114">
        <v>183</v>
      </c>
      <c r="H74" s="114">
        <v>185</v>
      </c>
      <c r="I74" s="140">
        <v>187</v>
      </c>
      <c r="J74" s="115">
        <v>-11</v>
      </c>
      <c r="K74" s="116">
        <v>-5.882352941176471</v>
      </c>
    </row>
    <row r="75" spans="1:11" ht="14.1" customHeight="1" x14ac:dyDescent="0.2">
      <c r="A75" s="306" t="s">
        <v>313</v>
      </c>
      <c r="B75" s="307" t="s">
        <v>314</v>
      </c>
      <c r="C75" s="308"/>
      <c r="D75" s="113">
        <v>0.32705878170603814</v>
      </c>
      <c r="E75" s="115">
        <v>184</v>
      </c>
      <c r="F75" s="114">
        <v>183</v>
      </c>
      <c r="G75" s="114">
        <v>174</v>
      </c>
      <c r="H75" s="114">
        <v>184</v>
      </c>
      <c r="I75" s="140">
        <v>191</v>
      </c>
      <c r="J75" s="115">
        <v>-7</v>
      </c>
      <c r="K75" s="116">
        <v>-3.6649214659685865</v>
      </c>
    </row>
    <row r="76" spans="1:11" ht="14.1" customHeight="1" x14ac:dyDescent="0.2">
      <c r="A76" s="306">
        <v>91</v>
      </c>
      <c r="B76" s="307" t="s">
        <v>315</v>
      </c>
      <c r="C76" s="308"/>
      <c r="D76" s="113">
        <v>0.29150891412929486</v>
      </c>
      <c r="E76" s="115">
        <v>164</v>
      </c>
      <c r="F76" s="114">
        <v>159</v>
      </c>
      <c r="G76" s="114">
        <v>156</v>
      </c>
      <c r="H76" s="114">
        <v>151</v>
      </c>
      <c r="I76" s="140">
        <v>146</v>
      </c>
      <c r="J76" s="115">
        <v>18</v>
      </c>
      <c r="K76" s="116">
        <v>12.328767123287671</v>
      </c>
    </row>
    <row r="77" spans="1:11" ht="14.1" customHeight="1" x14ac:dyDescent="0.2">
      <c r="A77" s="306">
        <v>92</v>
      </c>
      <c r="B77" s="307" t="s">
        <v>316</v>
      </c>
      <c r="C77" s="308"/>
      <c r="D77" s="113">
        <v>0.82653442115928122</v>
      </c>
      <c r="E77" s="115">
        <v>465</v>
      </c>
      <c r="F77" s="114">
        <v>470</v>
      </c>
      <c r="G77" s="114">
        <v>447</v>
      </c>
      <c r="H77" s="114">
        <v>455</v>
      </c>
      <c r="I77" s="140">
        <v>456</v>
      </c>
      <c r="J77" s="115">
        <v>9</v>
      </c>
      <c r="K77" s="116">
        <v>1.9736842105263157</v>
      </c>
    </row>
    <row r="78" spans="1:11" ht="14.1" customHeight="1" x14ac:dyDescent="0.2">
      <c r="A78" s="306">
        <v>93</v>
      </c>
      <c r="B78" s="307" t="s">
        <v>317</v>
      </c>
      <c r="C78" s="308"/>
      <c r="D78" s="113">
        <v>7.6432215289998051E-2</v>
      </c>
      <c r="E78" s="115">
        <v>43</v>
      </c>
      <c r="F78" s="114">
        <v>45</v>
      </c>
      <c r="G78" s="114">
        <v>47</v>
      </c>
      <c r="H78" s="114">
        <v>49</v>
      </c>
      <c r="I78" s="140">
        <v>48</v>
      </c>
      <c r="J78" s="115">
        <v>-5</v>
      </c>
      <c r="K78" s="116">
        <v>-10.416666666666666</v>
      </c>
    </row>
    <row r="79" spans="1:11" ht="14.1" customHeight="1" x14ac:dyDescent="0.2">
      <c r="A79" s="306">
        <v>94</v>
      </c>
      <c r="B79" s="307" t="s">
        <v>318</v>
      </c>
      <c r="C79" s="308"/>
      <c r="D79" s="113">
        <v>6.9322241774649393E-2</v>
      </c>
      <c r="E79" s="115">
        <v>39</v>
      </c>
      <c r="F79" s="114">
        <v>44</v>
      </c>
      <c r="G79" s="114">
        <v>51</v>
      </c>
      <c r="H79" s="114">
        <v>34</v>
      </c>
      <c r="I79" s="140">
        <v>38</v>
      </c>
      <c r="J79" s="115">
        <v>1</v>
      </c>
      <c r="K79" s="116">
        <v>2.6315789473684212</v>
      </c>
    </row>
    <row r="80" spans="1:11" ht="14.1" customHeight="1" x14ac:dyDescent="0.2">
      <c r="A80" s="306" t="s">
        <v>319</v>
      </c>
      <c r="B80" s="307" t="s">
        <v>320</v>
      </c>
      <c r="C80" s="308"/>
      <c r="D80" s="113">
        <v>1.2442453651860147E-2</v>
      </c>
      <c r="E80" s="115">
        <v>7</v>
      </c>
      <c r="F80" s="114">
        <v>7</v>
      </c>
      <c r="G80" s="114">
        <v>5</v>
      </c>
      <c r="H80" s="114">
        <v>6</v>
      </c>
      <c r="I80" s="140">
        <v>5</v>
      </c>
      <c r="J80" s="115">
        <v>2</v>
      </c>
      <c r="K80" s="116">
        <v>40</v>
      </c>
    </row>
    <row r="81" spans="1:11" ht="14.1" customHeight="1" x14ac:dyDescent="0.2">
      <c r="A81" s="310" t="s">
        <v>321</v>
      </c>
      <c r="B81" s="311" t="s">
        <v>224</v>
      </c>
      <c r="C81" s="312"/>
      <c r="D81" s="125">
        <v>1.4379921434792655</v>
      </c>
      <c r="E81" s="143">
        <v>809</v>
      </c>
      <c r="F81" s="144">
        <v>814</v>
      </c>
      <c r="G81" s="144">
        <v>821</v>
      </c>
      <c r="H81" s="144">
        <v>806</v>
      </c>
      <c r="I81" s="145">
        <v>811</v>
      </c>
      <c r="J81" s="143">
        <v>-2</v>
      </c>
      <c r="K81" s="146">
        <v>-0.24660912453760789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6076</v>
      </c>
      <c r="E12" s="114">
        <v>6384</v>
      </c>
      <c r="F12" s="114">
        <v>6425</v>
      </c>
      <c r="G12" s="114">
        <v>6470</v>
      </c>
      <c r="H12" s="140">
        <v>6304</v>
      </c>
      <c r="I12" s="115">
        <v>-228</v>
      </c>
      <c r="J12" s="116">
        <v>-3.6167512690355328</v>
      </c>
      <c r="K12"/>
      <c r="L12"/>
      <c r="M12"/>
      <c r="N12"/>
      <c r="O12"/>
      <c r="P12"/>
    </row>
    <row r="13" spans="1:16" s="110" customFormat="1" ht="14.45" customHeight="1" x14ac:dyDescent="0.2">
      <c r="A13" s="120" t="s">
        <v>105</v>
      </c>
      <c r="B13" s="119" t="s">
        <v>106</v>
      </c>
      <c r="C13" s="113">
        <v>44.486504279131005</v>
      </c>
      <c r="D13" s="115">
        <v>2703</v>
      </c>
      <c r="E13" s="114">
        <v>2830</v>
      </c>
      <c r="F13" s="114">
        <v>2841</v>
      </c>
      <c r="G13" s="114">
        <v>2822</v>
      </c>
      <c r="H13" s="140">
        <v>2745</v>
      </c>
      <c r="I13" s="115">
        <v>-42</v>
      </c>
      <c r="J13" s="116">
        <v>-1.5300546448087431</v>
      </c>
      <c r="K13"/>
      <c r="L13"/>
      <c r="M13"/>
      <c r="N13"/>
      <c r="O13"/>
      <c r="P13"/>
    </row>
    <row r="14" spans="1:16" s="110" customFormat="1" ht="14.45" customHeight="1" x14ac:dyDescent="0.2">
      <c r="A14" s="120"/>
      <c r="B14" s="119" t="s">
        <v>107</v>
      </c>
      <c r="C14" s="113">
        <v>55.513495720868995</v>
      </c>
      <c r="D14" s="115">
        <v>3373</v>
      </c>
      <c r="E14" s="114">
        <v>3554</v>
      </c>
      <c r="F14" s="114">
        <v>3584</v>
      </c>
      <c r="G14" s="114">
        <v>3648</v>
      </c>
      <c r="H14" s="140">
        <v>3559</v>
      </c>
      <c r="I14" s="115">
        <v>-186</v>
      </c>
      <c r="J14" s="116">
        <v>-5.2261871312166335</v>
      </c>
      <c r="K14"/>
      <c r="L14"/>
      <c r="M14"/>
      <c r="N14"/>
      <c r="O14"/>
      <c r="P14"/>
    </row>
    <row r="15" spans="1:16" s="110" customFormat="1" ht="14.45" customHeight="1" x14ac:dyDescent="0.2">
      <c r="A15" s="118" t="s">
        <v>105</v>
      </c>
      <c r="B15" s="121" t="s">
        <v>108</v>
      </c>
      <c r="C15" s="113">
        <v>11.981566820276498</v>
      </c>
      <c r="D15" s="115">
        <v>728</v>
      </c>
      <c r="E15" s="114">
        <v>764</v>
      </c>
      <c r="F15" s="114">
        <v>754</v>
      </c>
      <c r="G15" s="114">
        <v>773</v>
      </c>
      <c r="H15" s="140">
        <v>674</v>
      </c>
      <c r="I15" s="115">
        <v>54</v>
      </c>
      <c r="J15" s="116">
        <v>8.0118694362017813</v>
      </c>
      <c r="K15"/>
      <c r="L15"/>
      <c r="M15"/>
      <c r="N15"/>
      <c r="O15"/>
      <c r="P15"/>
    </row>
    <row r="16" spans="1:16" s="110" customFormat="1" ht="14.45" customHeight="1" x14ac:dyDescent="0.2">
      <c r="A16" s="118"/>
      <c r="B16" s="121" t="s">
        <v>109</v>
      </c>
      <c r="C16" s="113">
        <v>40.240289664252799</v>
      </c>
      <c r="D16" s="115">
        <v>2445</v>
      </c>
      <c r="E16" s="114">
        <v>2610</v>
      </c>
      <c r="F16" s="114">
        <v>2604</v>
      </c>
      <c r="G16" s="114">
        <v>2638</v>
      </c>
      <c r="H16" s="140">
        <v>2618</v>
      </c>
      <c r="I16" s="115">
        <v>-173</v>
      </c>
      <c r="J16" s="116">
        <v>-6.6080977845683728</v>
      </c>
      <c r="K16"/>
      <c r="L16"/>
      <c r="M16"/>
      <c r="N16"/>
      <c r="O16"/>
      <c r="P16"/>
    </row>
    <row r="17" spans="1:16" s="110" customFormat="1" ht="14.45" customHeight="1" x14ac:dyDescent="0.2">
      <c r="A17" s="118"/>
      <c r="B17" s="121" t="s">
        <v>110</v>
      </c>
      <c r="C17" s="113">
        <v>23.963133640552996</v>
      </c>
      <c r="D17" s="115">
        <v>1456</v>
      </c>
      <c r="E17" s="114">
        <v>1538</v>
      </c>
      <c r="F17" s="114">
        <v>1594</v>
      </c>
      <c r="G17" s="114">
        <v>1604</v>
      </c>
      <c r="H17" s="140">
        <v>1605</v>
      </c>
      <c r="I17" s="115">
        <v>-149</v>
      </c>
      <c r="J17" s="116">
        <v>-9.2834890965732093</v>
      </c>
      <c r="K17"/>
      <c r="L17"/>
      <c r="M17"/>
      <c r="N17"/>
      <c r="O17"/>
      <c r="P17"/>
    </row>
    <row r="18" spans="1:16" s="110" customFormat="1" ht="14.45" customHeight="1" x14ac:dyDescent="0.2">
      <c r="A18" s="120"/>
      <c r="B18" s="121" t="s">
        <v>111</v>
      </c>
      <c r="C18" s="113">
        <v>23.81500987491771</v>
      </c>
      <c r="D18" s="115">
        <v>1447</v>
      </c>
      <c r="E18" s="114">
        <v>1472</v>
      </c>
      <c r="F18" s="114">
        <v>1473</v>
      </c>
      <c r="G18" s="114">
        <v>1455</v>
      </c>
      <c r="H18" s="140">
        <v>1407</v>
      </c>
      <c r="I18" s="115">
        <v>40</v>
      </c>
      <c r="J18" s="116">
        <v>2.8429282160625444</v>
      </c>
      <c r="K18"/>
      <c r="L18"/>
      <c r="M18"/>
      <c r="N18"/>
      <c r="O18"/>
      <c r="P18"/>
    </row>
    <row r="19" spans="1:16" s="110" customFormat="1" ht="14.45" customHeight="1" x14ac:dyDescent="0.2">
      <c r="A19" s="120"/>
      <c r="B19" s="121" t="s">
        <v>112</v>
      </c>
      <c r="C19" s="113">
        <v>3.1764318630678079</v>
      </c>
      <c r="D19" s="115">
        <v>193</v>
      </c>
      <c r="E19" s="114">
        <v>188</v>
      </c>
      <c r="F19" s="114">
        <v>190</v>
      </c>
      <c r="G19" s="114">
        <v>162</v>
      </c>
      <c r="H19" s="140">
        <v>164</v>
      </c>
      <c r="I19" s="115">
        <v>29</v>
      </c>
      <c r="J19" s="116">
        <v>17.682926829268293</v>
      </c>
      <c r="K19"/>
      <c r="L19"/>
      <c r="M19"/>
      <c r="N19"/>
      <c r="O19"/>
      <c r="P19"/>
    </row>
    <row r="20" spans="1:16" s="110" customFormat="1" ht="14.45" customHeight="1" x14ac:dyDescent="0.2">
      <c r="A20" s="120" t="s">
        <v>113</v>
      </c>
      <c r="B20" s="119" t="s">
        <v>116</v>
      </c>
      <c r="C20" s="113">
        <v>97.119815668202762</v>
      </c>
      <c r="D20" s="115">
        <v>5901</v>
      </c>
      <c r="E20" s="114">
        <v>6199</v>
      </c>
      <c r="F20" s="114">
        <v>6256</v>
      </c>
      <c r="G20" s="114">
        <v>6284</v>
      </c>
      <c r="H20" s="140">
        <v>6127</v>
      </c>
      <c r="I20" s="115">
        <v>-226</v>
      </c>
      <c r="J20" s="116">
        <v>-3.6885914803329527</v>
      </c>
      <c r="K20"/>
      <c r="L20"/>
      <c r="M20"/>
      <c r="N20"/>
      <c r="O20"/>
      <c r="P20"/>
    </row>
    <row r="21" spans="1:16" s="110" customFormat="1" ht="14.45" customHeight="1" x14ac:dyDescent="0.2">
      <c r="A21" s="123"/>
      <c r="B21" s="124" t="s">
        <v>117</v>
      </c>
      <c r="C21" s="125">
        <v>2.8308097432521397</v>
      </c>
      <c r="D21" s="143">
        <v>172</v>
      </c>
      <c r="E21" s="144">
        <v>182</v>
      </c>
      <c r="F21" s="144">
        <v>166</v>
      </c>
      <c r="G21" s="144">
        <v>182</v>
      </c>
      <c r="H21" s="145">
        <v>171</v>
      </c>
      <c r="I21" s="143">
        <v>1</v>
      </c>
      <c r="J21" s="146">
        <v>0.58479532163742687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6294</v>
      </c>
      <c r="E56" s="114">
        <v>6587</v>
      </c>
      <c r="F56" s="114">
        <v>6698</v>
      </c>
      <c r="G56" s="114">
        <v>6706</v>
      </c>
      <c r="H56" s="140">
        <v>6596</v>
      </c>
      <c r="I56" s="115">
        <v>-302</v>
      </c>
      <c r="J56" s="116">
        <v>-4.5785324439053969</v>
      </c>
      <c r="K56"/>
      <c r="L56"/>
      <c r="M56"/>
      <c r="N56"/>
      <c r="O56"/>
      <c r="P56"/>
    </row>
    <row r="57" spans="1:16" s="110" customFormat="1" ht="14.45" customHeight="1" x14ac:dyDescent="0.2">
      <c r="A57" s="120" t="s">
        <v>105</v>
      </c>
      <c r="B57" s="119" t="s">
        <v>106</v>
      </c>
      <c r="C57" s="113">
        <v>43.533523991102641</v>
      </c>
      <c r="D57" s="115">
        <v>2740</v>
      </c>
      <c r="E57" s="114">
        <v>2864</v>
      </c>
      <c r="F57" s="114">
        <v>2899</v>
      </c>
      <c r="G57" s="114">
        <v>2870</v>
      </c>
      <c r="H57" s="140">
        <v>2801</v>
      </c>
      <c r="I57" s="115">
        <v>-61</v>
      </c>
      <c r="J57" s="116">
        <v>-2.1777936451267403</v>
      </c>
    </row>
    <row r="58" spans="1:16" s="110" customFormat="1" ht="14.45" customHeight="1" x14ac:dyDescent="0.2">
      <c r="A58" s="120"/>
      <c r="B58" s="119" t="s">
        <v>107</v>
      </c>
      <c r="C58" s="113">
        <v>56.466476008897359</v>
      </c>
      <c r="D58" s="115">
        <v>3554</v>
      </c>
      <c r="E58" s="114">
        <v>3723</v>
      </c>
      <c r="F58" s="114">
        <v>3799</v>
      </c>
      <c r="G58" s="114">
        <v>3836</v>
      </c>
      <c r="H58" s="140">
        <v>3795</v>
      </c>
      <c r="I58" s="115">
        <v>-241</v>
      </c>
      <c r="J58" s="116">
        <v>-6.3504611330698291</v>
      </c>
    </row>
    <row r="59" spans="1:16" s="110" customFormat="1" ht="14.45" customHeight="1" x14ac:dyDescent="0.2">
      <c r="A59" s="118" t="s">
        <v>105</v>
      </c>
      <c r="B59" s="121" t="s">
        <v>108</v>
      </c>
      <c r="C59" s="113">
        <v>10.597394343819511</v>
      </c>
      <c r="D59" s="115">
        <v>667</v>
      </c>
      <c r="E59" s="114">
        <v>691</v>
      </c>
      <c r="F59" s="114">
        <v>709</v>
      </c>
      <c r="G59" s="114">
        <v>735</v>
      </c>
      <c r="H59" s="140">
        <v>649</v>
      </c>
      <c r="I59" s="115">
        <v>18</v>
      </c>
      <c r="J59" s="116">
        <v>2.773497688751926</v>
      </c>
    </row>
    <row r="60" spans="1:16" s="110" customFormat="1" ht="14.45" customHeight="1" x14ac:dyDescent="0.2">
      <c r="A60" s="118"/>
      <c r="B60" s="121" t="s">
        <v>109</v>
      </c>
      <c r="C60" s="113">
        <v>39.672704162694629</v>
      </c>
      <c r="D60" s="115">
        <v>2497</v>
      </c>
      <c r="E60" s="114">
        <v>2671</v>
      </c>
      <c r="F60" s="114">
        <v>2687</v>
      </c>
      <c r="G60" s="114">
        <v>2690</v>
      </c>
      <c r="H60" s="140">
        <v>2691</v>
      </c>
      <c r="I60" s="115">
        <v>-194</v>
      </c>
      <c r="J60" s="116">
        <v>-7.2092159048680786</v>
      </c>
    </row>
    <row r="61" spans="1:16" s="110" customFormat="1" ht="14.45" customHeight="1" x14ac:dyDescent="0.2">
      <c r="A61" s="118"/>
      <c r="B61" s="121" t="s">
        <v>110</v>
      </c>
      <c r="C61" s="113">
        <v>25.135049253257069</v>
      </c>
      <c r="D61" s="115">
        <v>1582</v>
      </c>
      <c r="E61" s="114">
        <v>1654</v>
      </c>
      <c r="F61" s="114">
        <v>1724</v>
      </c>
      <c r="G61" s="114">
        <v>1720</v>
      </c>
      <c r="H61" s="140">
        <v>1763</v>
      </c>
      <c r="I61" s="115">
        <v>-181</v>
      </c>
      <c r="J61" s="116">
        <v>-10.266591038003403</v>
      </c>
    </row>
    <row r="62" spans="1:16" s="110" customFormat="1" ht="14.45" customHeight="1" x14ac:dyDescent="0.2">
      <c r="A62" s="120"/>
      <c r="B62" s="121" t="s">
        <v>111</v>
      </c>
      <c r="C62" s="113">
        <v>24.594852240228789</v>
      </c>
      <c r="D62" s="115">
        <v>1548</v>
      </c>
      <c r="E62" s="114">
        <v>1571</v>
      </c>
      <c r="F62" s="114">
        <v>1578</v>
      </c>
      <c r="G62" s="114">
        <v>1561</v>
      </c>
      <c r="H62" s="140">
        <v>1493</v>
      </c>
      <c r="I62" s="115">
        <v>55</v>
      </c>
      <c r="J62" s="116">
        <v>3.6838580040187541</v>
      </c>
    </row>
    <row r="63" spans="1:16" s="110" customFormat="1" ht="14.45" customHeight="1" x14ac:dyDescent="0.2">
      <c r="A63" s="120"/>
      <c r="B63" s="121" t="s">
        <v>112</v>
      </c>
      <c r="C63" s="113">
        <v>3.3682872577057514</v>
      </c>
      <c r="D63" s="115">
        <v>212</v>
      </c>
      <c r="E63" s="114">
        <v>229</v>
      </c>
      <c r="F63" s="114">
        <v>228</v>
      </c>
      <c r="G63" s="114">
        <v>190</v>
      </c>
      <c r="H63" s="140">
        <v>175</v>
      </c>
      <c r="I63" s="115">
        <v>37</v>
      </c>
      <c r="J63" s="116">
        <v>21.142857142857142</v>
      </c>
    </row>
    <row r="64" spans="1:16" s="110" customFormat="1" ht="14.45" customHeight="1" x14ac:dyDescent="0.2">
      <c r="A64" s="120" t="s">
        <v>113</v>
      </c>
      <c r="B64" s="119" t="s">
        <v>116</v>
      </c>
      <c r="C64" s="113">
        <v>96.94947569113441</v>
      </c>
      <c r="D64" s="115">
        <v>6102</v>
      </c>
      <c r="E64" s="114">
        <v>6405</v>
      </c>
      <c r="F64" s="114">
        <v>6510</v>
      </c>
      <c r="G64" s="114">
        <v>6522</v>
      </c>
      <c r="H64" s="140">
        <v>6401</v>
      </c>
      <c r="I64" s="115">
        <v>-299</v>
      </c>
      <c r="J64" s="116">
        <v>-4.6711451335728791</v>
      </c>
    </row>
    <row r="65" spans="1:10" s="110" customFormat="1" ht="14.45" customHeight="1" x14ac:dyDescent="0.2">
      <c r="A65" s="123"/>
      <c r="B65" s="124" t="s">
        <v>117</v>
      </c>
      <c r="C65" s="125">
        <v>2.9869717190975531</v>
      </c>
      <c r="D65" s="143">
        <v>188</v>
      </c>
      <c r="E65" s="144">
        <v>180</v>
      </c>
      <c r="F65" s="144">
        <v>185</v>
      </c>
      <c r="G65" s="144">
        <v>180</v>
      </c>
      <c r="H65" s="145">
        <v>191</v>
      </c>
      <c r="I65" s="143">
        <v>-3</v>
      </c>
      <c r="J65" s="146">
        <v>-1.5706806282722514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6076</v>
      </c>
      <c r="G11" s="114">
        <v>6384</v>
      </c>
      <c r="H11" s="114">
        <v>6425</v>
      </c>
      <c r="I11" s="114">
        <v>6470</v>
      </c>
      <c r="J11" s="140">
        <v>6304</v>
      </c>
      <c r="K11" s="114">
        <v>-228</v>
      </c>
      <c r="L11" s="116">
        <v>-3.6167512690355328</v>
      </c>
    </row>
    <row r="12" spans="1:17" s="110" customFormat="1" ht="24" customHeight="1" x14ac:dyDescent="0.2">
      <c r="A12" s="604" t="s">
        <v>185</v>
      </c>
      <c r="B12" s="605"/>
      <c r="C12" s="605"/>
      <c r="D12" s="606"/>
      <c r="E12" s="113">
        <v>44.486504279131005</v>
      </c>
      <c r="F12" s="115">
        <v>2703</v>
      </c>
      <c r="G12" s="114">
        <v>2830</v>
      </c>
      <c r="H12" s="114">
        <v>2841</v>
      </c>
      <c r="I12" s="114">
        <v>2822</v>
      </c>
      <c r="J12" s="140">
        <v>2745</v>
      </c>
      <c r="K12" s="114">
        <v>-42</v>
      </c>
      <c r="L12" s="116">
        <v>-1.5300546448087431</v>
      </c>
    </row>
    <row r="13" spans="1:17" s="110" customFormat="1" ht="15" customHeight="1" x14ac:dyDescent="0.2">
      <c r="A13" s="120"/>
      <c r="B13" s="612" t="s">
        <v>107</v>
      </c>
      <c r="C13" s="612"/>
      <c r="E13" s="113">
        <v>55.513495720868995</v>
      </c>
      <c r="F13" s="115">
        <v>3373</v>
      </c>
      <c r="G13" s="114">
        <v>3554</v>
      </c>
      <c r="H13" s="114">
        <v>3584</v>
      </c>
      <c r="I13" s="114">
        <v>3648</v>
      </c>
      <c r="J13" s="140">
        <v>3559</v>
      </c>
      <c r="K13" s="114">
        <v>-186</v>
      </c>
      <c r="L13" s="116">
        <v>-5.2261871312166335</v>
      </c>
    </row>
    <row r="14" spans="1:17" s="110" customFormat="1" ht="22.5" customHeight="1" x14ac:dyDescent="0.2">
      <c r="A14" s="604" t="s">
        <v>186</v>
      </c>
      <c r="B14" s="605"/>
      <c r="C14" s="605"/>
      <c r="D14" s="606"/>
      <c r="E14" s="113">
        <v>11.981566820276498</v>
      </c>
      <c r="F14" s="115">
        <v>728</v>
      </c>
      <c r="G14" s="114">
        <v>764</v>
      </c>
      <c r="H14" s="114">
        <v>754</v>
      </c>
      <c r="I14" s="114">
        <v>773</v>
      </c>
      <c r="J14" s="140">
        <v>674</v>
      </c>
      <c r="K14" s="114">
        <v>54</v>
      </c>
      <c r="L14" s="116">
        <v>8.0118694362017813</v>
      </c>
    </row>
    <row r="15" spans="1:17" s="110" customFormat="1" ht="15" customHeight="1" x14ac:dyDescent="0.2">
      <c r="A15" s="120"/>
      <c r="B15" s="119"/>
      <c r="C15" s="258" t="s">
        <v>106</v>
      </c>
      <c r="E15" s="113">
        <v>50.412087912087912</v>
      </c>
      <c r="F15" s="115">
        <v>367</v>
      </c>
      <c r="G15" s="114">
        <v>369</v>
      </c>
      <c r="H15" s="114">
        <v>360</v>
      </c>
      <c r="I15" s="114">
        <v>367</v>
      </c>
      <c r="J15" s="140">
        <v>333</v>
      </c>
      <c r="K15" s="114">
        <v>34</v>
      </c>
      <c r="L15" s="116">
        <v>10.21021021021021</v>
      </c>
    </row>
    <row r="16" spans="1:17" s="110" customFormat="1" ht="15" customHeight="1" x14ac:dyDescent="0.2">
      <c r="A16" s="120"/>
      <c r="B16" s="119"/>
      <c r="C16" s="258" t="s">
        <v>107</v>
      </c>
      <c r="E16" s="113">
        <v>49.587912087912088</v>
      </c>
      <c r="F16" s="115">
        <v>361</v>
      </c>
      <c r="G16" s="114">
        <v>395</v>
      </c>
      <c r="H16" s="114">
        <v>394</v>
      </c>
      <c r="I16" s="114">
        <v>406</v>
      </c>
      <c r="J16" s="140">
        <v>341</v>
      </c>
      <c r="K16" s="114">
        <v>20</v>
      </c>
      <c r="L16" s="116">
        <v>5.8651026392961878</v>
      </c>
    </row>
    <row r="17" spans="1:12" s="110" customFormat="1" ht="15" customHeight="1" x14ac:dyDescent="0.2">
      <c r="A17" s="120"/>
      <c r="B17" s="121" t="s">
        <v>109</v>
      </c>
      <c r="C17" s="258"/>
      <c r="E17" s="113">
        <v>40.240289664252799</v>
      </c>
      <c r="F17" s="115">
        <v>2445</v>
      </c>
      <c r="G17" s="114">
        <v>2610</v>
      </c>
      <c r="H17" s="114">
        <v>2604</v>
      </c>
      <c r="I17" s="114">
        <v>2638</v>
      </c>
      <c r="J17" s="140">
        <v>2618</v>
      </c>
      <c r="K17" s="114">
        <v>-173</v>
      </c>
      <c r="L17" s="116">
        <v>-6.6080977845683728</v>
      </c>
    </row>
    <row r="18" spans="1:12" s="110" customFormat="1" ht="15" customHeight="1" x14ac:dyDescent="0.2">
      <c r="A18" s="120"/>
      <c r="B18" s="119"/>
      <c r="C18" s="258" t="s">
        <v>106</v>
      </c>
      <c r="E18" s="113">
        <v>40.613496932515339</v>
      </c>
      <c r="F18" s="115">
        <v>993</v>
      </c>
      <c r="G18" s="114">
        <v>1078</v>
      </c>
      <c r="H18" s="114">
        <v>1070</v>
      </c>
      <c r="I18" s="114">
        <v>1060</v>
      </c>
      <c r="J18" s="140">
        <v>1044</v>
      </c>
      <c r="K18" s="114">
        <v>-51</v>
      </c>
      <c r="L18" s="116">
        <v>-4.8850574712643677</v>
      </c>
    </row>
    <row r="19" spans="1:12" s="110" customFormat="1" ht="15" customHeight="1" x14ac:dyDescent="0.2">
      <c r="A19" s="120"/>
      <c r="B19" s="119"/>
      <c r="C19" s="258" t="s">
        <v>107</v>
      </c>
      <c r="E19" s="113">
        <v>59.386503067484661</v>
      </c>
      <c r="F19" s="115">
        <v>1452</v>
      </c>
      <c r="G19" s="114">
        <v>1532</v>
      </c>
      <c r="H19" s="114">
        <v>1534</v>
      </c>
      <c r="I19" s="114">
        <v>1578</v>
      </c>
      <c r="J19" s="140">
        <v>1574</v>
      </c>
      <c r="K19" s="114">
        <v>-122</v>
      </c>
      <c r="L19" s="116">
        <v>-7.7509529860228721</v>
      </c>
    </row>
    <row r="20" spans="1:12" s="110" customFormat="1" ht="15" customHeight="1" x14ac:dyDescent="0.2">
      <c r="A20" s="120"/>
      <c r="B20" s="121" t="s">
        <v>110</v>
      </c>
      <c r="C20" s="258"/>
      <c r="E20" s="113">
        <v>23.963133640552996</v>
      </c>
      <c r="F20" s="115">
        <v>1456</v>
      </c>
      <c r="G20" s="114">
        <v>1538</v>
      </c>
      <c r="H20" s="114">
        <v>1594</v>
      </c>
      <c r="I20" s="114">
        <v>1604</v>
      </c>
      <c r="J20" s="140">
        <v>1605</v>
      </c>
      <c r="K20" s="114">
        <v>-149</v>
      </c>
      <c r="L20" s="116">
        <v>-9.2834890965732093</v>
      </c>
    </row>
    <row r="21" spans="1:12" s="110" customFormat="1" ht="15" customHeight="1" x14ac:dyDescent="0.2">
      <c r="A21" s="120"/>
      <c r="B21" s="119"/>
      <c r="C21" s="258" t="s">
        <v>106</v>
      </c>
      <c r="E21" s="113">
        <v>37.980769230769234</v>
      </c>
      <c r="F21" s="115">
        <v>553</v>
      </c>
      <c r="G21" s="114">
        <v>575</v>
      </c>
      <c r="H21" s="114">
        <v>600</v>
      </c>
      <c r="I21" s="114">
        <v>601</v>
      </c>
      <c r="J21" s="140">
        <v>597</v>
      </c>
      <c r="K21" s="114">
        <v>-44</v>
      </c>
      <c r="L21" s="116">
        <v>-7.3701842546063654</v>
      </c>
    </row>
    <row r="22" spans="1:12" s="110" customFormat="1" ht="15" customHeight="1" x14ac:dyDescent="0.2">
      <c r="A22" s="120"/>
      <c r="B22" s="119"/>
      <c r="C22" s="258" t="s">
        <v>107</v>
      </c>
      <c r="E22" s="113">
        <v>62.019230769230766</v>
      </c>
      <c r="F22" s="115">
        <v>903</v>
      </c>
      <c r="G22" s="114">
        <v>963</v>
      </c>
      <c r="H22" s="114">
        <v>994</v>
      </c>
      <c r="I22" s="114">
        <v>1003</v>
      </c>
      <c r="J22" s="140">
        <v>1008</v>
      </c>
      <c r="K22" s="114">
        <v>-105</v>
      </c>
      <c r="L22" s="116">
        <v>-10.416666666666666</v>
      </c>
    </row>
    <row r="23" spans="1:12" s="110" customFormat="1" ht="15" customHeight="1" x14ac:dyDescent="0.2">
      <c r="A23" s="120"/>
      <c r="B23" s="121" t="s">
        <v>111</v>
      </c>
      <c r="C23" s="258"/>
      <c r="E23" s="113">
        <v>23.81500987491771</v>
      </c>
      <c r="F23" s="115">
        <v>1447</v>
      </c>
      <c r="G23" s="114">
        <v>1472</v>
      </c>
      <c r="H23" s="114">
        <v>1473</v>
      </c>
      <c r="I23" s="114">
        <v>1455</v>
      </c>
      <c r="J23" s="140">
        <v>1407</v>
      </c>
      <c r="K23" s="114">
        <v>40</v>
      </c>
      <c r="L23" s="116">
        <v>2.8429282160625444</v>
      </c>
    </row>
    <row r="24" spans="1:12" s="110" customFormat="1" ht="15" customHeight="1" x14ac:dyDescent="0.2">
      <c r="A24" s="120"/>
      <c r="B24" s="119"/>
      <c r="C24" s="258" t="s">
        <v>106</v>
      </c>
      <c r="E24" s="113">
        <v>54.595715272978573</v>
      </c>
      <c r="F24" s="115">
        <v>790</v>
      </c>
      <c r="G24" s="114">
        <v>808</v>
      </c>
      <c r="H24" s="114">
        <v>811</v>
      </c>
      <c r="I24" s="114">
        <v>794</v>
      </c>
      <c r="J24" s="140">
        <v>771</v>
      </c>
      <c r="K24" s="114">
        <v>19</v>
      </c>
      <c r="L24" s="116">
        <v>2.4643320363164722</v>
      </c>
    </row>
    <row r="25" spans="1:12" s="110" customFormat="1" ht="15" customHeight="1" x14ac:dyDescent="0.2">
      <c r="A25" s="120"/>
      <c r="B25" s="119"/>
      <c r="C25" s="258" t="s">
        <v>107</v>
      </c>
      <c r="E25" s="113">
        <v>45.404284727021427</v>
      </c>
      <c r="F25" s="115">
        <v>657</v>
      </c>
      <c r="G25" s="114">
        <v>664</v>
      </c>
      <c r="H25" s="114">
        <v>662</v>
      </c>
      <c r="I25" s="114">
        <v>661</v>
      </c>
      <c r="J25" s="140">
        <v>636</v>
      </c>
      <c r="K25" s="114">
        <v>21</v>
      </c>
      <c r="L25" s="116">
        <v>3.3018867924528301</v>
      </c>
    </row>
    <row r="26" spans="1:12" s="110" customFormat="1" ht="15" customHeight="1" x14ac:dyDescent="0.2">
      <c r="A26" s="120"/>
      <c r="C26" s="121" t="s">
        <v>187</v>
      </c>
      <c r="D26" s="110" t="s">
        <v>188</v>
      </c>
      <c r="E26" s="113">
        <v>3.1764318630678079</v>
      </c>
      <c r="F26" s="115">
        <v>193</v>
      </c>
      <c r="G26" s="114">
        <v>188</v>
      </c>
      <c r="H26" s="114">
        <v>190</v>
      </c>
      <c r="I26" s="114">
        <v>162</v>
      </c>
      <c r="J26" s="140">
        <v>164</v>
      </c>
      <c r="K26" s="114">
        <v>29</v>
      </c>
      <c r="L26" s="116">
        <v>17.682926829268293</v>
      </c>
    </row>
    <row r="27" spans="1:12" s="110" customFormat="1" ht="15" customHeight="1" x14ac:dyDescent="0.2">
      <c r="A27" s="120"/>
      <c r="B27" s="119"/>
      <c r="D27" s="259" t="s">
        <v>106</v>
      </c>
      <c r="E27" s="113">
        <v>45.595854922279791</v>
      </c>
      <c r="F27" s="115">
        <v>88</v>
      </c>
      <c r="G27" s="114">
        <v>99</v>
      </c>
      <c r="H27" s="114">
        <v>103</v>
      </c>
      <c r="I27" s="114">
        <v>87</v>
      </c>
      <c r="J27" s="140">
        <v>89</v>
      </c>
      <c r="K27" s="114">
        <v>-1</v>
      </c>
      <c r="L27" s="116">
        <v>-1.1235955056179776</v>
      </c>
    </row>
    <row r="28" spans="1:12" s="110" customFormat="1" ht="15" customHeight="1" x14ac:dyDescent="0.2">
      <c r="A28" s="120"/>
      <c r="B28" s="119"/>
      <c r="D28" s="259" t="s">
        <v>107</v>
      </c>
      <c r="E28" s="113">
        <v>54.404145077720209</v>
      </c>
      <c r="F28" s="115">
        <v>105</v>
      </c>
      <c r="G28" s="114">
        <v>89</v>
      </c>
      <c r="H28" s="114">
        <v>87</v>
      </c>
      <c r="I28" s="114">
        <v>75</v>
      </c>
      <c r="J28" s="140">
        <v>75</v>
      </c>
      <c r="K28" s="114">
        <v>30</v>
      </c>
      <c r="L28" s="116">
        <v>40</v>
      </c>
    </row>
    <row r="29" spans="1:12" s="110" customFormat="1" ht="24" customHeight="1" x14ac:dyDescent="0.2">
      <c r="A29" s="604" t="s">
        <v>189</v>
      </c>
      <c r="B29" s="605"/>
      <c r="C29" s="605"/>
      <c r="D29" s="606"/>
      <c r="E29" s="113">
        <v>97.119815668202762</v>
      </c>
      <c r="F29" s="115">
        <v>5901</v>
      </c>
      <c r="G29" s="114">
        <v>6199</v>
      </c>
      <c r="H29" s="114">
        <v>6256</v>
      </c>
      <c r="I29" s="114">
        <v>6284</v>
      </c>
      <c r="J29" s="140">
        <v>6127</v>
      </c>
      <c r="K29" s="114">
        <v>-226</v>
      </c>
      <c r="L29" s="116">
        <v>-3.6885914803329527</v>
      </c>
    </row>
    <row r="30" spans="1:12" s="110" customFormat="1" ht="15" customHeight="1" x14ac:dyDescent="0.2">
      <c r="A30" s="120"/>
      <c r="B30" s="119"/>
      <c r="C30" s="258" t="s">
        <v>106</v>
      </c>
      <c r="E30" s="113">
        <v>44.060328757837652</v>
      </c>
      <c r="F30" s="115">
        <v>2600</v>
      </c>
      <c r="G30" s="114">
        <v>2717</v>
      </c>
      <c r="H30" s="114">
        <v>2735</v>
      </c>
      <c r="I30" s="114">
        <v>2700</v>
      </c>
      <c r="J30" s="140">
        <v>2621</v>
      </c>
      <c r="K30" s="114">
        <v>-21</v>
      </c>
      <c r="L30" s="116">
        <v>-0.8012209080503625</v>
      </c>
    </row>
    <row r="31" spans="1:12" s="110" customFormat="1" ht="15" customHeight="1" x14ac:dyDescent="0.2">
      <c r="A31" s="120"/>
      <c r="B31" s="119"/>
      <c r="C31" s="258" t="s">
        <v>107</v>
      </c>
      <c r="E31" s="113">
        <v>55.939671242162348</v>
      </c>
      <c r="F31" s="115">
        <v>3301</v>
      </c>
      <c r="G31" s="114">
        <v>3482</v>
      </c>
      <c r="H31" s="114">
        <v>3521</v>
      </c>
      <c r="I31" s="114">
        <v>3584</v>
      </c>
      <c r="J31" s="140">
        <v>3506</v>
      </c>
      <c r="K31" s="114">
        <v>-205</v>
      </c>
      <c r="L31" s="116">
        <v>-5.8471192241871082</v>
      </c>
    </row>
    <row r="32" spans="1:12" s="110" customFormat="1" ht="15" customHeight="1" x14ac:dyDescent="0.2">
      <c r="A32" s="120"/>
      <c r="B32" s="119" t="s">
        <v>117</v>
      </c>
      <c r="C32" s="258"/>
      <c r="E32" s="113">
        <v>2.8308097432521397</v>
      </c>
      <c r="F32" s="114">
        <v>172</v>
      </c>
      <c r="G32" s="114">
        <v>182</v>
      </c>
      <c r="H32" s="114">
        <v>166</v>
      </c>
      <c r="I32" s="114">
        <v>182</v>
      </c>
      <c r="J32" s="140">
        <v>171</v>
      </c>
      <c r="K32" s="114">
        <v>1</v>
      </c>
      <c r="L32" s="116">
        <v>0.58479532163742687</v>
      </c>
    </row>
    <row r="33" spans="1:12" s="110" customFormat="1" ht="15" customHeight="1" x14ac:dyDescent="0.2">
      <c r="A33" s="120"/>
      <c r="B33" s="119"/>
      <c r="C33" s="258" t="s">
        <v>106</v>
      </c>
      <c r="E33" s="113">
        <v>59.302325581395351</v>
      </c>
      <c r="F33" s="114">
        <v>102</v>
      </c>
      <c r="G33" s="114">
        <v>112</v>
      </c>
      <c r="H33" s="114">
        <v>105</v>
      </c>
      <c r="I33" s="114">
        <v>121</v>
      </c>
      <c r="J33" s="140">
        <v>122</v>
      </c>
      <c r="K33" s="114">
        <v>-20</v>
      </c>
      <c r="L33" s="116">
        <v>-16.393442622950818</v>
      </c>
    </row>
    <row r="34" spans="1:12" s="110" customFormat="1" ht="15" customHeight="1" x14ac:dyDescent="0.2">
      <c r="A34" s="120"/>
      <c r="B34" s="119"/>
      <c r="C34" s="258" t="s">
        <v>107</v>
      </c>
      <c r="E34" s="113">
        <v>40.697674418604649</v>
      </c>
      <c r="F34" s="114">
        <v>70</v>
      </c>
      <c r="G34" s="114">
        <v>70</v>
      </c>
      <c r="H34" s="114">
        <v>61</v>
      </c>
      <c r="I34" s="114">
        <v>61</v>
      </c>
      <c r="J34" s="140">
        <v>49</v>
      </c>
      <c r="K34" s="114">
        <v>21</v>
      </c>
      <c r="L34" s="116">
        <v>42.857142857142854</v>
      </c>
    </row>
    <row r="35" spans="1:12" s="110" customFormat="1" ht="24" customHeight="1" x14ac:dyDescent="0.2">
      <c r="A35" s="604" t="s">
        <v>192</v>
      </c>
      <c r="B35" s="605"/>
      <c r="C35" s="605"/>
      <c r="D35" s="606"/>
      <c r="E35" s="113">
        <v>11.175115207373272</v>
      </c>
      <c r="F35" s="114">
        <v>679</v>
      </c>
      <c r="G35" s="114">
        <v>691</v>
      </c>
      <c r="H35" s="114">
        <v>704</v>
      </c>
      <c r="I35" s="114">
        <v>721</v>
      </c>
      <c r="J35" s="114">
        <v>638</v>
      </c>
      <c r="K35" s="318">
        <v>41</v>
      </c>
      <c r="L35" s="319">
        <v>6.4263322884012535</v>
      </c>
    </row>
    <row r="36" spans="1:12" s="110" customFormat="1" ht="15" customHeight="1" x14ac:dyDescent="0.2">
      <c r="A36" s="120"/>
      <c r="B36" s="119"/>
      <c r="C36" s="258" t="s">
        <v>106</v>
      </c>
      <c r="E36" s="113">
        <v>47.569955817378499</v>
      </c>
      <c r="F36" s="114">
        <v>323</v>
      </c>
      <c r="G36" s="114">
        <v>323</v>
      </c>
      <c r="H36" s="114">
        <v>329</v>
      </c>
      <c r="I36" s="114">
        <v>337</v>
      </c>
      <c r="J36" s="114">
        <v>317</v>
      </c>
      <c r="K36" s="318">
        <v>6</v>
      </c>
      <c r="L36" s="116">
        <v>1.8927444794952681</v>
      </c>
    </row>
    <row r="37" spans="1:12" s="110" customFormat="1" ht="15" customHeight="1" x14ac:dyDescent="0.2">
      <c r="A37" s="120"/>
      <c r="B37" s="119"/>
      <c r="C37" s="258" t="s">
        <v>107</v>
      </c>
      <c r="E37" s="113">
        <v>52.430044182621501</v>
      </c>
      <c r="F37" s="114">
        <v>356</v>
      </c>
      <c r="G37" s="114">
        <v>368</v>
      </c>
      <c r="H37" s="114">
        <v>375</v>
      </c>
      <c r="I37" s="114">
        <v>384</v>
      </c>
      <c r="J37" s="140">
        <v>321</v>
      </c>
      <c r="K37" s="114">
        <v>35</v>
      </c>
      <c r="L37" s="116">
        <v>10.903426791277258</v>
      </c>
    </row>
    <row r="38" spans="1:12" s="110" customFormat="1" ht="15" customHeight="1" x14ac:dyDescent="0.2">
      <c r="A38" s="120"/>
      <c r="B38" s="119" t="s">
        <v>328</v>
      </c>
      <c r="C38" s="258"/>
      <c r="E38" s="113">
        <v>65.734035549703748</v>
      </c>
      <c r="F38" s="114">
        <v>3994</v>
      </c>
      <c r="G38" s="114">
        <v>4230</v>
      </c>
      <c r="H38" s="114">
        <v>4256</v>
      </c>
      <c r="I38" s="114">
        <v>4276</v>
      </c>
      <c r="J38" s="140">
        <v>4240</v>
      </c>
      <c r="K38" s="114">
        <v>-246</v>
      </c>
      <c r="L38" s="116">
        <v>-5.8018867924528301</v>
      </c>
    </row>
    <row r="39" spans="1:12" s="110" customFormat="1" ht="15" customHeight="1" x14ac:dyDescent="0.2">
      <c r="A39" s="120"/>
      <c r="B39" s="119"/>
      <c r="C39" s="258" t="s">
        <v>106</v>
      </c>
      <c r="E39" s="113">
        <v>43.465197796695044</v>
      </c>
      <c r="F39" s="115">
        <v>1736</v>
      </c>
      <c r="G39" s="114">
        <v>1829</v>
      </c>
      <c r="H39" s="114">
        <v>1826</v>
      </c>
      <c r="I39" s="114">
        <v>1815</v>
      </c>
      <c r="J39" s="140">
        <v>1787</v>
      </c>
      <c r="K39" s="114">
        <v>-51</v>
      </c>
      <c r="L39" s="116">
        <v>-2.8539451594851708</v>
      </c>
    </row>
    <row r="40" spans="1:12" s="110" customFormat="1" ht="15" customHeight="1" x14ac:dyDescent="0.2">
      <c r="A40" s="120"/>
      <c r="B40" s="119"/>
      <c r="C40" s="258" t="s">
        <v>107</v>
      </c>
      <c r="E40" s="113">
        <v>56.534802203304956</v>
      </c>
      <c r="F40" s="115">
        <v>2258</v>
      </c>
      <c r="G40" s="114">
        <v>2401</v>
      </c>
      <c r="H40" s="114">
        <v>2430</v>
      </c>
      <c r="I40" s="114">
        <v>2461</v>
      </c>
      <c r="J40" s="140">
        <v>2453</v>
      </c>
      <c r="K40" s="114">
        <v>-195</v>
      </c>
      <c r="L40" s="116">
        <v>-7.9494496534855283</v>
      </c>
    </row>
    <row r="41" spans="1:12" s="110" customFormat="1" ht="15" customHeight="1" x14ac:dyDescent="0.2">
      <c r="A41" s="120"/>
      <c r="B41" s="320" t="s">
        <v>516</v>
      </c>
      <c r="C41" s="258"/>
      <c r="E41" s="113">
        <v>9.1178406846609619</v>
      </c>
      <c r="F41" s="115">
        <v>554</v>
      </c>
      <c r="G41" s="114">
        <v>571</v>
      </c>
      <c r="H41" s="114">
        <v>581</v>
      </c>
      <c r="I41" s="114">
        <v>590</v>
      </c>
      <c r="J41" s="140">
        <v>560</v>
      </c>
      <c r="K41" s="114">
        <v>-6</v>
      </c>
      <c r="L41" s="116">
        <v>-1.0714285714285714</v>
      </c>
    </row>
    <row r="42" spans="1:12" s="110" customFormat="1" ht="15" customHeight="1" x14ac:dyDescent="0.2">
      <c r="A42" s="120"/>
      <c r="B42" s="119"/>
      <c r="C42" s="268" t="s">
        <v>106</v>
      </c>
      <c r="D42" s="182"/>
      <c r="E42" s="113">
        <v>50.180505415162457</v>
      </c>
      <c r="F42" s="115">
        <v>278</v>
      </c>
      <c r="G42" s="114">
        <v>282</v>
      </c>
      <c r="H42" s="114">
        <v>295</v>
      </c>
      <c r="I42" s="114">
        <v>285</v>
      </c>
      <c r="J42" s="140">
        <v>265</v>
      </c>
      <c r="K42" s="114">
        <v>13</v>
      </c>
      <c r="L42" s="116">
        <v>4.9056603773584904</v>
      </c>
    </row>
    <row r="43" spans="1:12" s="110" customFormat="1" ht="15" customHeight="1" x14ac:dyDescent="0.2">
      <c r="A43" s="120"/>
      <c r="B43" s="119"/>
      <c r="C43" s="268" t="s">
        <v>107</v>
      </c>
      <c r="D43" s="182"/>
      <c r="E43" s="113">
        <v>49.819494584837543</v>
      </c>
      <c r="F43" s="115">
        <v>276</v>
      </c>
      <c r="G43" s="114">
        <v>289</v>
      </c>
      <c r="H43" s="114">
        <v>286</v>
      </c>
      <c r="I43" s="114">
        <v>305</v>
      </c>
      <c r="J43" s="140">
        <v>295</v>
      </c>
      <c r="K43" s="114">
        <v>-19</v>
      </c>
      <c r="L43" s="116">
        <v>-6.4406779661016946</v>
      </c>
    </row>
    <row r="44" spans="1:12" s="110" customFormat="1" ht="15" customHeight="1" x14ac:dyDescent="0.2">
      <c r="A44" s="120"/>
      <c r="B44" s="119" t="s">
        <v>205</v>
      </c>
      <c r="C44" s="268"/>
      <c r="D44" s="182"/>
      <c r="E44" s="113">
        <v>13.973008558262014</v>
      </c>
      <c r="F44" s="115">
        <v>849</v>
      </c>
      <c r="G44" s="114">
        <v>892</v>
      </c>
      <c r="H44" s="114">
        <v>884</v>
      </c>
      <c r="I44" s="114">
        <v>883</v>
      </c>
      <c r="J44" s="140">
        <v>866</v>
      </c>
      <c r="K44" s="114">
        <v>-17</v>
      </c>
      <c r="L44" s="116">
        <v>-1.9630484988452657</v>
      </c>
    </row>
    <row r="45" spans="1:12" s="110" customFormat="1" ht="15" customHeight="1" x14ac:dyDescent="0.2">
      <c r="A45" s="120"/>
      <c r="B45" s="119"/>
      <c r="C45" s="268" t="s">
        <v>106</v>
      </c>
      <c r="D45" s="182"/>
      <c r="E45" s="113">
        <v>43.109540636042404</v>
      </c>
      <c r="F45" s="115">
        <v>366</v>
      </c>
      <c r="G45" s="114">
        <v>396</v>
      </c>
      <c r="H45" s="114">
        <v>391</v>
      </c>
      <c r="I45" s="114">
        <v>385</v>
      </c>
      <c r="J45" s="140">
        <v>376</v>
      </c>
      <c r="K45" s="114">
        <v>-10</v>
      </c>
      <c r="L45" s="116">
        <v>-2.6595744680851063</v>
      </c>
    </row>
    <row r="46" spans="1:12" s="110" customFormat="1" ht="15" customHeight="1" x14ac:dyDescent="0.2">
      <c r="A46" s="123"/>
      <c r="B46" s="124"/>
      <c r="C46" s="260" t="s">
        <v>107</v>
      </c>
      <c r="D46" s="261"/>
      <c r="E46" s="125">
        <v>56.890459363957596</v>
      </c>
      <c r="F46" s="143">
        <v>483</v>
      </c>
      <c r="G46" s="144">
        <v>496</v>
      </c>
      <c r="H46" s="144">
        <v>493</v>
      </c>
      <c r="I46" s="144">
        <v>498</v>
      </c>
      <c r="J46" s="145">
        <v>490</v>
      </c>
      <c r="K46" s="144">
        <v>-7</v>
      </c>
      <c r="L46" s="146">
        <v>-1.4285714285714286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6076</v>
      </c>
      <c r="E11" s="114">
        <v>6384</v>
      </c>
      <c r="F11" s="114">
        <v>6425</v>
      </c>
      <c r="G11" s="114">
        <v>6470</v>
      </c>
      <c r="H11" s="140">
        <v>6304</v>
      </c>
      <c r="I11" s="115">
        <v>-228</v>
      </c>
      <c r="J11" s="116">
        <v>-3.6167512690355328</v>
      </c>
    </row>
    <row r="12" spans="1:15" s="110" customFormat="1" ht="24.95" customHeight="1" x14ac:dyDescent="0.2">
      <c r="A12" s="193" t="s">
        <v>132</v>
      </c>
      <c r="B12" s="194" t="s">
        <v>133</v>
      </c>
      <c r="C12" s="113">
        <v>3.489137590520079</v>
      </c>
      <c r="D12" s="115">
        <v>212</v>
      </c>
      <c r="E12" s="114">
        <v>218</v>
      </c>
      <c r="F12" s="114">
        <v>223</v>
      </c>
      <c r="G12" s="114">
        <v>210</v>
      </c>
      <c r="H12" s="140">
        <v>195</v>
      </c>
      <c r="I12" s="115">
        <v>17</v>
      </c>
      <c r="J12" s="116">
        <v>8.7179487179487172</v>
      </c>
    </row>
    <row r="13" spans="1:15" s="110" customFormat="1" ht="24.95" customHeight="1" x14ac:dyDescent="0.2">
      <c r="A13" s="193" t="s">
        <v>134</v>
      </c>
      <c r="B13" s="199" t="s">
        <v>214</v>
      </c>
      <c r="C13" s="113">
        <v>0.95457537853851215</v>
      </c>
      <c r="D13" s="115">
        <v>58</v>
      </c>
      <c r="E13" s="114">
        <v>70</v>
      </c>
      <c r="F13" s="114">
        <v>64</v>
      </c>
      <c r="G13" s="114">
        <v>60</v>
      </c>
      <c r="H13" s="140">
        <v>60</v>
      </c>
      <c r="I13" s="115">
        <v>-2</v>
      </c>
      <c r="J13" s="116">
        <v>-3.3333333333333335</v>
      </c>
    </row>
    <row r="14" spans="1:15" s="287" customFormat="1" ht="24.95" customHeight="1" x14ac:dyDescent="0.2">
      <c r="A14" s="193" t="s">
        <v>215</v>
      </c>
      <c r="B14" s="199" t="s">
        <v>137</v>
      </c>
      <c r="C14" s="113">
        <v>7.0441079657669521</v>
      </c>
      <c r="D14" s="115">
        <v>428</v>
      </c>
      <c r="E14" s="114">
        <v>454</v>
      </c>
      <c r="F14" s="114">
        <v>463</v>
      </c>
      <c r="G14" s="114">
        <v>456</v>
      </c>
      <c r="H14" s="140">
        <v>448</v>
      </c>
      <c r="I14" s="115">
        <v>-20</v>
      </c>
      <c r="J14" s="116">
        <v>-4.4642857142857144</v>
      </c>
      <c r="K14" s="110"/>
      <c r="L14" s="110"/>
      <c r="M14" s="110"/>
      <c r="N14" s="110"/>
      <c r="O14" s="110"/>
    </row>
    <row r="15" spans="1:15" s="110" customFormat="1" ht="24.95" customHeight="1" x14ac:dyDescent="0.2">
      <c r="A15" s="193" t="s">
        <v>216</v>
      </c>
      <c r="B15" s="199" t="s">
        <v>217</v>
      </c>
      <c r="C15" s="113">
        <v>1.8104015799868334</v>
      </c>
      <c r="D15" s="115">
        <v>110</v>
      </c>
      <c r="E15" s="114">
        <v>119</v>
      </c>
      <c r="F15" s="114">
        <v>122</v>
      </c>
      <c r="G15" s="114">
        <v>110</v>
      </c>
      <c r="H15" s="140">
        <v>107</v>
      </c>
      <c r="I15" s="115">
        <v>3</v>
      </c>
      <c r="J15" s="116">
        <v>2.8037383177570092</v>
      </c>
    </row>
    <row r="16" spans="1:15" s="287" customFormat="1" ht="24.95" customHeight="1" x14ac:dyDescent="0.2">
      <c r="A16" s="193" t="s">
        <v>218</v>
      </c>
      <c r="B16" s="199" t="s">
        <v>141</v>
      </c>
      <c r="C16" s="113">
        <v>3.6537195523370638</v>
      </c>
      <c r="D16" s="115">
        <v>222</v>
      </c>
      <c r="E16" s="114">
        <v>237</v>
      </c>
      <c r="F16" s="114">
        <v>240</v>
      </c>
      <c r="G16" s="114">
        <v>243</v>
      </c>
      <c r="H16" s="140">
        <v>240</v>
      </c>
      <c r="I16" s="115">
        <v>-18</v>
      </c>
      <c r="J16" s="116">
        <v>-7.5</v>
      </c>
      <c r="K16" s="110"/>
      <c r="L16" s="110"/>
      <c r="M16" s="110"/>
      <c r="N16" s="110"/>
      <c r="O16" s="110"/>
    </row>
    <row r="17" spans="1:15" s="110" customFormat="1" ht="24.95" customHeight="1" x14ac:dyDescent="0.2">
      <c r="A17" s="193" t="s">
        <v>142</v>
      </c>
      <c r="B17" s="199" t="s">
        <v>220</v>
      </c>
      <c r="C17" s="113">
        <v>1.5799868334430547</v>
      </c>
      <c r="D17" s="115">
        <v>96</v>
      </c>
      <c r="E17" s="114">
        <v>98</v>
      </c>
      <c r="F17" s="114">
        <v>101</v>
      </c>
      <c r="G17" s="114">
        <v>103</v>
      </c>
      <c r="H17" s="140">
        <v>101</v>
      </c>
      <c r="I17" s="115">
        <v>-5</v>
      </c>
      <c r="J17" s="116">
        <v>-4.9504950495049505</v>
      </c>
    </row>
    <row r="18" spans="1:15" s="287" customFormat="1" ht="24.95" customHeight="1" x14ac:dyDescent="0.2">
      <c r="A18" s="201" t="s">
        <v>144</v>
      </c>
      <c r="B18" s="202" t="s">
        <v>145</v>
      </c>
      <c r="C18" s="113">
        <v>6.978275181040158</v>
      </c>
      <c r="D18" s="115">
        <v>424</v>
      </c>
      <c r="E18" s="114">
        <v>437</v>
      </c>
      <c r="F18" s="114">
        <v>423</v>
      </c>
      <c r="G18" s="114">
        <v>417</v>
      </c>
      <c r="H18" s="140">
        <v>405</v>
      </c>
      <c r="I18" s="115">
        <v>19</v>
      </c>
      <c r="J18" s="116">
        <v>4.6913580246913584</v>
      </c>
      <c r="K18" s="110"/>
      <c r="L18" s="110"/>
      <c r="M18" s="110"/>
      <c r="N18" s="110"/>
      <c r="O18" s="110"/>
    </row>
    <row r="19" spans="1:15" s="110" customFormat="1" ht="24.95" customHeight="1" x14ac:dyDescent="0.2">
      <c r="A19" s="193" t="s">
        <v>146</v>
      </c>
      <c r="B19" s="199" t="s">
        <v>147</v>
      </c>
      <c r="C19" s="113">
        <v>17.676102699144174</v>
      </c>
      <c r="D19" s="115">
        <v>1074</v>
      </c>
      <c r="E19" s="114">
        <v>1053</v>
      </c>
      <c r="F19" s="114">
        <v>1040</v>
      </c>
      <c r="G19" s="114">
        <v>1063</v>
      </c>
      <c r="H19" s="140">
        <v>1051</v>
      </c>
      <c r="I19" s="115">
        <v>23</v>
      </c>
      <c r="J19" s="116">
        <v>2.1883920076117982</v>
      </c>
    </row>
    <row r="20" spans="1:15" s="287" customFormat="1" ht="24.95" customHeight="1" x14ac:dyDescent="0.2">
      <c r="A20" s="193" t="s">
        <v>148</v>
      </c>
      <c r="B20" s="199" t="s">
        <v>149</v>
      </c>
      <c r="C20" s="113">
        <v>9.2165898617511512</v>
      </c>
      <c r="D20" s="115">
        <v>560</v>
      </c>
      <c r="E20" s="114">
        <v>569</v>
      </c>
      <c r="F20" s="114">
        <v>577</v>
      </c>
      <c r="G20" s="114">
        <v>580</v>
      </c>
      <c r="H20" s="140">
        <v>607</v>
      </c>
      <c r="I20" s="115">
        <v>-47</v>
      </c>
      <c r="J20" s="116">
        <v>-7.742998352553542</v>
      </c>
      <c r="K20" s="110"/>
      <c r="L20" s="110"/>
      <c r="M20" s="110"/>
      <c r="N20" s="110"/>
      <c r="O20" s="110"/>
    </row>
    <row r="21" spans="1:15" s="110" customFormat="1" ht="24.95" customHeight="1" x14ac:dyDescent="0.2">
      <c r="A21" s="201" t="s">
        <v>150</v>
      </c>
      <c r="B21" s="202" t="s">
        <v>151</v>
      </c>
      <c r="C21" s="113">
        <v>12.903225806451612</v>
      </c>
      <c r="D21" s="115">
        <v>784</v>
      </c>
      <c r="E21" s="114">
        <v>911</v>
      </c>
      <c r="F21" s="114">
        <v>919</v>
      </c>
      <c r="G21" s="114">
        <v>939</v>
      </c>
      <c r="H21" s="140">
        <v>884</v>
      </c>
      <c r="I21" s="115">
        <v>-100</v>
      </c>
      <c r="J21" s="116">
        <v>-11.312217194570136</v>
      </c>
    </row>
    <row r="22" spans="1:15" s="110" customFormat="1" ht="24.95" customHeight="1" x14ac:dyDescent="0.2">
      <c r="A22" s="201" t="s">
        <v>152</v>
      </c>
      <c r="B22" s="199" t="s">
        <v>153</v>
      </c>
      <c r="C22" s="113">
        <v>0.93811718235681374</v>
      </c>
      <c r="D22" s="115">
        <v>57</v>
      </c>
      <c r="E22" s="114">
        <v>60</v>
      </c>
      <c r="F22" s="114">
        <v>50</v>
      </c>
      <c r="G22" s="114">
        <v>57</v>
      </c>
      <c r="H22" s="140">
        <v>57</v>
      </c>
      <c r="I22" s="115">
        <v>0</v>
      </c>
      <c r="J22" s="116">
        <v>0</v>
      </c>
    </row>
    <row r="23" spans="1:15" s="110" customFormat="1" ht="24.95" customHeight="1" x14ac:dyDescent="0.2">
      <c r="A23" s="193" t="s">
        <v>154</v>
      </c>
      <c r="B23" s="199" t="s">
        <v>155</v>
      </c>
      <c r="C23" s="113">
        <v>0.7570770243581304</v>
      </c>
      <c r="D23" s="115">
        <v>46</v>
      </c>
      <c r="E23" s="114">
        <v>54</v>
      </c>
      <c r="F23" s="114">
        <v>57</v>
      </c>
      <c r="G23" s="114">
        <v>58</v>
      </c>
      <c r="H23" s="140">
        <v>57</v>
      </c>
      <c r="I23" s="115">
        <v>-11</v>
      </c>
      <c r="J23" s="116">
        <v>-19.298245614035089</v>
      </c>
    </row>
    <row r="24" spans="1:15" s="110" customFormat="1" ht="24.95" customHeight="1" x14ac:dyDescent="0.2">
      <c r="A24" s="193" t="s">
        <v>156</v>
      </c>
      <c r="B24" s="199" t="s">
        <v>221</v>
      </c>
      <c r="C24" s="113">
        <v>8.2290980908492433</v>
      </c>
      <c r="D24" s="115">
        <v>500</v>
      </c>
      <c r="E24" s="114">
        <v>510</v>
      </c>
      <c r="F24" s="114">
        <v>518</v>
      </c>
      <c r="G24" s="114">
        <v>521</v>
      </c>
      <c r="H24" s="140">
        <v>513</v>
      </c>
      <c r="I24" s="115">
        <v>-13</v>
      </c>
      <c r="J24" s="116">
        <v>-2.53411306042885</v>
      </c>
    </row>
    <row r="25" spans="1:15" s="110" customFormat="1" ht="24.95" customHeight="1" x14ac:dyDescent="0.2">
      <c r="A25" s="193" t="s">
        <v>222</v>
      </c>
      <c r="B25" s="204" t="s">
        <v>159</v>
      </c>
      <c r="C25" s="113">
        <v>8.4265964450296256</v>
      </c>
      <c r="D25" s="115">
        <v>512</v>
      </c>
      <c r="E25" s="114">
        <v>551</v>
      </c>
      <c r="F25" s="114">
        <v>571</v>
      </c>
      <c r="G25" s="114">
        <v>580</v>
      </c>
      <c r="H25" s="140">
        <v>551</v>
      </c>
      <c r="I25" s="115">
        <v>-39</v>
      </c>
      <c r="J25" s="116">
        <v>-7.0780399274047188</v>
      </c>
    </row>
    <row r="26" spans="1:15" s="110" customFormat="1" ht="24.95" customHeight="1" x14ac:dyDescent="0.2">
      <c r="A26" s="201">
        <v>782.78300000000002</v>
      </c>
      <c r="B26" s="203" t="s">
        <v>160</v>
      </c>
      <c r="C26" s="113">
        <v>0.39499670836076367</v>
      </c>
      <c r="D26" s="115">
        <v>24</v>
      </c>
      <c r="E26" s="114">
        <v>24</v>
      </c>
      <c r="F26" s="114">
        <v>25</v>
      </c>
      <c r="G26" s="114">
        <v>25</v>
      </c>
      <c r="H26" s="140">
        <v>24</v>
      </c>
      <c r="I26" s="115">
        <v>0</v>
      </c>
      <c r="J26" s="116">
        <v>0</v>
      </c>
    </row>
    <row r="27" spans="1:15" s="110" customFormat="1" ht="24.95" customHeight="1" x14ac:dyDescent="0.2">
      <c r="A27" s="193" t="s">
        <v>161</v>
      </c>
      <c r="B27" s="199" t="s">
        <v>162</v>
      </c>
      <c r="C27" s="113">
        <v>1.4812376563528638</v>
      </c>
      <c r="D27" s="115">
        <v>90</v>
      </c>
      <c r="E27" s="114">
        <v>96</v>
      </c>
      <c r="F27" s="114">
        <v>106</v>
      </c>
      <c r="G27" s="114">
        <v>100</v>
      </c>
      <c r="H27" s="140">
        <v>92</v>
      </c>
      <c r="I27" s="115">
        <v>-2</v>
      </c>
      <c r="J27" s="116">
        <v>-2.1739130434782608</v>
      </c>
    </row>
    <row r="28" spans="1:15" s="110" customFormat="1" ht="24.95" customHeight="1" x14ac:dyDescent="0.2">
      <c r="A28" s="193" t="s">
        <v>163</v>
      </c>
      <c r="B28" s="199" t="s">
        <v>164</v>
      </c>
      <c r="C28" s="113">
        <v>2.3699802501645819</v>
      </c>
      <c r="D28" s="115">
        <v>144</v>
      </c>
      <c r="E28" s="114">
        <v>184</v>
      </c>
      <c r="F28" s="114">
        <v>192</v>
      </c>
      <c r="G28" s="114">
        <v>234</v>
      </c>
      <c r="H28" s="140">
        <v>179</v>
      </c>
      <c r="I28" s="115">
        <v>-35</v>
      </c>
      <c r="J28" s="116">
        <v>-19.553072625698324</v>
      </c>
    </row>
    <row r="29" spans="1:15" s="110" customFormat="1" ht="24.95" customHeight="1" x14ac:dyDescent="0.2">
      <c r="A29" s="193">
        <v>86</v>
      </c>
      <c r="B29" s="199" t="s">
        <v>165</v>
      </c>
      <c r="C29" s="113">
        <v>6.1059907834101379</v>
      </c>
      <c r="D29" s="115">
        <v>371</v>
      </c>
      <c r="E29" s="114">
        <v>383</v>
      </c>
      <c r="F29" s="114">
        <v>379</v>
      </c>
      <c r="G29" s="114">
        <v>381</v>
      </c>
      <c r="H29" s="140">
        <v>380</v>
      </c>
      <c r="I29" s="115">
        <v>-9</v>
      </c>
      <c r="J29" s="116">
        <v>-2.3684210526315788</v>
      </c>
    </row>
    <row r="30" spans="1:15" s="110" customFormat="1" ht="24.95" customHeight="1" x14ac:dyDescent="0.2">
      <c r="A30" s="193">
        <v>87.88</v>
      </c>
      <c r="B30" s="204" t="s">
        <v>166</v>
      </c>
      <c r="C30" s="113">
        <v>3.2093482554312049</v>
      </c>
      <c r="D30" s="115">
        <v>195</v>
      </c>
      <c r="E30" s="114">
        <v>196</v>
      </c>
      <c r="F30" s="114">
        <v>202</v>
      </c>
      <c r="G30" s="114">
        <v>193</v>
      </c>
      <c r="H30" s="140">
        <v>195</v>
      </c>
      <c r="I30" s="115">
        <v>0</v>
      </c>
      <c r="J30" s="116">
        <v>0</v>
      </c>
    </row>
    <row r="31" spans="1:15" s="110" customFormat="1" ht="24.95" customHeight="1" x14ac:dyDescent="0.2">
      <c r="A31" s="193" t="s">
        <v>167</v>
      </c>
      <c r="B31" s="199" t="s">
        <v>168</v>
      </c>
      <c r="C31" s="113">
        <v>9.8090849242922982</v>
      </c>
      <c r="D31" s="115">
        <v>596</v>
      </c>
      <c r="E31" s="114">
        <v>613</v>
      </c>
      <c r="F31" s="114">
        <v>616</v>
      </c>
      <c r="G31" s="114">
        <v>596</v>
      </c>
      <c r="H31" s="140">
        <v>606</v>
      </c>
      <c r="I31" s="115">
        <v>-10</v>
      </c>
      <c r="J31" s="116">
        <v>-1.6501650165016502</v>
      </c>
    </row>
    <row r="32" spans="1:15" s="110" customFormat="1" ht="24.95" customHeight="1" x14ac:dyDescent="0.2">
      <c r="A32" s="193"/>
      <c r="B32" s="204" t="s">
        <v>169</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3.489137590520079</v>
      </c>
      <c r="D34" s="115">
        <v>212</v>
      </c>
      <c r="E34" s="114">
        <v>218</v>
      </c>
      <c r="F34" s="114">
        <v>223</v>
      </c>
      <c r="G34" s="114">
        <v>210</v>
      </c>
      <c r="H34" s="140">
        <v>195</v>
      </c>
      <c r="I34" s="115">
        <v>17</v>
      </c>
      <c r="J34" s="116">
        <v>8.7179487179487172</v>
      </c>
    </row>
    <row r="35" spans="1:10" s="110" customFormat="1" ht="24.95" customHeight="1" x14ac:dyDescent="0.2">
      <c r="A35" s="292" t="s">
        <v>171</v>
      </c>
      <c r="B35" s="293" t="s">
        <v>172</v>
      </c>
      <c r="C35" s="113">
        <v>14.976958525345623</v>
      </c>
      <c r="D35" s="115">
        <v>910</v>
      </c>
      <c r="E35" s="114">
        <v>961</v>
      </c>
      <c r="F35" s="114">
        <v>950</v>
      </c>
      <c r="G35" s="114">
        <v>933</v>
      </c>
      <c r="H35" s="140">
        <v>913</v>
      </c>
      <c r="I35" s="115">
        <v>-3</v>
      </c>
      <c r="J35" s="116">
        <v>-0.32858707557502737</v>
      </c>
    </row>
    <row r="36" spans="1:10" s="110" customFormat="1" ht="24.95" customHeight="1" x14ac:dyDescent="0.2">
      <c r="A36" s="294" t="s">
        <v>173</v>
      </c>
      <c r="B36" s="295" t="s">
        <v>174</v>
      </c>
      <c r="C36" s="125">
        <v>81.517445687952602</v>
      </c>
      <c r="D36" s="143">
        <v>4953</v>
      </c>
      <c r="E36" s="144">
        <v>5204</v>
      </c>
      <c r="F36" s="144">
        <v>5252</v>
      </c>
      <c r="G36" s="144">
        <v>5327</v>
      </c>
      <c r="H36" s="145">
        <v>5196</v>
      </c>
      <c r="I36" s="143">
        <v>-243</v>
      </c>
      <c r="J36" s="146">
        <v>-4.6766743648960736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6076</v>
      </c>
      <c r="F11" s="264">
        <v>6384</v>
      </c>
      <c r="G11" s="264">
        <v>6425</v>
      </c>
      <c r="H11" s="264">
        <v>6470</v>
      </c>
      <c r="I11" s="265">
        <v>6304</v>
      </c>
      <c r="J11" s="263">
        <v>-228</v>
      </c>
      <c r="K11" s="266">
        <v>-3.6167512690355328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40.388413429888082</v>
      </c>
      <c r="E13" s="115">
        <v>2454</v>
      </c>
      <c r="F13" s="114">
        <v>2545</v>
      </c>
      <c r="G13" s="114">
        <v>2599</v>
      </c>
      <c r="H13" s="114">
        <v>2571</v>
      </c>
      <c r="I13" s="140">
        <v>2588</v>
      </c>
      <c r="J13" s="115">
        <v>-134</v>
      </c>
      <c r="K13" s="116">
        <v>-5.1777434312210202</v>
      </c>
    </row>
    <row r="14" spans="1:15" ht="15.95" customHeight="1" x14ac:dyDescent="0.2">
      <c r="A14" s="306" t="s">
        <v>230</v>
      </c>
      <c r="B14" s="307"/>
      <c r="C14" s="308"/>
      <c r="D14" s="113">
        <v>46.263989466754445</v>
      </c>
      <c r="E14" s="115">
        <v>2811</v>
      </c>
      <c r="F14" s="114">
        <v>2978</v>
      </c>
      <c r="G14" s="114">
        <v>2967</v>
      </c>
      <c r="H14" s="114">
        <v>3028</v>
      </c>
      <c r="I14" s="140">
        <v>2902</v>
      </c>
      <c r="J14" s="115">
        <v>-91</v>
      </c>
      <c r="K14" s="116">
        <v>-3.1357684355616815</v>
      </c>
    </row>
    <row r="15" spans="1:15" ht="15.95" customHeight="1" x14ac:dyDescent="0.2">
      <c r="A15" s="306" t="s">
        <v>231</v>
      </c>
      <c r="B15" s="307"/>
      <c r="C15" s="308"/>
      <c r="D15" s="113">
        <v>6.1882817643186305</v>
      </c>
      <c r="E15" s="115">
        <v>376</v>
      </c>
      <c r="F15" s="114">
        <v>371</v>
      </c>
      <c r="G15" s="114">
        <v>376</v>
      </c>
      <c r="H15" s="114">
        <v>342</v>
      </c>
      <c r="I15" s="140">
        <v>350</v>
      </c>
      <c r="J15" s="115">
        <v>26</v>
      </c>
      <c r="K15" s="116">
        <v>7.4285714285714288</v>
      </c>
    </row>
    <row r="16" spans="1:15" ht="15.95" customHeight="1" x14ac:dyDescent="0.2">
      <c r="A16" s="306" t="s">
        <v>232</v>
      </c>
      <c r="B16" s="307"/>
      <c r="C16" s="308"/>
      <c r="D16" s="113">
        <v>4.4930875576036868</v>
      </c>
      <c r="E16" s="115">
        <v>273</v>
      </c>
      <c r="F16" s="114">
        <v>316</v>
      </c>
      <c r="G16" s="114">
        <v>313</v>
      </c>
      <c r="H16" s="114">
        <v>359</v>
      </c>
      <c r="I16" s="140">
        <v>295</v>
      </c>
      <c r="J16" s="115">
        <v>-22</v>
      </c>
      <c r="K16" s="116">
        <v>-7.4576271186440675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2.4687294272547731</v>
      </c>
      <c r="E18" s="115">
        <v>150</v>
      </c>
      <c r="F18" s="114">
        <v>151</v>
      </c>
      <c r="G18" s="114">
        <v>161</v>
      </c>
      <c r="H18" s="114">
        <v>150</v>
      </c>
      <c r="I18" s="140">
        <v>144</v>
      </c>
      <c r="J18" s="115">
        <v>6</v>
      </c>
      <c r="K18" s="116">
        <v>4.166666666666667</v>
      </c>
    </row>
    <row r="19" spans="1:11" ht="14.1" customHeight="1" x14ac:dyDescent="0.2">
      <c r="A19" s="306" t="s">
        <v>235</v>
      </c>
      <c r="B19" s="307" t="s">
        <v>236</v>
      </c>
      <c r="C19" s="308"/>
      <c r="D19" s="113">
        <v>1.5635286372613562</v>
      </c>
      <c r="E19" s="115">
        <v>95</v>
      </c>
      <c r="F19" s="114">
        <v>103</v>
      </c>
      <c r="G19" s="114">
        <v>120</v>
      </c>
      <c r="H19" s="114">
        <v>101</v>
      </c>
      <c r="I19" s="140">
        <v>91</v>
      </c>
      <c r="J19" s="115">
        <v>4</v>
      </c>
      <c r="K19" s="116">
        <v>4.395604395604396</v>
      </c>
    </row>
    <row r="20" spans="1:11" ht="14.1" customHeight="1" x14ac:dyDescent="0.2">
      <c r="A20" s="306">
        <v>12</v>
      </c>
      <c r="B20" s="307" t="s">
        <v>237</v>
      </c>
      <c r="C20" s="308"/>
      <c r="D20" s="113">
        <v>1.1191573403554971</v>
      </c>
      <c r="E20" s="115">
        <v>68</v>
      </c>
      <c r="F20" s="114">
        <v>66</v>
      </c>
      <c r="G20" s="114">
        <v>73</v>
      </c>
      <c r="H20" s="114">
        <v>76</v>
      </c>
      <c r="I20" s="140">
        <v>74</v>
      </c>
      <c r="J20" s="115">
        <v>-6</v>
      </c>
      <c r="K20" s="116">
        <v>-8.1081081081081088</v>
      </c>
    </row>
    <row r="21" spans="1:11" ht="14.1" customHeight="1" x14ac:dyDescent="0.2">
      <c r="A21" s="306">
        <v>21</v>
      </c>
      <c r="B21" s="307" t="s">
        <v>238</v>
      </c>
      <c r="C21" s="308"/>
      <c r="D21" s="113">
        <v>0.27978933508887427</v>
      </c>
      <c r="E21" s="115">
        <v>17</v>
      </c>
      <c r="F21" s="114">
        <v>16</v>
      </c>
      <c r="G21" s="114">
        <v>15</v>
      </c>
      <c r="H21" s="114">
        <v>14</v>
      </c>
      <c r="I21" s="140">
        <v>16</v>
      </c>
      <c r="J21" s="115">
        <v>1</v>
      </c>
      <c r="K21" s="116">
        <v>6.25</v>
      </c>
    </row>
    <row r="22" spans="1:11" ht="14.1" customHeight="1" x14ac:dyDescent="0.2">
      <c r="A22" s="306">
        <v>22</v>
      </c>
      <c r="B22" s="307" t="s">
        <v>239</v>
      </c>
      <c r="C22" s="308"/>
      <c r="D22" s="113">
        <v>0.4937458854509546</v>
      </c>
      <c r="E22" s="115">
        <v>30</v>
      </c>
      <c r="F22" s="114">
        <v>37</v>
      </c>
      <c r="G22" s="114">
        <v>36</v>
      </c>
      <c r="H22" s="114">
        <v>39</v>
      </c>
      <c r="I22" s="140">
        <v>36</v>
      </c>
      <c r="J22" s="115">
        <v>-6</v>
      </c>
      <c r="K22" s="116">
        <v>-16.666666666666668</v>
      </c>
    </row>
    <row r="23" spans="1:11" ht="14.1" customHeight="1" x14ac:dyDescent="0.2">
      <c r="A23" s="306">
        <v>23</v>
      </c>
      <c r="B23" s="307" t="s">
        <v>240</v>
      </c>
      <c r="C23" s="308"/>
      <c r="D23" s="113">
        <v>0.16458196181698487</v>
      </c>
      <c r="E23" s="115">
        <v>10</v>
      </c>
      <c r="F23" s="114">
        <v>11</v>
      </c>
      <c r="G23" s="114">
        <v>11</v>
      </c>
      <c r="H23" s="114">
        <v>10</v>
      </c>
      <c r="I23" s="140">
        <v>10</v>
      </c>
      <c r="J23" s="115">
        <v>0</v>
      </c>
      <c r="K23" s="116">
        <v>0</v>
      </c>
    </row>
    <row r="24" spans="1:11" ht="14.1" customHeight="1" x14ac:dyDescent="0.2">
      <c r="A24" s="306">
        <v>24</v>
      </c>
      <c r="B24" s="307" t="s">
        <v>241</v>
      </c>
      <c r="C24" s="308"/>
      <c r="D24" s="113">
        <v>1.184990125082291</v>
      </c>
      <c r="E24" s="115">
        <v>72</v>
      </c>
      <c r="F24" s="114">
        <v>78</v>
      </c>
      <c r="G24" s="114">
        <v>82</v>
      </c>
      <c r="H24" s="114">
        <v>84</v>
      </c>
      <c r="I24" s="140">
        <v>79</v>
      </c>
      <c r="J24" s="115">
        <v>-7</v>
      </c>
      <c r="K24" s="116">
        <v>-8.8607594936708853</v>
      </c>
    </row>
    <row r="25" spans="1:11" ht="14.1" customHeight="1" x14ac:dyDescent="0.2">
      <c r="A25" s="306">
        <v>25</v>
      </c>
      <c r="B25" s="307" t="s">
        <v>242</v>
      </c>
      <c r="C25" s="308"/>
      <c r="D25" s="113">
        <v>1.5635286372613562</v>
      </c>
      <c r="E25" s="115">
        <v>95</v>
      </c>
      <c r="F25" s="114">
        <v>113</v>
      </c>
      <c r="G25" s="114">
        <v>106</v>
      </c>
      <c r="H25" s="114">
        <v>101</v>
      </c>
      <c r="I25" s="140">
        <v>104</v>
      </c>
      <c r="J25" s="115">
        <v>-9</v>
      </c>
      <c r="K25" s="116">
        <v>-8.6538461538461533</v>
      </c>
    </row>
    <row r="26" spans="1:11" ht="14.1" customHeight="1" x14ac:dyDescent="0.2">
      <c r="A26" s="306">
        <v>26</v>
      </c>
      <c r="B26" s="307" t="s">
        <v>243</v>
      </c>
      <c r="C26" s="308"/>
      <c r="D26" s="113">
        <v>0.78999341672152734</v>
      </c>
      <c r="E26" s="115">
        <v>48</v>
      </c>
      <c r="F26" s="114">
        <v>57</v>
      </c>
      <c r="G26" s="114">
        <v>57</v>
      </c>
      <c r="H26" s="114">
        <v>51</v>
      </c>
      <c r="I26" s="140">
        <v>56</v>
      </c>
      <c r="J26" s="115">
        <v>-8</v>
      </c>
      <c r="K26" s="116">
        <v>-14.285714285714286</v>
      </c>
    </row>
    <row r="27" spans="1:11" ht="14.1" customHeight="1" x14ac:dyDescent="0.2">
      <c r="A27" s="306">
        <v>27</v>
      </c>
      <c r="B27" s="307" t="s">
        <v>244</v>
      </c>
      <c r="C27" s="308"/>
      <c r="D27" s="113">
        <v>0.57603686635944695</v>
      </c>
      <c r="E27" s="115">
        <v>35</v>
      </c>
      <c r="F27" s="114">
        <v>33</v>
      </c>
      <c r="G27" s="114">
        <v>34</v>
      </c>
      <c r="H27" s="114">
        <v>32</v>
      </c>
      <c r="I27" s="140">
        <v>32</v>
      </c>
      <c r="J27" s="115">
        <v>3</v>
      </c>
      <c r="K27" s="116">
        <v>9.375</v>
      </c>
    </row>
    <row r="28" spans="1:11" ht="14.1" customHeight="1" x14ac:dyDescent="0.2">
      <c r="A28" s="306">
        <v>28</v>
      </c>
      <c r="B28" s="307" t="s">
        <v>245</v>
      </c>
      <c r="C28" s="308"/>
      <c r="D28" s="113">
        <v>0.2468729427254773</v>
      </c>
      <c r="E28" s="115">
        <v>15</v>
      </c>
      <c r="F28" s="114">
        <v>13</v>
      </c>
      <c r="G28" s="114">
        <v>10</v>
      </c>
      <c r="H28" s="114">
        <v>10</v>
      </c>
      <c r="I28" s="140">
        <v>12</v>
      </c>
      <c r="J28" s="115">
        <v>3</v>
      </c>
      <c r="K28" s="116">
        <v>25</v>
      </c>
    </row>
    <row r="29" spans="1:11" ht="14.1" customHeight="1" x14ac:dyDescent="0.2">
      <c r="A29" s="306">
        <v>29</v>
      </c>
      <c r="B29" s="307" t="s">
        <v>246</v>
      </c>
      <c r="C29" s="308"/>
      <c r="D29" s="113">
        <v>3.6701777485187623</v>
      </c>
      <c r="E29" s="115">
        <v>223</v>
      </c>
      <c r="F29" s="114">
        <v>241</v>
      </c>
      <c r="G29" s="114">
        <v>248</v>
      </c>
      <c r="H29" s="114">
        <v>249</v>
      </c>
      <c r="I29" s="140">
        <v>261</v>
      </c>
      <c r="J29" s="115">
        <v>-38</v>
      </c>
      <c r="K29" s="116">
        <v>-14.559386973180077</v>
      </c>
    </row>
    <row r="30" spans="1:11" ht="14.1" customHeight="1" x14ac:dyDescent="0.2">
      <c r="A30" s="306" t="s">
        <v>247</v>
      </c>
      <c r="B30" s="307" t="s">
        <v>248</v>
      </c>
      <c r="C30" s="308"/>
      <c r="D30" s="113">
        <v>0.42791310072416061</v>
      </c>
      <c r="E30" s="115">
        <v>26</v>
      </c>
      <c r="F30" s="114">
        <v>24</v>
      </c>
      <c r="G30" s="114">
        <v>26</v>
      </c>
      <c r="H30" s="114">
        <v>29</v>
      </c>
      <c r="I30" s="140">
        <v>31</v>
      </c>
      <c r="J30" s="115">
        <v>-5</v>
      </c>
      <c r="K30" s="116">
        <v>-16.129032258064516</v>
      </c>
    </row>
    <row r="31" spans="1:11" ht="14.1" customHeight="1" x14ac:dyDescent="0.2">
      <c r="A31" s="306" t="s">
        <v>249</v>
      </c>
      <c r="B31" s="307" t="s">
        <v>250</v>
      </c>
      <c r="C31" s="308"/>
      <c r="D31" s="113">
        <v>3.2422646477946016</v>
      </c>
      <c r="E31" s="115">
        <v>197</v>
      </c>
      <c r="F31" s="114">
        <v>217</v>
      </c>
      <c r="G31" s="114">
        <v>222</v>
      </c>
      <c r="H31" s="114">
        <v>220</v>
      </c>
      <c r="I31" s="140">
        <v>230</v>
      </c>
      <c r="J31" s="115">
        <v>-33</v>
      </c>
      <c r="K31" s="116">
        <v>-14.347826086956522</v>
      </c>
    </row>
    <row r="32" spans="1:11" ht="14.1" customHeight="1" x14ac:dyDescent="0.2">
      <c r="A32" s="306">
        <v>31</v>
      </c>
      <c r="B32" s="307" t="s">
        <v>251</v>
      </c>
      <c r="C32" s="308"/>
      <c r="D32" s="113">
        <v>0.21395655036208031</v>
      </c>
      <c r="E32" s="115">
        <v>13</v>
      </c>
      <c r="F32" s="114">
        <v>13</v>
      </c>
      <c r="G32" s="114">
        <v>12</v>
      </c>
      <c r="H32" s="114">
        <v>13</v>
      </c>
      <c r="I32" s="140">
        <v>13</v>
      </c>
      <c r="J32" s="115">
        <v>0</v>
      </c>
      <c r="K32" s="116">
        <v>0</v>
      </c>
    </row>
    <row r="33" spans="1:11" ht="14.1" customHeight="1" x14ac:dyDescent="0.2">
      <c r="A33" s="306">
        <v>32</v>
      </c>
      <c r="B33" s="307" t="s">
        <v>252</v>
      </c>
      <c r="C33" s="308"/>
      <c r="D33" s="113">
        <v>1.0697827518104015</v>
      </c>
      <c r="E33" s="115">
        <v>65</v>
      </c>
      <c r="F33" s="114">
        <v>79</v>
      </c>
      <c r="G33" s="114">
        <v>77</v>
      </c>
      <c r="H33" s="114">
        <v>73</v>
      </c>
      <c r="I33" s="140">
        <v>77</v>
      </c>
      <c r="J33" s="115">
        <v>-12</v>
      </c>
      <c r="K33" s="116">
        <v>-15.584415584415584</v>
      </c>
    </row>
    <row r="34" spans="1:11" ht="14.1" customHeight="1" x14ac:dyDescent="0.2">
      <c r="A34" s="306">
        <v>33</v>
      </c>
      <c r="B34" s="307" t="s">
        <v>253</v>
      </c>
      <c r="C34" s="308"/>
      <c r="D34" s="113">
        <v>0.5266622778143516</v>
      </c>
      <c r="E34" s="115">
        <v>32</v>
      </c>
      <c r="F34" s="114">
        <v>34</v>
      </c>
      <c r="G34" s="114">
        <v>36</v>
      </c>
      <c r="H34" s="114">
        <v>34</v>
      </c>
      <c r="I34" s="140">
        <v>30</v>
      </c>
      <c r="J34" s="115">
        <v>2</v>
      </c>
      <c r="K34" s="116">
        <v>6.666666666666667</v>
      </c>
    </row>
    <row r="35" spans="1:11" ht="14.1" customHeight="1" x14ac:dyDescent="0.2">
      <c r="A35" s="306">
        <v>34</v>
      </c>
      <c r="B35" s="307" t="s">
        <v>254</v>
      </c>
      <c r="C35" s="308"/>
      <c r="D35" s="113">
        <v>7.5707702435813031</v>
      </c>
      <c r="E35" s="115">
        <v>460</v>
      </c>
      <c r="F35" s="114">
        <v>456</v>
      </c>
      <c r="G35" s="114">
        <v>454</v>
      </c>
      <c r="H35" s="114">
        <v>459</v>
      </c>
      <c r="I35" s="140">
        <v>445</v>
      </c>
      <c r="J35" s="115">
        <v>15</v>
      </c>
      <c r="K35" s="116">
        <v>3.3707865168539324</v>
      </c>
    </row>
    <row r="36" spans="1:11" ht="14.1" customHeight="1" x14ac:dyDescent="0.2">
      <c r="A36" s="306">
        <v>41</v>
      </c>
      <c r="B36" s="307" t="s">
        <v>255</v>
      </c>
      <c r="C36" s="308"/>
      <c r="D36" s="113">
        <v>0.55957867017774854</v>
      </c>
      <c r="E36" s="115">
        <v>34</v>
      </c>
      <c r="F36" s="114">
        <v>31</v>
      </c>
      <c r="G36" s="114">
        <v>32</v>
      </c>
      <c r="H36" s="114">
        <v>29</v>
      </c>
      <c r="I36" s="140">
        <v>23</v>
      </c>
      <c r="J36" s="115">
        <v>11</v>
      </c>
      <c r="K36" s="116">
        <v>47.826086956521742</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0.36208031599736668</v>
      </c>
      <c r="E38" s="115">
        <v>22</v>
      </c>
      <c r="F38" s="114">
        <v>18</v>
      </c>
      <c r="G38" s="114">
        <v>20</v>
      </c>
      <c r="H38" s="114">
        <v>21</v>
      </c>
      <c r="I38" s="140">
        <v>20</v>
      </c>
      <c r="J38" s="115">
        <v>2</v>
      </c>
      <c r="K38" s="116">
        <v>10</v>
      </c>
    </row>
    <row r="39" spans="1:11" ht="14.1" customHeight="1" x14ac:dyDescent="0.2">
      <c r="A39" s="306">
        <v>51</v>
      </c>
      <c r="B39" s="307" t="s">
        <v>258</v>
      </c>
      <c r="C39" s="308"/>
      <c r="D39" s="113">
        <v>7.9328505595786698</v>
      </c>
      <c r="E39" s="115">
        <v>482</v>
      </c>
      <c r="F39" s="114">
        <v>500</v>
      </c>
      <c r="G39" s="114">
        <v>501</v>
      </c>
      <c r="H39" s="114">
        <v>513</v>
      </c>
      <c r="I39" s="140">
        <v>539</v>
      </c>
      <c r="J39" s="115">
        <v>-57</v>
      </c>
      <c r="K39" s="116">
        <v>-10.575139146567718</v>
      </c>
    </row>
    <row r="40" spans="1:11" ht="14.1" customHeight="1" x14ac:dyDescent="0.2">
      <c r="A40" s="306" t="s">
        <v>259</v>
      </c>
      <c r="B40" s="307" t="s">
        <v>260</v>
      </c>
      <c r="C40" s="308"/>
      <c r="D40" s="113">
        <v>7.6859776168531928</v>
      </c>
      <c r="E40" s="115">
        <v>467</v>
      </c>
      <c r="F40" s="114">
        <v>485</v>
      </c>
      <c r="G40" s="114">
        <v>487</v>
      </c>
      <c r="H40" s="114">
        <v>498</v>
      </c>
      <c r="I40" s="140">
        <v>522</v>
      </c>
      <c r="J40" s="115">
        <v>-55</v>
      </c>
      <c r="K40" s="116">
        <v>-10.536398467432949</v>
      </c>
    </row>
    <row r="41" spans="1:11" ht="14.1" customHeight="1" x14ac:dyDescent="0.2">
      <c r="A41" s="306"/>
      <c r="B41" s="307" t="s">
        <v>261</v>
      </c>
      <c r="C41" s="308"/>
      <c r="D41" s="113">
        <v>1.9585253456221199</v>
      </c>
      <c r="E41" s="115">
        <v>119</v>
      </c>
      <c r="F41" s="114">
        <v>123</v>
      </c>
      <c r="G41" s="114">
        <v>126</v>
      </c>
      <c r="H41" s="114">
        <v>126</v>
      </c>
      <c r="I41" s="140">
        <v>135</v>
      </c>
      <c r="J41" s="115">
        <v>-16</v>
      </c>
      <c r="K41" s="116">
        <v>-11.851851851851851</v>
      </c>
    </row>
    <row r="42" spans="1:11" ht="14.1" customHeight="1" x14ac:dyDescent="0.2">
      <c r="A42" s="306">
        <v>52</v>
      </c>
      <c r="B42" s="307" t="s">
        <v>262</v>
      </c>
      <c r="C42" s="308"/>
      <c r="D42" s="113">
        <v>5.7109940750493742</v>
      </c>
      <c r="E42" s="115">
        <v>347</v>
      </c>
      <c r="F42" s="114">
        <v>384</v>
      </c>
      <c r="G42" s="114">
        <v>388</v>
      </c>
      <c r="H42" s="114">
        <v>386</v>
      </c>
      <c r="I42" s="140">
        <v>355</v>
      </c>
      <c r="J42" s="115">
        <v>-8</v>
      </c>
      <c r="K42" s="116">
        <v>-2.2535211267605635</v>
      </c>
    </row>
    <row r="43" spans="1:11" ht="14.1" customHeight="1" x14ac:dyDescent="0.2">
      <c r="A43" s="306" t="s">
        <v>263</v>
      </c>
      <c r="B43" s="307" t="s">
        <v>264</v>
      </c>
      <c r="C43" s="308"/>
      <c r="D43" s="113">
        <v>5.4312047399605001</v>
      </c>
      <c r="E43" s="115">
        <v>330</v>
      </c>
      <c r="F43" s="114">
        <v>362</v>
      </c>
      <c r="G43" s="114">
        <v>363</v>
      </c>
      <c r="H43" s="114">
        <v>361</v>
      </c>
      <c r="I43" s="140">
        <v>336</v>
      </c>
      <c r="J43" s="115">
        <v>-6</v>
      </c>
      <c r="K43" s="116">
        <v>-1.7857142857142858</v>
      </c>
    </row>
    <row r="44" spans="1:11" ht="14.1" customHeight="1" x14ac:dyDescent="0.2">
      <c r="A44" s="306">
        <v>53</v>
      </c>
      <c r="B44" s="307" t="s">
        <v>265</v>
      </c>
      <c r="C44" s="308"/>
      <c r="D44" s="113">
        <v>2.5839368005266623</v>
      </c>
      <c r="E44" s="115">
        <v>157</v>
      </c>
      <c r="F44" s="114">
        <v>152</v>
      </c>
      <c r="G44" s="114">
        <v>153</v>
      </c>
      <c r="H44" s="114">
        <v>146</v>
      </c>
      <c r="I44" s="140">
        <v>144</v>
      </c>
      <c r="J44" s="115">
        <v>13</v>
      </c>
      <c r="K44" s="116">
        <v>9.0277777777777786</v>
      </c>
    </row>
    <row r="45" spans="1:11" ht="14.1" customHeight="1" x14ac:dyDescent="0.2">
      <c r="A45" s="306" t="s">
        <v>266</v>
      </c>
      <c r="B45" s="307" t="s">
        <v>267</v>
      </c>
      <c r="C45" s="308"/>
      <c r="D45" s="113">
        <v>2.3370638578011849</v>
      </c>
      <c r="E45" s="115">
        <v>142</v>
      </c>
      <c r="F45" s="114">
        <v>137</v>
      </c>
      <c r="G45" s="114">
        <v>138</v>
      </c>
      <c r="H45" s="114">
        <v>133</v>
      </c>
      <c r="I45" s="140">
        <v>128</v>
      </c>
      <c r="J45" s="115">
        <v>14</v>
      </c>
      <c r="K45" s="116">
        <v>10.9375</v>
      </c>
    </row>
    <row r="46" spans="1:11" ht="14.1" customHeight="1" x14ac:dyDescent="0.2">
      <c r="A46" s="306">
        <v>54</v>
      </c>
      <c r="B46" s="307" t="s">
        <v>268</v>
      </c>
      <c r="C46" s="308"/>
      <c r="D46" s="113">
        <v>11.73469387755102</v>
      </c>
      <c r="E46" s="115">
        <v>713</v>
      </c>
      <c r="F46" s="114">
        <v>735</v>
      </c>
      <c r="G46" s="114">
        <v>754</v>
      </c>
      <c r="H46" s="114">
        <v>768</v>
      </c>
      <c r="I46" s="140">
        <v>776</v>
      </c>
      <c r="J46" s="115">
        <v>-63</v>
      </c>
      <c r="K46" s="116">
        <v>-8.1185567010309274</v>
      </c>
    </row>
    <row r="47" spans="1:11" ht="14.1" customHeight="1" x14ac:dyDescent="0.2">
      <c r="A47" s="306">
        <v>61</v>
      </c>
      <c r="B47" s="307" t="s">
        <v>269</v>
      </c>
      <c r="C47" s="308"/>
      <c r="D47" s="113">
        <v>0.88874259381171827</v>
      </c>
      <c r="E47" s="115">
        <v>54</v>
      </c>
      <c r="F47" s="114">
        <v>50</v>
      </c>
      <c r="G47" s="114">
        <v>49</v>
      </c>
      <c r="H47" s="114">
        <v>47</v>
      </c>
      <c r="I47" s="140">
        <v>52</v>
      </c>
      <c r="J47" s="115">
        <v>2</v>
      </c>
      <c r="K47" s="116">
        <v>3.8461538461538463</v>
      </c>
    </row>
    <row r="48" spans="1:11" ht="14.1" customHeight="1" x14ac:dyDescent="0.2">
      <c r="A48" s="306">
        <v>62</v>
      </c>
      <c r="B48" s="307" t="s">
        <v>270</v>
      </c>
      <c r="C48" s="308"/>
      <c r="D48" s="113">
        <v>11.73469387755102</v>
      </c>
      <c r="E48" s="115">
        <v>713</v>
      </c>
      <c r="F48" s="114">
        <v>672</v>
      </c>
      <c r="G48" s="114">
        <v>681</v>
      </c>
      <c r="H48" s="114">
        <v>700</v>
      </c>
      <c r="I48" s="140">
        <v>661</v>
      </c>
      <c r="J48" s="115">
        <v>52</v>
      </c>
      <c r="K48" s="116">
        <v>7.8668683812405442</v>
      </c>
    </row>
    <row r="49" spans="1:11" ht="14.1" customHeight="1" x14ac:dyDescent="0.2">
      <c r="A49" s="306">
        <v>63</v>
      </c>
      <c r="B49" s="307" t="s">
        <v>271</v>
      </c>
      <c r="C49" s="308"/>
      <c r="D49" s="113">
        <v>7.8670177748518766</v>
      </c>
      <c r="E49" s="115">
        <v>478</v>
      </c>
      <c r="F49" s="114">
        <v>588</v>
      </c>
      <c r="G49" s="114">
        <v>589</v>
      </c>
      <c r="H49" s="114">
        <v>598</v>
      </c>
      <c r="I49" s="140">
        <v>556</v>
      </c>
      <c r="J49" s="115">
        <v>-78</v>
      </c>
      <c r="K49" s="116">
        <v>-14.028776978417266</v>
      </c>
    </row>
    <row r="50" spans="1:11" ht="14.1" customHeight="1" x14ac:dyDescent="0.2">
      <c r="A50" s="306" t="s">
        <v>272</v>
      </c>
      <c r="B50" s="307" t="s">
        <v>273</v>
      </c>
      <c r="C50" s="308"/>
      <c r="D50" s="113">
        <v>0.27978933508887427</v>
      </c>
      <c r="E50" s="115">
        <v>17</v>
      </c>
      <c r="F50" s="114">
        <v>20</v>
      </c>
      <c r="G50" s="114">
        <v>21</v>
      </c>
      <c r="H50" s="114">
        <v>16</v>
      </c>
      <c r="I50" s="140">
        <v>18</v>
      </c>
      <c r="J50" s="115">
        <v>-1</v>
      </c>
      <c r="K50" s="116">
        <v>-5.5555555555555554</v>
      </c>
    </row>
    <row r="51" spans="1:11" ht="14.1" customHeight="1" x14ac:dyDescent="0.2">
      <c r="A51" s="306" t="s">
        <v>274</v>
      </c>
      <c r="B51" s="307" t="s">
        <v>275</v>
      </c>
      <c r="C51" s="308"/>
      <c r="D51" s="113">
        <v>7.3403554970375247</v>
      </c>
      <c r="E51" s="115">
        <v>446</v>
      </c>
      <c r="F51" s="114">
        <v>557</v>
      </c>
      <c r="G51" s="114">
        <v>555</v>
      </c>
      <c r="H51" s="114">
        <v>569</v>
      </c>
      <c r="I51" s="140">
        <v>526</v>
      </c>
      <c r="J51" s="115">
        <v>-80</v>
      </c>
      <c r="K51" s="116">
        <v>-15.209125475285171</v>
      </c>
    </row>
    <row r="52" spans="1:11" ht="14.1" customHeight="1" x14ac:dyDescent="0.2">
      <c r="A52" s="306">
        <v>71</v>
      </c>
      <c r="B52" s="307" t="s">
        <v>276</v>
      </c>
      <c r="C52" s="308"/>
      <c r="D52" s="113">
        <v>14.038841342988809</v>
      </c>
      <c r="E52" s="115">
        <v>853</v>
      </c>
      <c r="F52" s="114">
        <v>887</v>
      </c>
      <c r="G52" s="114">
        <v>870</v>
      </c>
      <c r="H52" s="114">
        <v>873</v>
      </c>
      <c r="I52" s="140">
        <v>870</v>
      </c>
      <c r="J52" s="115">
        <v>-17</v>
      </c>
      <c r="K52" s="116">
        <v>-1.9540229885057472</v>
      </c>
    </row>
    <row r="53" spans="1:11" ht="14.1" customHeight="1" x14ac:dyDescent="0.2">
      <c r="A53" s="306" t="s">
        <v>277</v>
      </c>
      <c r="B53" s="307" t="s">
        <v>278</v>
      </c>
      <c r="C53" s="308"/>
      <c r="D53" s="113">
        <v>1.6458196181698486</v>
      </c>
      <c r="E53" s="115">
        <v>100</v>
      </c>
      <c r="F53" s="114">
        <v>101</v>
      </c>
      <c r="G53" s="114">
        <v>98</v>
      </c>
      <c r="H53" s="114">
        <v>99</v>
      </c>
      <c r="I53" s="140">
        <v>98</v>
      </c>
      <c r="J53" s="115">
        <v>2</v>
      </c>
      <c r="K53" s="116">
        <v>2.0408163265306123</v>
      </c>
    </row>
    <row r="54" spans="1:11" ht="14.1" customHeight="1" x14ac:dyDescent="0.2">
      <c r="A54" s="306" t="s">
        <v>279</v>
      </c>
      <c r="B54" s="307" t="s">
        <v>280</v>
      </c>
      <c r="C54" s="308"/>
      <c r="D54" s="113">
        <v>11.668861092824226</v>
      </c>
      <c r="E54" s="115">
        <v>709</v>
      </c>
      <c r="F54" s="114">
        <v>740</v>
      </c>
      <c r="G54" s="114">
        <v>727</v>
      </c>
      <c r="H54" s="114">
        <v>727</v>
      </c>
      <c r="I54" s="140">
        <v>726</v>
      </c>
      <c r="J54" s="115">
        <v>-17</v>
      </c>
      <c r="K54" s="116">
        <v>-2.3415977961432506</v>
      </c>
    </row>
    <row r="55" spans="1:11" ht="14.1" customHeight="1" x14ac:dyDescent="0.2">
      <c r="A55" s="306">
        <v>72</v>
      </c>
      <c r="B55" s="307" t="s">
        <v>281</v>
      </c>
      <c r="C55" s="308"/>
      <c r="D55" s="113">
        <v>1.6951942067149441</v>
      </c>
      <c r="E55" s="115">
        <v>103</v>
      </c>
      <c r="F55" s="114">
        <v>110</v>
      </c>
      <c r="G55" s="114">
        <v>109</v>
      </c>
      <c r="H55" s="114">
        <v>105</v>
      </c>
      <c r="I55" s="140">
        <v>101</v>
      </c>
      <c r="J55" s="115">
        <v>2</v>
      </c>
      <c r="K55" s="116">
        <v>1.9801980198019802</v>
      </c>
    </row>
    <row r="56" spans="1:11" ht="14.1" customHeight="1" x14ac:dyDescent="0.2">
      <c r="A56" s="306" t="s">
        <v>282</v>
      </c>
      <c r="B56" s="307" t="s">
        <v>283</v>
      </c>
      <c r="C56" s="308"/>
      <c r="D56" s="113">
        <v>8.2290980908492434E-2</v>
      </c>
      <c r="E56" s="115">
        <v>5</v>
      </c>
      <c r="F56" s="114">
        <v>5</v>
      </c>
      <c r="G56" s="114">
        <v>5</v>
      </c>
      <c r="H56" s="114">
        <v>6</v>
      </c>
      <c r="I56" s="140">
        <v>5</v>
      </c>
      <c r="J56" s="115">
        <v>0</v>
      </c>
      <c r="K56" s="116">
        <v>0</v>
      </c>
    </row>
    <row r="57" spans="1:11" ht="14.1" customHeight="1" x14ac:dyDescent="0.2">
      <c r="A57" s="306" t="s">
        <v>284</v>
      </c>
      <c r="B57" s="307" t="s">
        <v>285</v>
      </c>
      <c r="C57" s="308"/>
      <c r="D57" s="113">
        <v>1.3989466754443713</v>
      </c>
      <c r="E57" s="115">
        <v>85</v>
      </c>
      <c r="F57" s="114">
        <v>89</v>
      </c>
      <c r="G57" s="114">
        <v>87</v>
      </c>
      <c r="H57" s="114">
        <v>81</v>
      </c>
      <c r="I57" s="140">
        <v>80</v>
      </c>
      <c r="J57" s="115">
        <v>5</v>
      </c>
      <c r="K57" s="116">
        <v>6.25</v>
      </c>
    </row>
    <row r="58" spans="1:11" ht="14.1" customHeight="1" x14ac:dyDescent="0.2">
      <c r="A58" s="306">
        <v>73</v>
      </c>
      <c r="B58" s="307" t="s">
        <v>286</v>
      </c>
      <c r="C58" s="308"/>
      <c r="D58" s="113">
        <v>0.74061882817643188</v>
      </c>
      <c r="E58" s="115">
        <v>45</v>
      </c>
      <c r="F58" s="114">
        <v>46</v>
      </c>
      <c r="G58" s="114">
        <v>48</v>
      </c>
      <c r="H58" s="114">
        <v>44</v>
      </c>
      <c r="I58" s="140">
        <v>44</v>
      </c>
      <c r="J58" s="115">
        <v>1</v>
      </c>
      <c r="K58" s="116">
        <v>2.2727272727272729</v>
      </c>
    </row>
    <row r="59" spans="1:11" ht="14.1" customHeight="1" x14ac:dyDescent="0.2">
      <c r="A59" s="306" t="s">
        <v>287</v>
      </c>
      <c r="B59" s="307" t="s">
        <v>288</v>
      </c>
      <c r="C59" s="308"/>
      <c r="D59" s="113">
        <v>0.42791310072416061</v>
      </c>
      <c r="E59" s="115">
        <v>26</v>
      </c>
      <c r="F59" s="114">
        <v>26</v>
      </c>
      <c r="G59" s="114">
        <v>26</v>
      </c>
      <c r="H59" s="114">
        <v>23</v>
      </c>
      <c r="I59" s="140">
        <v>20</v>
      </c>
      <c r="J59" s="115">
        <v>6</v>
      </c>
      <c r="K59" s="116">
        <v>30</v>
      </c>
    </row>
    <row r="60" spans="1:11" ht="14.1" customHeight="1" x14ac:dyDescent="0.2">
      <c r="A60" s="306">
        <v>81</v>
      </c>
      <c r="B60" s="307" t="s">
        <v>289</v>
      </c>
      <c r="C60" s="308"/>
      <c r="D60" s="113">
        <v>2.8801843317972349</v>
      </c>
      <c r="E60" s="115">
        <v>175</v>
      </c>
      <c r="F60" s="114">
        <v>185</v>
      </c>
      <c r="G60" s="114">
        <v>177</v>
      </c>
      <c r="H60" s="114">
        <v>183</v>
      </c>
      <c r="I60" s="140">
        <v>178</v>
      </c>
      <c r="J60" s="115">
        <v>-3</v>
      </c>
      <c r="K60" s="116">
        <v>-1.6853932584269662</v>
      </c>
    </row>
    <row r="61" spans="1:11" ht="14.1" customHeight="1" x14ac:dyDescent="0.2">
      <c r="A61" s="306" t="s">
        <v>290</v>
      </c>
      <c r="B61" s="307" t="s">
        <v>291</v>
      </c>
      <c r="C61" s="308"/>
      <c r="D61" s="113">
        <v>1.1026991441737986</v>
      </c>
      <c r="E61" s="115">
        <v>67</v>
      </c>
      <c r="F61" s="114">
        <v>76</v>
      </c>
      <c r="G61" s="114">
        <v>72</v>
      </c>
      <c r="H61" s="114">
        <v>79</v>
      </c>
      <c r="I61" s="140">
        <v>77</v>
      </c>
      <c r="J61" s="115">
        <v>-10</v>
      </c>
      <c r="K61" s="116">
        <v>-12.987012987012987</v>
      </c>
    </row>
    <row r="62" spans="1:11" ht="14.1" customHeight="1" x14ac:dyDescent="0.2">
      <c r="A62" s="306" t="s">
        <v>292</v>
      </c>
      <c r="B62" s="307" t="s">
        <v>293</v>
      </c>
      <c r="C62" s="308"/>
      <c r="D62" s="113">
        <v>1.0039499670836076</v>
      </c>
      <c r="E62" s="115">
        <v>61</v>
      </c>
      <c r="F62" s="114">
        <v>61</v>
      </c>
      <c r="G62" s="114">
        <v>60</v>
      </c>
      <c r="H62" s="114">
        <v>58</v>
      </c>
      <c r="I62" s="140">
        <v>55</v>
      </c>
      <c r="J62" s="115">
        <v>6</v>
      </c>
      <c r="K62" s="116">
        <v>10.909090909090908</v>
      </c>
    </row>
    <row r="63" spans="1:11" ht="14.1" customHeight="1" x14ac:dyDescent="0.2">
      <c r="A63" s="306"/>
      <c r="B63" s="307" t="s">
        <v>294</v>
      </c>
      <c r="C63" s="308"/>
      <c r="D63" s="113">
        <v>0.65832784726793947</v>
      </c>
      <c r="E63" s="115">
        <v>40</v>
      </c>
      <c r="F63" s="114">
        <v>38</v>
      </c>
      <c r="G63" s="114">
        <v>38</v>
      </c>
      <c r="H63" s="114">
        <v>37</v>
      </c>
      <c r="I63" s="140">
        <v>38</v>
      </c>
      <c r="J63" s="115">
        <v>2</v>
      </c>
      <c r="K63" s="116">
        <v>5.2631578947368425</v>
      </c>
    </row>
    <row r="64" spans="1:11" ht="14.1" customHeight="1" x14ac:dyDescent="0.2">
      <c r="A64" s="306" t="s">
        <v>295</v>
      </c>
      <c r="B64" s="307" t="s">
        <v>296</v>
      </c>
      <c r="C64" s="308"/>
      <c r="D64" s="113">
        <v>4.9374588545095459E-2</v>
      </c>
      <c r="E64" s="115">
        <v>3</v>
      </c>
      <c r="F64" s="114">
        <v>4</v>
      </c>
      <c r="G64" s="114">
        <v>4</v>
      </c>
      <c r="H64" s="114">
        <v>4</v>
      </c>
      <c r="I64" s="140">
        <v>4</v>
      </c>
      <c r="J64" s="115">
        <v>-1</v>
      </c>
      <c r="K64" s="116">
        <v>-25</v>
      </c>
    </row>
    <row r="65" spans="1:11" ht="14.1" customHeight="1" x14ac:dyDescent="0.2">
      <c r="A65" s="306" t="s">
        <v>297</v>
      </c>
      <c r="B65" s="307" t="s">
        <v>298</v>
      </c>
      <c r="C65" s="308"/>
      <c r="D65" s="113">
        <v>0.46082949308755761</v>
      </c>
      <c r="E65" s="115">
        <v>28</v>
      </c>
      <c r="F65" s="114">
        <v>27</v>
      </c>
      <c r="G65" s="114">
        <v>25</v>
      </c>
      <c r="H65" s="114">
        <v>26</v>
      </c>
      <c r="I65" s="140">
        <v>26</v>
      </c>
      <c r="J65" s="115">
        <v>2</v>
      </c>
      <c r="K65" s="116">
        <v>7.6923076923076925</v>
      </c>
    </row>
    <row r="66" spans="1:11" ht="14.1" customHeight="1" x14ac:dyDescent="0.2">
      <c r="A66" s="306">
        <v>82</v>
      </c>
      <c r="B66" s="307" t="s">
        <v>299</v>
      </c>
      <c r="C66" s="308"/>
      <c r="D66" s="113">
        <v>1.5306122448979591</v>
      </c>
      <c r="E66" s="115">
        <v>93</v>
      </c>
      <c r="F66" s="114">
        <v>109</v>
      </c>
      <c r="G66" s="114">
        <v>108</v>
      </c>
      <c r="H66" s="114">
        <v>110</v>
      </c>
      <c r="I66" s="140">
        <v>103</v>
      </c>
      <c r="J66" s="115">
        <v>-10</v>
      </c>
      <c r="K66" s="116">
        <v>-9.7087378640776691</v>
      </c>
    </row>
    <row r="67" spans="1:11" ht="14.1" customHeight="1" x14ac:dyDescent="0.2">
      <c r="A67" s="306" t="s">
        <v>300</v>
      </c>
      <c r="B67" s="307" t="s">
        <v>301</v>
      </c>
      <c r="C67" s="308"/>
      <c r="D67" s="113">
        <v>0.5266622778143516</v>
      </c>
      <c r="E67" s="115">
        <v>32</v>
      </c>
      <c r="F67" s="114">
        <v>35</v>
      </c>
      <c r="G67" s="114">
        <v>33</v>
      </c>
      <c r="H67" s="114">
        <v>33</v>
      </c>
      <c r="I67" s="140">
        <v>30</v>
      </c>
      <c r="J67" s="115">
        <v>2</v>
      </c>
      <c r="K67" s="116">
        <v>6.666666666666667</v>
      </c>
    </row>
    <row r="68" spans="1:11" ht="14.1" customHeight="1" x14ac:dyDescent="0.2">
      <c r="A68" s="306" t="s">
        <v>302</v>
      </c>
      <c r="B68" s="307" t="s">
        <v>303</v>
      </c>
      <c r="C68" s="308"/>
      <c r="D68" s="113">
        <v>0.29624753127057274</v>
      </c>
      <c r="E68" s="115">
        <v>18</v>
      </c>
      <c r="F68" s="114">
        <v>25</v>
      </c>
      <c r="G68" s="114">
        <v>23</v>
      </c>
      <c r="H68" s="114">
        <v>29</v>
      </c>
      <c r="I68" s="140">
        <v>25</v>
      </c>
      <c r="J68" s="115">
        <v>-7</v>
      </c>
      <c r="K68" s="116">
        <v>-28</v>
      </c>
    </row>
    <row r="69" spans="1:11" ht="14.1" customHeight="1" x14ac:dyDescent="0.2">
      <c r="A69" s="306">
        <v>83</v>
      </c>
      <c r="B69" s="307" t="s">
        <v>304</v>
      </c>
      <c r="C69" s="308"/>
      <c r="D69" s="113">
        <v>1.4318630678077682</v>
      </c>
      <c r="E69" s="115">
        <v>87</v>
      </c>
      <c r="F69" s="114">
        <v>83</v>
      </c>
      <c r="G69" s="114">
        <v>91</v>
      </c>
      <c r="H69" s="114">
        <v>81</v>
      </c>
      <c r="I69" s="140">
        <v>81</v>
      </c>
      <c r="J69" s="115">
        <v>6</v>
      </c>
      <c r="K69" s="116">
        <v>7.4074074074074074</v>
      </c>
    </row>
    <row r="70" spans="1:11" ht="14.1" customHeight="1" x14ac:dyDescent="0.2">
      <c r="A70" s="306" t="s">
        <v>305</v>
      </c>
      <c r="B70" s="307" t="s">
        <v>306</v>
      </c>
      <c r="C70" s="308"/>
      <c r="D70" s="113">
        <v>0.65832784726793947</v>
      </c>
      <c r="E70" s="115">
        <v>40</v>
      </c>
      <c r="F70" s="114">
        <v>40</v>
      </c>
      <c r="G70" s="114">
        <v>43</v>
      </c>
      <c r="H70" s="114">
        <v>39</v>
      </c>
      <c r="I70" s="140">
        <v>40</v>
      </c>
      <c r="J70" s="115">
        <v>0</v>
      </c>
      <c r="K70" s="116">
        <v>0</v>
      </c>
    </row>
    <row r="71" spans="1:11" ht="14.1" customHeight="1" x14ac:dyDescent="0.2">
      <c r="A71" s="306"/>
      <c r="B71" s="307" t="s">
        <v>307</v>
      </c>
      <c r="C71" s="308"/>
      <c r="D71" s="113">
        <v>0.29624753127057274</v>
      </c>
      <c r="E71" s="115">
        <v>18</v>
      </c>
      <c r="F71" s="114">
        <v>18</v>
      </c>
      <c r="G71" s="114">
        <v>19</v>
      </c>
      <c r="H71" s="114">
        <v>17</v>
      </c>
      <c r="I71" s="140">
        <v>18</v>
      </c>
      <c r="J71" s="115">
        <v>0</v>
      </c>
      <c r="K71" s="116">
        <v>0</v>
      </c>
    </row>
    <row r="72" spans="1:11" ht="14.1" customHeight="1" x14ac:dyDescent="0.2">
      <c r="A72" s="306">
        <v>84</v>
      </c>
      <c r="B72" s="307" t="s">
        <v>308</v>
      </c>
      <c r="C72" s="308"/>
      <c r="D72" s="113">
        <v>2.2218564845292956</v>
      </c>
      <c r="E72" s="115">
        <v>135</v>
      </c>
      <c r="F72" s="114">
        <v>171</v>
      </c>
      <c r="G72" s="114">
        <v>179</v>
      </c>
      <c r="H72" s="114">
        <v>224</v>
      </c>
      <c r="I72" s="140">
        <v>163</v>
      </c>
      <c r="J72" s="115">
        <v>-28</v>
      </c>
      <c r="K72" s="116">
        <v>-17.177914110429448</v>
      </c>
    </row>
    <row r="73" spans="1:11" ht="14.1" customHeight="1" x14ac:dyDescent="0.2">
      <c r="A73" s="306" t="s">
        <v>309</v>
      </c>
      <c r="B73" s="307" t="s">
        <v>310</v>
      </c>
      <c r="C73" s="308"/>
      <c r="D73" s="113">
        <v>6.583278472679395E-2</v>
      </c>
      <c r="E73" s="115">
        <v>4</v>
      </c>
      <c r="F73" s="114">
        <v>4</v>
      </c>
      <c r="G73" s="114">
        <v>4</v>
      </c>
      <c r="H73" s="114">
        <v>4</v>
      </c>
      <c r="I73" s="140">
        <v>4</v>
      </c>
      <c r="J73" s="115">
        <v>0</v>
      </c>
      <c r="K73" s="116">
        <v>0</v>
      </c>
    </row>
    <row r="74" spans="1:11" ht="14.1" customHeight="1" x14ac:dyDescent="0.2">
      <c r="A74" s="306" t="s">
        <v>311</v>
      </c>
      <c r="B74" s="307" t="s">
        <v>312</v>
      </c>
      <c r="C74" s="308"/>
      <c r="D74" s="113">
        <v>6.583278472679395E-2</v>
      </c>
      <c r="E74" s="115">
        <v>4</v>
      </c>
      <c r="F74" s="114" t="s">
        <v>513</v>
      </c>
      <c r="G74" s="114">
        <v>5</v>
      </c>
      <c r="H74" s="114">
        <v>5</v>
      </c>
      <c r="I74" s="140">
        <v>5</v>
      </c>
      <c r="J74" s="115">
        <v>-1</v>
      </c>
      <c r="K74" s="116">
        <v>-20</v>
      </c>
    </row>
    <row r="75" spans="1:11" ht="14.1" customHeight="1" x14ac:dyDescent="0.2">
      <c r="A75" s="306" t="s">
        <v>313</v>
      </c>
      <c r="B75" s="307" t="s">
        <v>314</v>
      </c>
      <c r="C75" s="308"/>
      <c r="D75" s="113">
        <v>1.4812376563528638</v>
      </c>
      <c r="E75" s="115">
        <v>90</v>
      </c>
      <c r="F75" s="114">
        <v>127</v>
      </c>
      <c r="G75" s="114">
        <v>126</v>
      </c>
      <c r="H75" s="114">
        <v>170</v>
      </c>
      <c r="I75" s="140">
        <v>112</v>
      </c>
      <c r="J75" s="115">
        <v>-22</v>
      </c>
      <c r="K75" s="116">
        <v>-19.642857142857142</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0.19749835418038184</v>
      </c>
      <c r="E77" s="115">
        <v>12</v>
      </c>
      <c r="F77" s="114">
        <v>12</v>
      </c>
      <c r="G77" s="114">
        <v>13</v>
      </c>
      <c r="H77" s="114">
        <v>15</v>
      </c>
      <c r="I77" s="140">
        <v>14</v>
      </c>
      <c r="J77" s="115">
        <v>-2</v>
      </c>
      <c r="K77" s="116">
        <v>-14.285714285714286</v>
      </c>
    </row>
    <row r="78" spans="1:11" ht="14.1" customHeight="1" x14ac:dyDescent="0.2">
      <c r="A78" s="306">
        <v>93</v>
      </c>
      <c r="B78" s="307" t="s">
        <v>317</v>
      </c>
      <c r="C78" s="308"/>
      <c r="D78" s="113">
        <v>0.1316655694535879</v>
      </c>
      <c r="E78" s="115">
        <v>8</v>
      </c>
      <c r="F78" s="114">
        <v>6</v>
      </c>
      <c r="G78" s="114">
        <v>7</v>
      </c>
      <c r="H78" s="114">
        <v>8</v>
      </c>
      <c r="I78" s="140">
        <v>5</v>
      </c>
      <c r="J78" s="115">
        <v>3</v>
      </c>
      <c r="K78" s="116">
        <v>60</v>
      </c>
    </row>
    <row r="79" spans="1:11" ht="14.1" customHeight="1" x14ac:dyDescent="0.2">
      <c r="A79" s="306">
        <v>94</v>
      </c>
      <c r="B79" s="307" t="s">
        <v>318</v>
      </c>
      <c r="C79" s="308"/>
      <c r="D79" s="113">
        <v>1.0368663594470047</v>
      </c>
      <c r="E79" s="115">
        <v>63</v>
      </c>
      <c r="F79" s="114">
        <v>65</v>
      </c>
      <c r="G79" s="114">
        <v>65</v>
      </c>
      <c r="H79" s="114">
        <v>48</v>
      </c>
      <c r="I79" s="140">
        <v>56</v>
      </c>
      <c r="J79" s="115">
        <v>7</v>
      </c>
      <c r="K79" s="116">
        <v>12.5</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2.6662277814351545</v>
      </c>
      <c r="E81" s="143">
        <v>162</v>
      </c>
      <c r="F81" s="144">
        <v>174</v>
      </c>
      <c r="G81" s="144">
        <v>170</v>
      </c>
      <c r="H81" s="144">
        <v>170</v>
      </c>
      <c r="I81" s="145">
        <v>169</v>
      </c>
      <c r="J81" s="143">
        <v>-7</v>
      </c>
      <c r="K81" s="146">
        <v>-4.1420118343195265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3989</v>
      </c>
      <c r="G12" s="536">
        <v>3191</v>
      </c>
      <c r="H12" s="536">
        <v>4437</v>
      </c>
      <c r="I12" s="536">
        <v>3679</v>
      </c>
      <c r="J12" s="537">
        <v>4221</v>
      </c>
      <c r="K12" s="538">
        <v>-232</v>
      </c>
      <c r="L12" s="349">
        <v>-5.4963278843875862</v>
      </c>
    </row>
    <row r="13" spans="1:17" s="110" customFormat="1" ht="15" customHeight="1" x14ac:dyDescent="0.2">
      <c r="A13" s="350" t="s">
        <v>344</v>
      </c>
      <c r="B13" s="351" t="s">
        <v>345</v>
      </c>
      <c r="C13" s="347"/>
      <c r="D13" s="347"/>
      <c r="E13" s="348"/>
      <c r="F13" s="536">
        <v>2423</v>
      </c>
      <c r="G13" s="536">
        <v>1794</v>
      </c>
      <c r="H13" s="536">
        <v>2640</v>
      </c>
      <c r="I13" s="536">
        <v>2164</v>
      </c>
      <c r="J13" s="537">
        <v>2547</v>
      </c>
      <c r="K13" s="538">
        <v>-124</v>
      </c>
      <c r="L13" s="349">
        <v>-4.8684727129956809</v>
      </c>
    </row>
    <row r="14" spans="1:17" s="110" customFormat="1" ht="22.5" customHeight="1" x14ac:dyDescent="0.2">
      <c r="A14" s="350"/>
      <c r="B14" s="351" t="s">
        <v>346</v>
      </c>
      <c r="C14" s="347"/>
      <c r="D14" s="347"/>
      <c r="E14" s="348"/>
      <c r="F14" s="536">
        <v>1566</v>
      </c>
      <c r="G14" s="536">
        <v>1397</v>
      </c>
      <c r="H14" s="536">
        <v>1797</v>
      </c>
      <c r="I14" s="536">
        <v>1515</v>
      </c>
      <c r="J14" s="537">
        <v>1674</v>
      </c>
      <c r="K14" s="538">
        <v>-108</v>
      </c>
      <c r="L14" s="349">
        <v>-6.4516129032258061</v>
      </c>
    </row>
    <row r="15" spans="1:17" s="110" customFormat="1" ht="15" customHeight="1" x14ac:dyDescent="0.2">
      <c r="A15" s="350" t="s">
        <v>347</v>
      </c>
      <c r="B15" s="351" t="s">
        <v>108</v>
      </c>
      <c r="C15" s="347"/>
      <c r="D15" s="347"/>
      <c r="E15" s="348"/>
      <c r="F15" s="536">
        <v>613</v>
      </c>
      <c r="G15" s="536">
        <v>485</v>
      </c>
      <c r="H15" s="536">
        <v>1453</v>
      </c>
      <c r="I15" s="536">
        <v>491</v>
      </c>
      <c r="J15" s="537">
        <v>568</v>
      </c>
      <c r="K15" s="538">
        <v>45</v>
      </c>
      <c r="L15" s="349">
        <v>7.922535211267606</v>
      </c>
    </row>
    <row r="16" spans="1:17" s="110" customFormat="1" ht="15" customHeight="1" x14ac:dyDescent="0.2">
      <c r="A16" s="350"/>
      <c r="B16" s="351" t="s">
        <v>109</v>
      </c>
      <c r="C16" s="347"/>
      <c r="D16" s="347"/>
      <c r="E16" s="348"/>
      <c r="F16" s="536">
        <v>2826</v>
      </c>
      <c r="G16" s="536">
        <v>2271</v>
      </c>
      <c r="H16" s="536">
        <v>2548</v>
      </c>
      <c r="I16" s="536">
        <v>2653</v>
      </c>
      <c r="J16" s="537">
        <v>2966</v>
      </c>
      <c r="K16" s="538">
        <v>-140</v>
      </c>
      <c r="L16" s="349">
        <v>-4.7201618341200273</v>
      </c>
    </row>
    <row r="17" spans="1:12" s="110" customFormat="1" ht="15" customHeight="1" x14ac:dyDescent="0.2">
      <c r="A17" s="350"/>
      <c r="B17" s="351" t="s">
        <v>110</v>
      </c>
      <c r="C17" s="347"/>
      <c r="D17" s="347"/>
      <c r="E17" s="348"/>
      <c r="F17" s="536">
        <v>494</v>
      </c>
      <c r="G17" s="536">
        <v>385</v>
      </c>
      <c r="H17" s="536">
        <v>393</v>
      </c>
      <c r="I17" s="536">
        <v>487</v>
      </c>
      <c r="J17" s="537">
        <v>629</v>
      </c>
      <c r="K17" s="538">
        <v>-135</v>
      </c>
      <c r="L17" s="349">
        <v>-21.462639109697932</v>
      </c>
    </row>
    <row r="18" spans="1:12" s="110" customFormat="1" ht="15" customHeight="1" x14ac:dyDescent="0.2">
      <c r="A18" s="350"/>
      <c r="B18" s="351" t="s">
        <v>111</v>
      </c>
      <c r="C18" s="347"/>
      <c r="D18" s="347"/>
      <c r="E18" s="348"/>
      <c r="F18" s="536">
        <v>56</v>
      </c>
      <c r="G18" s="536">
        <v>50</v>
      </c>
      <c r="H18" s="536">
        <v>43</v>
      </c>
      <c r="I18" s="536">
        <v>48</v>
      </c>
      <c r="J18" s="537">
        <v>58</v>
      </c>
      <c r="K18" s="538">
        <v>-2</v>
      </c>
      <c r="L18" s="349">
        <v>-3.4482758620689653</v>
      </c>
    </row>
    <row r="19" spans="1:12" s="110" customFormat="1" ht="15" customHeight="1" x14ac:dyDescent="0.2">
      <c r="A19" s="118" t="s">
        <v>113</v>
      </c>
      <c r="B19" s="119" t="s">
        <v>181</v>
      </c>
      <c r="C19" s="347"/>
      <c r="D19" s="347"/>
      <c r="E19" s="348"/>
      <c r="F19" s="536">
        <v>2823</v>
      </c>
      <c r="G19" s="536">
        <v>2239</v>
      </c>
      <c r="H19" s="536">
        <v>3331</v>
      </c>
      <c r="I19" s="536">
        <v>2567</v>
      </c>
      <c r="J19" s="537">
        <v>3018</v>
      </c>
      <c r="K19" s="538">
        <v>-195</v>
      </c>
      <c r="L19" s="349">
        <v>-6.4612326043737571</v>
      </c>
    </row>
    <row r="20" spans="1:12" s="110" customFormat="1" ht="15" customHeight="1" x14ac:dyDescent="0.2">
      <c r="A20" s="118"/>
      <c r="B20" s="119" t="s">
        <v>182</v>
      </c>
      <c r="C20" s="347"/>
      <c r="D20" s="347"/>
      <c r="E20" s="348"/>
      <c r="F20" s="536">
        <v>1166</v>
      </c>
      <c r="G20" s="536">
        <v>952</v>
      </c>
      <c r="H20" s="536">
        <v>1106</v>
      </c>
      <c r="I20" s="536">
        <v>1112</v>
      </c>
      <c r="J20" s="537">
        <v>1203</v>
      </c>
      <c r="K20" s="538">
        <v>-37</v>
      </c>
      <c r="L20" s="349">
        <v>-3.0756442227763925</v>
      </c>
    </row>
    <row r="21" spans="1:12" s="110" customFormat="1" ht="15" customHeight="1" x14ac:dyDescent="0.2">
      <c r="A21" s="118" t="s">
        <v>113</v>
      </c>
      <c r="B21" s="119" t="s">
        <v>116</v>
      </c>
      <c r="C21" s="347"/>
      <c r="D21" s="347"/>
      <c r="E21" s="348"/>
      <c r="F21" s="536">
        <v>3287</v>
      </c>
      <c r="G21" s="536">
        <v>2642</v>
      </c>
      <c r="H21" s="536">
        <v>3776</v>
      </c>
      <c r="I21" s="536">
        <v>3077</v>
      </c>
      <c r="J21" s="537">
        <v>3560</v>
      </c>
      <c r="K21" s="538">
        <v>-273</v>
      </c>
      <c r="L21" s="349">
        <v>-7.6685393258426968</v>
      </c>
    </row>
    <row r="22" spans="1:12" s="110" customFormat="1" ht="15" customHeight="1" x14ac:dyDescent="0.2">
      <c r="A22" s="118"/>
      <c r="B22" s="119" t="s">
        <v>117</v>
      </c>
      <c r="C22" s="347"/>
      <c r="D22" s="347"/>
      <c r="E22" s="348"/>
      <c r="F22" s="536">
        <v>701</v>
      </c>
      <c r="G22" s="536">
        <v>548</v>
      </c>
      <c r="H22" s="536">
        <v>661</v>
      </c>
      <c r="I22" s="536">
        <v>602</v>
      </c>
      <c r="J22" s="537">
        <v>660</v>
      </c>
      <c r="K22" s="538">
        <v>41</v>
      </c>
      <c r="L22" s="349">
        <v>6.2121212121212119</v>
      </c>
    </row>
    <row r="23" spans="1:12" s="110" customFormat="1" ht="15" customHeight="1" x14ac:dyDescent="0.2">
      <c r="A23" s="352" t="s">
        <v>347</v>
      </c>
      <c r="B23" s="353" t="s">
        <v>193</v>
      </c>
      <c r="C23" s="354"/>
      <c r="D23" s="354"/>
      <c r="E23" s="355"/>
      <c r="F23" s="539">
        <v>70</v>
      </c>
      <c r="G23" s="539">
        <v>80</v>
      </c>
      <c r="H23" s="539">
        <v>739</v>
      </c>
      <c r="I23" s="539">
        <v>30</v>
      </c>
      <c r="J23" s="540">
        <v>48</v>
      </c>
      <c r="K23" s="541">
        <v>22</v>
      </c>
      <c r="L23" s="356">
        <v>45.833333333333336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34.4</v>
      </c>
      <c r="G25" s="542">
        <v>36.4</v>
      </c>
      <c r="H25" s="542">
        <v>37.5</v>
      </c>
      <c r="I25" s="542">
        <v>34.299999999999997</v>
      </c>
      <c r="J25" s="542">
        <v>36.9</v>
      </c>
      <c r="K25" s="543" t="s">
        <v>349</v>
      </c>
      <c r="L25" s="364">
        <v>-2.5</v>
      </c>
    </row>
    <row r="26" spans="1:12" s="110" customFormat="1" ht="15" customHeight="1" x14ac:dyDescent="0.2">
      <c r="A26" s="365" t="s">
        <v>105</v>
      </c>
      <c r="B26" s="366" t="s">
        <v>345</v>
      </c>
      <c r="C26" s="362"/>
      <c r="D26" s="362"/>
      <c r="E26" s="363"/>
      <c r="F26" s="542">
        <v>32.9</v>
      </c>
      <c r="G26" s="542">
        <v>33.700000000000003</v>
      </c>
      <c r="H26" s="542">
        <v>33</v>
      </c>
      <c r="I26" s="542">
        <v>30.1</v>
      </c>
      <c r="J26" s="544">
        <v>33.9</v>
      </c>
      <c r="K26" s="543" t="s">
        <v>349</v>
      </c>
      <c r="L26" s="364">
        <v>-1</v>
      </c>
    </row>
    <row r="27" spans="1:12" s="110" customFormat="1" ht="15" customHeight="1" x14ac:dyDescent="0.2">
      <c r="A27" s="365"/>
      <c r="B27" s="366" t="s">
        <v>346</v>
      </c>
      <c r="C27" s="362"/>
      <c r="D27" s="362"/>
      <c r="E27" s="363"/>
      <c r="F27" s="542">
        <v>36.700000000000003</v>
      </c>
      <c r="G27" s="542">
        <v>39.9</v>
      </c>
      <c r="H27" s="542">
        <v>44.2</v>
      </c>
      <c r="I27" s="542">
        <v>40.4</v>
      </c>
      <c r="J27" s="542">
        <v>41.6</v>
      </c>
      <c r="K27" s="543" t="s">
        <v>349</v>
      </c>
      <c r="L27" s="364">
        <v>-4.8999999999999986</v>
      </c>
    </row>
    <row r="28" spans="1:12" s="110" customFormat="1" ht="15" customHeight="1" x14ac:dyDescent="0.2">
      <c r="A28" s="365" t="s">
        <v>113</v>
      </c>
      <c r="B28" s="366" t="s">
        <v>108</v>
      </c>
      <c r="C28" s="362"/>
      <c r="D28" s="362"/>
      <c r="E28" s="363"/>
      <c r="F28" s="542">
        <v>43.9</v>
      </c>
      <c r="G28" s="542">
        <v>50.4</v>
      </c>
      <c r="H28" s="542">
        <v>49.3</v>
      </c>
      <c r="I28" s="542">
        <v>48</v>
      </c>
      <c r="J28" s="542">
        <v>50.2</v>
      </c>
      <c r="K28" s="543" t="s">
        <v>349</v>
      </c>
      <c r="L28" s="364">
        <v>-6.3000000000000043</v>
      </c>
    </row>
    <row r="29" spans="1:12" s="110" customFormat="1" ht="11.25" x14ac:dyDescent="0.2">
      <c r="A29" s="365"/>
      <c r="B29" s="366" t="s">
        <v>109</v>
      </c>
      <c r="C29" s="362"/>
      <c r="D29" s="362"/>
      <c r="E29" s="363"/>
      <c r="F29" s="542">
        <v>33.5</v>
      </c>
      <c r="G29" s="542">
        <v>34.4</v>
      </c>
      <c r="H29" s="542">
        <v>34.799999999999997</v>
      </c>
      <c r="I29" s="542">
        <v>32.5</v>
      </c>
      <c r="J29" s="544">
        <v>35.299999999999997</v>
      </c>
      <c r="K29" s="543" t="s">
        <v>349</v>
      </c>
      <c r="L29" s="364">
        <v>-1.7999999999999972</v>
      </c>
    </row>
    <row r="30" spans="1:12" s="110" customFormat="1" ht="15" customHeight="1" x14ac:dyDescent="0.2">
      <c r="A30" s="365"/>
      <c r="B30" s="366" t="s">
        <v>110</v>
      </c>
      <c r="C30" s="362"/>
      <c r="D30" s="362"/>
      <c r="E30" s="363"/>
      <c r="F30" s="542">
        <v>28</v>
      </c>
      <c r="G30" s="542">
        <v>32.200000000000003</v>
      </c>
      <c r="H30" s="542">
        <v>33</v>
      </c>
      <c r="I30" s="542">
        <v>28.6</v>
      </c>
      <c r="J30" s="542">
        <v>31.5</v>
      </c>
      <c r="K30" s="543" t="s">
        <v>349</v>
      </c>
      <c r="L30" s="364">
        <v>-3.5</v>
      </c>
    </row>
    <row r="31" spans="1:12" s="110" customFormat="1" ht="15" customHeight="1" x14ac:dyDescent="0.2">
      <c r="A31" s="365"/>
      <c r="B31" s="366" t="s">
        <v>111</v>
      </c>
      <c r="C31" s="362"/>
      <c r="D31" s="362"/>
      <c r="E31" s="363"/>
      <c r="F31" s="542">
        <v>41.8</v>
      </c>
      <c r="G31" s="542">
        <v>52</v>
      </c>
      <c r="H31" s="542">
        <v>44.2</v>
      </c>
      <c r="I31" s="542">
        <v>58.3</v>
      </c>
      <c r="J31" s="542">
        <v>59.6</v>
      </c>
      <c r="K31" s="543" t="s">
        <v>349</v>
      </c>
      <c r="L31" s="364">
        <v>-17.800000000000004</v>
      </c>
    </row>
    <row r="32" spans="1:12" s="110" customFormat="1" ht="15" customHeight="1" x14ac:dyDescent="0.2">
      <c r="A32" s="367" t="s">
        <v>113</v>
      </c>
      <c r="B32" s="368" t="s">
        <v>181</v>
      </c>
      <c r="C32" s="362"/>
      <c r="D32" s="362"/>
      <c r="E32" s="363"/>
      <c r="F32" s="542">
        <v>31.6</v>
      </c>
      <c r="G32" s="542">
        <v>33</v>
      </c>
      <c r="H32" s="542">
        <v>34.5</v>
      </c>
      <c r="I32" s="542">
        <v>32.4</v>
      </c>
      <c r="J32" s="544">
        <v>34.700000000000003</v>
      </c>
      <c r="K32" s="543" t="s">
        <v>349</v>
      </c>
      <c r="L32" s="364">
        <v>-3.1000000000000014</v>
      </c>
    </row>
    <row r="33" spans="1:12" s="110" customFormat="1" ht="15" customHeight="1" x14ac:dyDescent="0.2">
      <c r="A33" s="367"/>
      <c r="B33" s="368" t="s">
        <v>182</v>
      </c>
      <c r="C33" s="362"/>
      <c r="D33" s="362"/>
      <c r="E33" s="363"/>
      <c r="F33" s="542">
        <v>41.2</v>
      </c>
      <c r="G33" s="542">
        <v>44.3</v>
      </c>
      <c r="H33" s="542">
        <v>44.7</v>
      </c>
      <c r="I33" s="542">
        <v>38.700000000000003</v>
      </c>
      <c r="J33" s="542">
        <v>42.5</v>
      </c>
      <c r="K33" s="543" t="s">
        <v>349</v>
      </c>
      <c r="L33" s="364">
        <v>-1.2999999999999972</v>
      </c>
    </row>
    <row r="34" spans="1:12" s="369" customFormat="1" ht="15" customHeight="1" x14ac:dyDescent="0.2">
      <c r="A34" s="367" t="s">
        <v>113</v>
      </c>
      <c r="B34" s="368" t="s">
        <v>116</v>
      </c>
      <c r="C34" s="362"/>
      <c r="D34" s="362"/>
      <c r="E34" s="363"/>
      <c r="F34" s="542">
        <v>30.6</v>
      </c>
      <c r="G34" s="542">
        <v>33.200000000000003</v>
      </c>
      <c r="H34" s="542">
        <v>35.799999999999997</v>
      </c>
      <c r="I34" s="542">
        <v>31.6</v>
      </c>
      <c r="J34" s="542">
        <v>33.700000000000003</v>
      </c>
      <c r="K34" s="543" t="s">
        <v>349</v>
      </c>
      <c r="L34" s="364">
        <v>-3.1000000000000014</v>
      </c>
    </row>
    <row r="35" spans="1:12" s="369" customFormat="1" ht="11.25" x14ac:dyDescent="0.2">
      <c r="A35" s="370"/>
      <c r="B35" s="371" t="s">
        <v>117</v>
      </c>
      <c r="C35" s="372"/>
      <c r="D35" s="372"/>
      <c r="E35" s="373"/>
      <c r="F35" s="545">
        <v>51.9</v>
      </c>
      <c r="G35" s="545">
        <v>50.9</v>
      </c>
      <c r="H35" s="545">
        <v>45.5</v>
      </c>
      <c r="I35" s="545">
        <v>48</v>
      </c>
      <c r="J35" s="546">
        <v>53.4</v>
      </c>
      <c r="K35" s="547" t="s">
        <v>349</v>
      </c>
      <c r="L35" s="374">
        <v>-1.5</v>
      </c>
    </row>
    <row r="36" spans="1:12" s="369" customFormat="1" ht="15.95" customHeight="1" x14ac:dyDescent="0.2">
      <c r="A36" s="375" t="s">
        <v>350</v>
      </c>
      <c r="B36" s="376"/>
      <c r="C36" s="377"/>
      <c r="D36" s="376"/>
      <c r="E36" s="378"/>
      <c r="F36" s="548">
        <v>3873</v>
      </c>
      <c r="G36" s="548">
        <v>3054</v>
      </c>
      <c r="H36" s="548">
        <v>3578</v>
      </c>
      <c r="I36" s="548">
        <v>3605</v>
      </c>
      <c r="J36" s="548">
        <v>4100</v>
      </c>
      <c r="K36" s="549">
        <v>-227</v>
      </c>
      <c r="L36" s="380">
        <v>-5.5365853658536581</v>
      </c>
    </row>
    <row r="37" spans="1:12" s="369" customFormat="1" ht="15.95" customHeight="1" x14ac:dyDescent="0.2">
      <c r="A37" s="381"/>
      <c r="B37" s="382" t="s">
        <v>113</v>
      </c>
      <c r="C37" s="382" t="s">
        <v>351</v>
      </c>
      <c r="D37" s="382"/>
      <c r="E37" s="383"/>
      <c r="F37" s="548">
        <v>1332</v>
      </c>
      <c r="G37" s="548">
        <v>1111</v>
      </c>
      <c r="H37" s="548">
        <v>1341</v>
      </c>
      <c r="I37" s="548">
        <v>1237</v>
      </c>
      <c r="J37" s="548">
        <v>1513</v>
      </c>
      <c r="K37" s="549">
        <v>-181</v>
      </c>
      <c r="L37" s="380">
        <v>-11.962987442167879</v>
      </c>
    </row>
    <row r="38" spans="1:12" s="369" customFormat="1" ht="15.95" customHeight="1" x14ac:dyDescent="0.2">
      <c r="A38" s="381"/>
      <c r="B38" s="384" t="s">
        <v>105</v>
      </c>
      <c r="C38" s="384" t="s">
        <v>106</v>
      </c>
      <c r="D38" s="385"/>
      <c r="E38" s="383"/>
      <c r="F38" s="548">
        <v>2365</v>
      </c>
      <c r="G38" s="548">
        <v>1734</v>
      </c>
      <c r="H38" s="548">
        <v>2138</v>
      </c>
      <c r="I38" s="548">
        <v>2121</v>
      </c>
      <c r="J38" s="550">
        <v>2493</v>
      </c>
      <c r="K38" s="549">
        <v>-128</v>
      </c>
      <c r="L38" s="380">
        <v>-5.1343762535098278</v>
      </c>
    </row>
    <row r="39" spans="1:12" s="369" customFormat="1" ht="15.95" customHeight="1" x14ac:dyDescent="0.2">
      <c r="A39" s="381"/>
      <c r="B39" s="385"/>
      <c r="C39" s="382" t="s">
        <v>352</v>
      </c>
      <c r="D39" s="385"/>
      <c r="E39" s="383"/>
      <c r="F39" s="548">
        <v>779</v>
      </c>
      <c r="G39" s="548">
        <v>584</v>
      </c>
      <c r="H39" s="548">
        <v>705</v>
      </c>
      <c r="I39" s="548">
        <v>638</v>
      </c>
      <c r="J39" s="548">
        <v>844</v>
      </c>
      <c r="K39" s="549">
        <v>-65</v>
      </c>
      <c r="L39" s="380">
        <v>-7.701421800947867</v>
      </c>
    </row>
    <row r="40" spans="1:12" s="369" customFormat="1" ht="15.95" customHeight="1" x14ac:dyDescent="0.2">
      <c r="A40" s="381"/>
      <c r="B40" s="384"/>
      <c r="C40" s="384" t="s">
        <v>107</v>
      </c>
      <c r="D40" s="385"/>
      <c r="E40" s="383"/>
      <c r="F40" s="548">
        <v>1508</v>
      </c>
      <c r="G40" s="548">
        <v>1320</v>
      </c>
      <c r="H40" s="548">
        <v>1440</v>
      </c>
      <c r="I40" s="548">
        <v>1484</v>
      </c>
      <c r="J40" s="548">
        <v>1607</v>
      </c>
      <c r="K40" s="549">
        <v>-99</v>
      </c>
      <c r="L40" s="380">
        <v>-6.1605476042314873</v>
      </c>
    </row>
    <row r="41" spans="1:12" s="369" customFormat="1" ht="24" customHeight="1" x14ac:dyDescent="0.2">
      <c r="A41" s="381"/>
      <c r="B41" s="385"/>
      <c r="C41" s="382" t="s">
        <v>352</v>
      </c>
      <c r="D41" s="385"/>
      <c r="E41" s="383"/>
      <c r="F41" s="548">
        <v>553</v>
      </c>
      <c r="G41" s="548">
        <v>527</v>
      </c>
      <c r="H41" s="548">
        <v>636</v>
      </c>
      <c r="I41" s="548">
        <v>599</v>
      </c>
      <c r="J41" s="550">
        <v>669</v>
      </c>
      <c r="K41" s="549">
        <v>-116</v>
      </c>
      <c r="L41" s="380">
        <v>-17.33931240657698</v>
      </c>
    </row>
    <row r="42" spans="1:12" s="110" customFormat="1" ht="15" customHeight="1" x14ac:dyDescent="0.2">
      <c r="A42" s="381"/>
      <c r="B42" s="384" t="s">
        <v>113</v>
      </c>
      <c r="C42" s="384" t="s">
        <v>353</v>
      </c>
      <c r="D42" s="385"/>
      <c r="E42" s="383"/>
      <c r="F42" s="548">
        <v>538</v>
      </c>
      <c r="G42" s="548">
        <v>379</v>
      </c>
      <c r="H42" s="548">
        <v>680</v>
      </c>
      <c r="I42" s="548">
        <v>454</v>
      </c>
      <c r="J42" s="548">
        <v>508</v>
      </c>
      <c r="K42" s="549">
        <v>30</v>
      </c>
      <c r="L42" s="380">
        <v>5.9055118110236222</v>
      </c>
    </row>
    <row r="43" spans="1:12" s="110" customFormat="1" ht="15" customHeight="1" x14ac:dyDescent="0.2">
      <c r="A43" s="381"/>
      <c r="B43" s="385"/>
      <c r="C43" s="382" t="s">
        <v>352</v>
      </c>
      <c r="D43" s="385"/>
      <c r="E43" s="383"/>
      <c r="F43" s="548">
        <v>236</v>
      </c>
      <c r="G43" s="548">
        <v>191</v>
      </c>
      <c r="H43" s="548">
        <v>335</v>
      </c>
      <c r="I43" s="548">
        <v>218</v>
      </c>
      <c r="J43" s="548">
        <v>255</v>
      </c>
      <c r="K43" s="549">
        <v>-19</v>
      </c>
      <c r="L43" s="380">
        <v>-7.4509803921568629</v>
      </c>
    </row>
    <row r="44" spans="1:12" s="110" customFormat="1" ht="15" customHeight="1" x14ac:dyDescent="0.2">
      <c r="A44" s="381"/>
      <c r="B44" s="384"/>
      <c r="C44" s="366" t="s">
        <v>109</v>
      </c>
      <c r="D44" s="385"/>
      <c r="E44" s="383"/>
      <c r="F44" s="548">
        <v>2797</v>
      </c>
      <c r="G44" s="548">
        <v>2252</v>
      </c>
      <c r="H44" s="548">
        <v>2473</v>
      </c>
      <c r="I44" s="548">
        <v>2627</v>
      </c>
      <c r="J44" s="550">
        <v>2928</v>
      </c>
      <c r="K44" s="549">
        <v>-131</v>
      </c>
      <c r="L44" s="380">
        <v>-4.4740437158469941</v>
      </c>
    </row>
    <row r="45" spans="1:12" s="110" customFormat="1" ht="15" customHeight="1" x14ac:dyDescent="0.2">
      <c r="A45" s="381"/>
      <c r="B45" s="385"/>
      <c r="C45" s="382" t="s">
        <v>352</v>
      </c>
      <c r="D45" s="385"/>
      <c r="E45" s="383"/>
      <c r="F45" s="548">
        <v>938</v>
      </c>
      <c r="G45" s="548">
        <v>774</v>
      </c>
      <c r="H45" s="548">
        <v>861</v>
      </c>
      <c r="I45" s="548">
        <v>855</v>
      </c>
      <c r="J45" s="548">
        <v>1033</v>
      </c>
      <c r="K45" s="549">
        <v>-95</v>
      </c>
      <c r="L45" s="380">
        <v>-9.1965150048402702</v>
      </c>
    </row>
    <row r="46" spans="1:12" s="110" customFormat="1" ht="15" customHeight="1" x14ac:dyDescent="0.2">
      <c r="A46" s="381"/>
      <c r="B46" s="384"/>
      <c r="C46" s="366" t="s">
        <v>110</v>
      </c>
      <c r="D46" s="385"/>
      <c r="E46" s="383"/>
      <c r="F46" s="548">
        <v>483</v>
      </c>
      <c r="G46" s="548">
        <v>373</v>
      </c>
      <c r="H46" s="548">
        <v>382</v>
      </c>
      <c r="I46" s="548">
        <v>476</v>
      </c>
      <c r="J46" s="548">
        <v>607</v>
      </c>
      <c r="K46" s="549">
        <v>-124</v>
      </c>
      <c r="L46" s="380">
        <v>-20.428336079077429</v>
      </c>
    </row>
    <row r="47" spans="1:12" s="110" customFormat="1" ht="15" customHeight="1" x14ac:dyDescent="0.2">
      <c r="A47" s="381"/>
      <c r="B47" s="385"/>
      <c r="C47" s="382" t="s">
        <v>352</v>
      </c>
      <c r="D47" s="385"/>
      <c r="E47" s="383"/>
      <c r="F47" s="548">
        <v>135</v>
      </c>
      <c r="G47" s="548">
        <v>120</v>
      </c>
      <c r="H47" s="548">
        <v>126</v>
      </c>
      <c r="I47" s="548">
        <v>136</v>
      </c>
      <c r="J47" s="550">
        <v>191</v>
      </c>
      <c r="K47" s="549">
        <v>-56</v>
      </c>
      <c r="L47" s="380">
        <v>-29.319371727748692</v>
      </c>
    </row>
    <row r="48" spans="1:12" s="110" customFormat="1" ht="15" customHeight="1" x14ac:dyDescent="0.2">
      <c r="A48" s="381"/>
      <c r="B48" s="385"/>
      <c r="C48" s="366" t="s">
        <v>111</v>
      </c>
      <c r="D48" s="386"/>
      <c r="E48" s="387"/>
      <c r="F48" s="548">
        <v>55</v>
      </c>
      <c r="G48" s="548">
        <v>50</v>
      </c>
      <c r="H48" s="548">
        <v>43</v>
      </c>
      <c r="I48" s="548">
        <v>48</v>
      </c>
      <c r="J48" s="548">
        <v>57</v>
      </c>
      <c r="K48" s="549">
        <v>-2</v>
      </c>
      <c r="L48" s="380">
        <v>-3.5087719298245612</v>
      </c>
    </row>
    <row r="49" spans="1:12" s="110" customFormat="1" ht="15" customHeight="1" x14ac:dyDescent="0.2">
      <c r="A49" s="381"/>
      <c r="B49" s="385"/>
      <c r="C49" s="382" t="s">
        <v>352</v>
      </c>
      <c r="D49" s="385"/>
      <c r="E49" s="383"/>
      <c r="F49" s="548">
        <v>23</v>
      </c>
      <c r="G49" s="548">
        <v>26</v>
      </c>
      <c r="H49" s="548">
        <v>19</v>
      </c>
      <c r="I49" s="548">
        <v>28</v>
      </c>
      <c r="J49" s="548">
        <v>34</v>
      </c>
      <c r="K49" s="549">
        <v>-11</v>
      </c>
      <c r="L49" s="380">
        <v>-32.352941176470587</v>
      </c>
    </row>
    <row r="50" spans="1:12" s="110" customFormat="1" ht="15" customHeight="1" x14ac:dyDescent="0.2">
      <c r="A50" s="381"/>
      <c r="B50" s="384" t="s">
        <v>113</v>
      </c>
      <c r="C50" s="382" t="s">
        <v>181</v>
      </c>
      <c r="D50" s="385"/>
      <c r="E50" s="383"/>
      <c r="F50" s="548">
        <v>2739</v>
      </c>
      <c r="G50" s="548">
        <v>2130</v>
      </c>
      <c r="H50" s="548">
        <v>2528</v>
      </c>
      <c r="I50" s="548">
        <v>2525</v>
      </c>
      <c r="J50" s="550">
        <v>2959</v>
      </c>
      <c r="K50" s="549">
        <v>-220</v>
      </c>
      <c r="L50" s="380">
        <v>-7.4349442379182156</v>
      </c>
    </row>
    <row r="51" spans="1:12" s="110" customFormat="1" ht="15" customHeight="1" x14ac:dyDescent="0.2">
      <c r="A51" s="381"/>
      <c r="B51" s="385"/>
      <c r="C51" s="382" t="s">
        <v>352</v>
      </c>
      <c r="D51" s="385"/>
      <c r="E51" s="383"/>
      <c r="F51" s="548">
        <v>865</v>
      </c>
      <c r="G51" s="548">
        <v>702</v>
      </c>
      <c r="H51" s="548">
        <v>872</v>
      </c>
      <c r="I51" s="548">
        <v>819</v>
      </c>
      <c r="J51" s="548">
        <v>1028</v>
      </c>
      <c r="K51" s="549">
        <v>-163</v>
      </c>
      <c r="L51" s="380">
        <v>-15.85603112840467</v>
      </c>
    </row>
    <row r="52" spans="1:12" s="110" customFormat="1" ht="15" customHeight="1" x14ac:dyDescent="0.2">
      <c r="A52" s="381"/>
      <c r="B52" s="384"/>
      <c r="C52" s="382" t="s">
        <v>182</v>
      </c>
      <c r="D52" s="385"/>
      <c r="E52" s="383"/>
      <c r="F52" s="548">
        <v>1134</v>
      </c>
      <c r="G52" s="548">
        <v>924</v>
      </c>
      <c r="H52" s="548">
        <v>1050</v>
      </c>
      <c r="I52" s="548">
        <v>1080</v>
      </c>
      <c r="J52" s="548">
        <v>1141</v>
      </c>
      <c r="K52" s="549">
        <v>-7</v>
      </c>
      <c r="L52" s="380">
        <v>-0.61349693251533743</v>
      </c>
    </row>
    <row r="53" spans="1:12" s="269" customFormat="1" ht="11.25" customHeight="1" x14ac:dyDescent="0.2">
      <c r="A53" s="381"/>
      <c r="B53" s="385"/>
      <c r="C53" s="382" t="s">
        <v>352</v>
      </c>
      <c r="D53" s="385"/>
      <c r="E53" s="383"/>
      <c r="F53" s="548">
        <v>467</v>
      </c>
      <c r="G53" s="548">
        <v>409</v>
      </c>
      <c r="H53" s="548">
        <v>469</v>
      </c>
      <c r="I53" s="548">
        <v>418</v>
      </c>
      <c r="J53" s="550">
        <v>485</v>
      </c>
      <c r="K53" s="549">
        <v>-18</v>
      </c>
      <c r="L53" s="380">
        <v>-3.7113402061855671</v>
      </c>
    </row>
    <row r="54" spans="1:12" s="151" customFormat="1" ht="12.75" customHeight="1" x14ac:dyDescent="0.2">
      <c r="A54" s="381"/>
      <c r="B54" s="384" t="s">
        <v>113</v>
      </c>
      <c r="C54" s="384" t="s">
        <v>116</v>
      </c>
      <c r="D54" s="385"/>
      <c r="E54" s="383"/>
      <c r="F54" s="548">
        <v>3175</v>
      </c>
      <c r="G54" s="548">
        <v>2505</v>
      </c>
      <c r="H54" s="548">
        <v>2961</v>
      </c>
      <c r="I54" s="548">
        <v>3005</v>
      </c>
      <c r="J54" s="548">
        <v>3440</v>
      </c>
      <c r="K54" s="549">
        <v>-265</v>
      </c>
      <c r="L54" s="380">
        <v>-7.7034883720930232</v>
      </c>
    </row>
    <row r="55" spans="1:12" ht="11.25" x14ac:dyDescent="0.2">
      <c r="A55" s="381"/>
      <c r="B55" s="385"/>
      <c r="C55" s="382" t="s">
        <v>352</v>
      </c>
      <c r="D55" s="385"/>
      <c r="E55" s="383"/>
      <c r="F55" s="548">
        <v>970</v>
      </c>
      <c r="G55" s="548">
        <v>832</v>
      </c>
      <c r="H55" s="548">
        <v>1060</v>
      </c>
      <c r="I55" s="548">
        <v>949</v>
      </c>
      <c r="J55" s="548">
        <v>1160</v>
      </c>
      <c r="K55" s="549">
        <v>-190</v>
      </c>
      <c r="L55" s="380">
        <v>-16.379310344827587</v>
      </c>
    </row>
    <row r="56" spans="1:12" ht="14.25" customHeight="1" x14ac:dyDescent="0.2">
      <c r="A56" s="381"/>
      <c r="B56" s="385"/>
      <c r="C56" s="384" t="s">
        <v>117</v>
      </c>
      <c r="D56" s="385"/>
      <c r="E56" s="383"/>
      <c r="F56" s="548">
        <v>697</v>
      </c>
      <c r="G56" s="548">
        <v>548</v>
      </c>
      <c r="H56" s="548">
        <v>617</v>
      </c>
      <c r="I56" s="548">
        <v>600</v>
      </c>
      <c r="J56" s="548">
        <v>659</v>
      </c>
      <c r="K56" s="549">
        <v>38</v>
      </c>
      <c r="L56" s="380">
        <v>5.7663125948406675</v>
      </c>
    </row>
    <row r="57" spans="1:12" ht="18.75" customHeight="1" x14ac:dyDescent="0.2">
      <c r="A57" s="388"/>
      <c r="B57" s="389"/>
      <c r="C57" s="390" t="s">
        <v>352</v>
      </c>
      <c r="D57" s="389"/>
      <c r="E57" s="391"/>
      <c r="F57" s="551">
        <v>362</v>
      </c>
      <c r="G57" s="552">
        <v>279</v>
      </c>
      <c r="H57" s="552">
        <v>281</v>
      </c>
      <c r="I57" s="552">
        <v>288</v>
      </c>
      <c r="J57" s="552">
        <v>352</v>
      </c>
      <c r="K57" s="553">
        <f t="shared" ref="K57" si="0">IF(OR(F57=".",J57=".")=TRUE,".",IF(OR(F57="*",J57="*")=TRUE,"*",IF(AND(F57="-",J57="-")=TRUE,"-",IF(AND(ISNUMBER(J57),ISNUMBER(F57))=TRUE,IF(F57-J57=0,0,F57-J57),IF(ISNUMBER(F57)=TRUE,F57,-J57)))))</f>
        <v>10</v>
      </c>
      <c r="L57" s="392">
        <f t="shared" ref="L57" si="1">IF(K57 =".",".",IF(K57 ="*","*",IF(K57="-","-",IF(K57=0,0,IF(OR(J57="-",J57=".",F57="-",F57=".")=TRUE,"X",IF(J57=0,"0,0",IF(ABS(K57*100/J57)&gt;250,".X",(K57*100/J57))))))))</f>
        <v>2.8409090909090908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3989</v>
      </c>
      <c r="E11" s="114">
        <v>3191</v>
      </c>
      <c r="F11" s="114">
        <v>4437</v>
      </c>
      <c r="G11" s="114">
        <v>3679</v>
      </c>
      <c r="H11" s="140">
        <v>4221</v>
      </c>
      <c r="I11" s="115">
        <v>-232</v>
      </c>
      <c r="J11" s="116">
        <v>-5.4963278843875862</v>
      </c>
    </row>
    <row r="12" spans="1:15" s="110" customFormat="1" ht="24.95" customHeight="1" x14ac:dyDescent="0.2">
      <c r="A12" s="193" t="s">
        <v>132</v>
      </c>
      <c r="B12" s="194" t="s">
        <v>133</v>
      </c>
      <c r="C12" s="113">
        <v>5.5653045876159437</v>
      </c>
      <c r="D12" s="115">
        <v>222</v>
      </c>
      <c r="E12" s="114">
        <v>137</v>
      </c>
      <c r="F12" s="114">
        <v>147</v>
      </c>
      <c r="G12" s="114">
        <v>133</v>
      </c>
      <c r="H12" s="140">
        <v>116</v>
      </c>
      <c r="I12" s="115">
        <v>106</v>
      </c>
      <c r="J12" s="116">
        <v>91.379310344827587</v>
      </c>
    </row>
    <row r="13" spans="1:15" s="110" customFormat="1" ht="24.95" customHeight="1" x14ac:dyDescent="0.2">
      <c r="A13" s="193" t="s">
        <v>134</v>
      </c>
      <c r="B13" s="199" t="s">
        <v>214</v>
      </c>
      <c r="C13" s="113">
        <v>2.4818250188017048</v>
      </c>
      <c r="D13" s="115">
        <v>99</v>
      </c>
      <c r="E13" s="114">
        <v>77</v>
      </c>
      <c r="F13" s="114">
        <v>111</v>
      </c>
      <c r="G13" s="114">
        <v>105</v>
      </c>
      <c r="H13" s="140">
        <v>113</v>
      </c>
      <c r="I13" s="115">
        <v>-14</v>
      </c>
      <c r="J13" s="116">
        <v>-12.389380530973451</v>
      </c>
    </row>
    <row r="14" spans="1:15" s="287" customFormat="1" ht="24.95" customHeight="1" x14ac:dyDescent="0.2">
      <c r="A14" s="193" t="s">
        <v>215</v>
      </c>
      <c r="B14" s="199" t="s">
        <v>137</v>
      </c>
      <c r="C14" s="113">
        <v>19.67911757332665</v>
      </c>
      <c r="D14" s="115">
        <v>785</v>
      </c>
      <c r="E14" s="114">
        <v>488</v>
      </c>
      <c r="F14" s="114">
        <v>793</v>
      </c>
      <c r="G14" s="114">
        <v>824</v>
      </c>
      <c r="H14" s="140">
        <v>1020</v>
      </c>
      <c r="I14" s="115">
        <v>-235</v>
      </c>
      <c r="J14" s="116">
        <v>-23.03921568627451</v>
      </c>
      <c r="K14" s="110"/>
      <c r="L14" s="110"/>
      <c r="M14" s="110"/>
      <c r="N14" s="110"/>
      <c r="O14" s="110"/>
    </row>
    <row r="15" spans="1:15" s="110" customFormat="1" ht="24.95" customHeight="1" x14ac:dyDescent="0.2">
      <c r="A15" s="193" t="s">
        <v>216</v>
      </c>
      <c r="B15" s="199" t="s">
        <v>217</v>
      </c>
      <c r="C15" s="113">
        <v>5.3146151917773876</v>
      </c>
      <c r="D15" s="115">
        <v>212</v>
      </c>
      <c r="E15" s="114">
        <v>135</v>
      </c>
      <c r="F15" s="114">
        <v>228</v>
      </c>
      <c r="G15" s="114">
        <v>199</v>
      </c>
      <c r="H15" s="140">
        <v>194</v>
      </c>
      <c r="I15" s="115">
        <v>18</v>
      </c>
      <c r="J15" s="116">
        <v>9.2783505154639183</v>
      </c>
    </row>
    <row r="16" spans="1:15" s="287" customFormat="1" ht="24.95" customHeight="1" x14ac:dyDescent="0.2">
      <c r="A16" s="193" t="s">
        <v>218</v>
      </c>
      <c r="B16" s="199" t="s">
        <v>141</v>
      </c>
      <c r="C16" s="113">
        <v>8.573577337678616</v>
      </c>
      <c r="D16" s="115">
        <v>342</v>
      </c>
      <c r="E16" s="114">
        <v>242</v>
      </c>
      <c r="F16" s="114">
        <v>313</v>
      </c>
      <c r="G16" s="114">
        <v>370</v>
      </c>
      <c r="H16" s="140">
        <v>578</v>
      </c>
      <c r="I16" s="115">
        <v>-236</v>
      </c>
      <c r="J16" s="116">
        <v>-40.830449826989621</v>
      </c>
      <c r="K16" s="110"/>
      <c r="L16" s="110"/>
      <c r="M16" s="110"/>
      <c r="N16" s="110"/>
      <c r="O16" s="110"/>
    </row>
    <row r="17" spans="1:15" s="110" customFormat="1" ht="24.95" customHeight="1" x14ac:dyDescent="0.2">
      <c r="A17" s="193" t="s">
        <v>142</v>
      </c>
      <c r="B17" s="199" t="s">
        <v>220</v>
      </c>
      <c r="C17" s="113">
        <v>5.7909250438706446</v>
      </c>
      <c r="D17" s="115">
        <v>231</v>
      </c>
      <c r="E17" s="114">
        <v>111</v>
      </c>
      <c r="F17" s="114">
        <v>252</v>
      </c>
      <c r="G17" s="114">
        <v>255</v>
      </c>
      <c r="H17" s="140">
        <v>248</v>
      </c>
      <c r="I17" s="115">
        <v>-17</v>
      </c>
      <c r="J17" s="116">
        <v>-6.854838709677419</v>
      </c>
    </row>
    <row r="18" spans="1:15" s="287" customFormat="1" ht="24.95" customHeight="1" x14ac:dyDescent="0.2">
      <c r="A18" s="201" t="s">
        <v>144</v>
      </c>
      <c r="B18" s="202" t="s">
        <v>145</v>
      </c>
      <c r="C18" s="113">
        <v>8.8493356731010273</v>
      </c>
      <c r="D18" s="115">
        <v>353</v>
      </c>
      <c r="E18" s="114">
        <v>163</v>
      </c>
      <c r="F18" s="114">
        <v>374</v>
      </c>
      <c r="G18" s="114">
        <v>297</v>
      </c>
      <c r="H18" s="140">
        <v>352</v>
      </c>
      <c r="I18" s="115">
        <v>1</v>
      </c>
      <c r="J18" s="116">
        <v>0.28409090909090912</v>
      </c>
      <c r="K18" s="110"/>
      <c r="L18" s="110"/>
      <c r="M18" s="110"/>
      <c r="N18" s="110"/>
      <c r="O18" s="110"/>
    </row>
    <row r="19" spans="1:15" s="110" customFormat="1" ht="24.95" customHeight="1" x14ac:dyDescent="0.2">
      <c r="A19" s="193" t="s">
        <v>146</v>
      </c>
      <c r="B19" s="199" t="s">
        <v>147</v>
      </c>
      <c r="C19" s="113">
        <v>10.854850839809476</v>
      </c>
      <c r="D19" s="115">
        <v>433</v>
      </c>
      <c r="E19" s="114">
        <v>414</v>
      </c>
      <c r="F19" s="114">
        <v>559</v>
      </c>
      <c r="G19" s="114">
        <v>414</v>
      </c>
      <c r="H19" s="140">
        <v>443</v>
      </c>
      <c r="I19" s="115">
        <v>-10</v>
      </c>
      <c r="J19" s="116">
        <v>-2.2573363431151243</v>
      </c>
    </row>
    <row r="20" spans="1:15" s="287" customFormat="1" ht="24.95" customHeight="1" x14ac:dyDescent="0.2">
      <c r="A20" s="193" t="s">
        <v>148</v>
      </c>
      <c r="B20" s="199" t="s">
        <v>149</v>
      </c>
      <c r="C20" s="113">
        <v>8.1724743043369266</v>
      </c>
      <c r="D20" s="115">
        <v>326</v>
      </c>
      <c r="E20" s="114">
        <v>496</v>
      </c>
      <c r="F20" s="114">
        <v>404</v>
      </c>
      <c r="G20" s="114">
        <v>349</v>
      </c>
      <c r="H20" s="140">
        <v>381</v>
      </c>
      <c r="I20" s="115">
        <v>-55</v>
      </c>
      <c r="J20" s="116">
        <v>-14.435695538057743</v>
      </c>
      <c r="K20" s="110"/>
      <c r="L20" s="110"/>
      <c r="M20" s="110"/>
      <c r="N20" s="110"/>
      <c r="O20" s="110"/>
    </row>
    <row r="21" spans="1:15" s="110" customFormat="1" ht="24.95" customHeight="1" x14ac:dyDescent="0.2">
      <c r="A21" s="201" t="s">
        <v>150</v>
      </c>
      <c r="B21" s="202" t="s">
        <v>151</v>
      </c>
      <c r="C21" s="113">
        <v>4.1614439709200299</v>
      </c>
      <c r="D21" s="115">
        <v>166</v>
      </c>
      <c r="E21" s="114">
        <v>112</v>
      </c>
      <c r="F21" s="114">
        <v>204</v>
      </c>
      <c r="G21" s="114">
        <v>164</v>
      </c>
      <c r="H21" s="140">
        <v>170</v>
      </c>
      <c r="I21" s="115">
        <v>-4</v>
      </c>
      <c r="J21" s="116">
        <v>-2.3529411764705883</v>
      </c>
    </row>
    <row r="22" spans="1:15" s="110" customFormat="1" ht="24.95" customHeight="1" x14ac:dyDescent="0.2">
      <c r="A22" s="201" t="s">
        <v>152</v>
      </c>
      <c r="B22" s="199" t="s">
        <v>153</v>
      </c>
      <c r="C22" s="113">
        <v>0.57658561042867884</v>
      </c>
      <c r="D22" s="115">
        <v>23</v>
      </c>
      <c r="E22" s="114">
        <v>49</v>
      </c>
      <c r="F22" s="114">
        <v>43</v>
      </c>
      <c r="G22" s="114">
        <v>26</v>
      </c>
      <c r="H22" s="140">
        <v>17</v>
      </c>
      <c r="I22" s="115">
        <v>6</v>
      </c>
      <c r="J22" s="116">
        <v>35.294117647058826</v>
      </c>
    </row>
    <row r="23" spans="1:15" s="110" customFormat="1" ht="24.95" customHeight="1" x14ac:dyDescent="0.2">
      <c r="A23" s="193" t="s">
        <v>154</v>
      </c>
      <c r="B23" s="199" t="s">
        <v>155</v>
      </c>
      <c r="C23" s="113">
        <v>0.42617197292554526</v>
      </c>
      <c r="D23" s="115">
        <v>17</v>
      </c>
      <c r="E23" s="114">
        <v>9</v>
      </c>
      <c r="F23" s="114">
        <v>26</v>
      </c>
      <c r="G23" s="114">
        <v>16</v>
      </c>
      <c r="H23" s="140">
        <v>11</v>
      </c>
      <c r="I23" s="115">
        <v>6</v>
      </c>
      <c r="J23" s="116">
        <v>54.545454545454547</v>
      </c>
    </row>
    <row r="24" spans="1:15" s="110" customFormat="1" ht="24.95" customHeight="1" x14ac:dyDescent="0.2">
      <c r="A24" s="193" t="s">
        <v>156</v>
      </c>
      <c r="B24" s="199" t="s">
        <v>221</v>
      </c>
      <c r="C24" s="113">
        <v>4.9135121584356982</v>
      </c>
      <c r="D24" s="115">
        <v>196</v>
      </c>
      <c r="E24" s="114">
        <v>181</v>
      </c>
      <c r="F24" s="114">
        <v>228</v>
      </c>
      <c r="G24" s="114">
        <v>152</v>
      </c>
      <c r="H24" s="140">
        <v>161</v>
      </c>
      <c r="I24" s="115">
        <v>35</v>
      </c>
      <c r="J24" s="116">
        <v>21.739130434782609</v>
      </c>
    </row>
    <row r="25" spans="1:15" s="110" customFormat="1" ht="24.95" customHeight="1" x14ac:dyDescent="0.2">
      <c r="A25" s="193" t="s">
        <v>222</v>
      </c>
      <c r="B25" s="204" t="s">
        <v>159</v>
      </c>
      <c r="C25" s="113">
        <v>5.9413386813737779</v>
      </c>
      <c r="D25" s="115">
        <v>237</v>
      </c>
      <c r="E25" s="114">
        <v>197</v>
      </c>
      <c r="F25" s="114">
        <v>215</v>
      </c>
      <c r="G25" s="114">
        <v>205</v>
      </c>
      <c r="H25" s="140">
        <v>274</v>
      </c>
      <c r="I25" s="115">
        <v>-37</v>
      </c>
      <c r="J25" s="116">
        <v>-13.503649635036496</v>
      </c>
    </row>
    <row r="26" spans="1:15" s="110" customFormat="1" ht="24.95" customHeight="1" x14ac:dyDescent="0.2">
      <c r="A26" s="201">
        <v>782.78300000000002</v>
      </c>
      <c r="B26" s="203" t="s">
        <v>160</v>
      </c>
      <c r="C26" s="113">
        <v>6.8187515668087242</v>
      </c>
      <c r="D26" s="115">
        <v>272</v>
      </c>
      <c r="E26" s="114">
        <v>228</v>
      </c>
      <c r="F26" s="114">
        <v>286</v>
      </c>
      <c r="G26" s="114">
        <v>316</v>
      </c>
      <c r="H26" s="140">
        <v>260</v>
      </c>
      <c r="I26" s="115">
        <v>12</v>
      </c>
      <c r="J26" s="116">
        <v>4.615384615384615</v>
      </c>
    </row>
    <row r="27" spans="1:15" s="110" customFormat="1" ht="24.95" customHeight="1" x14ac:dyDescent="0.2">
      <c r="A27" s="193" t="s">
        <v>161</v>
      </c>
      <c r="B27" s="199" t="s">
        <v>162</v>
      </c>
      <c r="C27" s="113">
        <v>3.0333416896465279</v>
      </c>
      <c r="D27" s="115">
        <v>121</v>
      </c>
      <c r="E27" s="114">
        <v>84</v>
      </c>
      <c r="F27" s="114">
        <v>191</v>
      </c>
      <c r="G27" s="114">
        <v>83</v>
      </c>
      <c r="H27" s="140">
        <v>174</v>
      </c>
      <c r="I27" s="115">
        <v>-53</v>
      </c>
      <c r="J27" s="116">
        <v>-30.459770114942529</v>
      </c>
    </row>
    <row r="28" spans="1:15" s="110" customFormat="1" ht="24.95" customHeight="1" x14ac:dyDescent="0.2">
      <c r="A28" s="193" t="s">
        <v>163</v>
      </c>
      <c r="B28" s="199" t="s">
        <v>164</v>
      </c>
      <c r="C28" s="113">
        <v>3.5848583604913511</v>
      </c>
      <c r="D28" s="115">
        <v>143</v>
      </c>
      <c r="E28" s="114">
        <v>107</v>
      </c>
      <c r="F28" s="114">
        <v>143</v>
      </c>
      <c r="G28" s="114">
        <v>101</v>
      </c>
      <c r="H28" s="140">
        <v>165</v>
      </c>
      <c r="I28" s="115">
        <v>-22</v>
      </c>
      <c r="J28" s="116">
        <v>-13.333333333333334</v>
      </c>
    </row>
    <row r="29" spans="1:15" s="110" customFormat="1" ht="24.95" customHeight="1" x14ac:dyDescent="0.2">
      <c r="A29" s="193">
        <v>86</v>
      </c>
      <c r="B29" s="199" t="s">
        <v>165</v>
      </c>
      <c r="C29" s="113">
        <v>4.2366507896715966</v>
      </c>
      <c r="D29" s="115">
        <v>169</v>
      </c>
      <c r="E29" s="114">
        <v>119</v>
      </c>
      <c r="F29" s="114">
        <v>182</v>
      </c>
      <c r="G29" s="114">
        <v>85</v>
      </c>
      <c r="H29" s="140">
        <v>160</v>
      </c>
      <c r="I29" s="115">
        <v>9</v>
      </c>
      <c r="J29" s="116">
        <v>5.625</v>
      </c>
    </row>
    <row r="30" spans="1:15" s="110" customFormat="1" ht="24.95" customHeight="1" x14ac:dyDescent="0.2">
      <c r="A30" s="193">
        <v>87.88</v>
      </c>
      <c r="B30" s="204" t="s">
        <v>166</v>
      </c>
      <c r="C30" s="113">
        <v>7.746302331411381</v>
      </c>
      <c r="D30" s="115">
        <v>309</v>
      </c>
      <c r="E30" s="114">
        <v>243</v>
      </c>
      <c r="F30" s="114">
        <v>389</v>
      </c>
      <c r="G30" s="114">
        <v>266</v>
      </c>
      <c r="H30" s="140">
        <v>293</v>
      </c>
      <c r="I30" s="115">
        <v>16</v>
      </c>
      <c r="J30" s="116">
        <v>5.4607508532423212</v>
      </c>
    </row>
    <row r="31" spans="1:15" s="110" customFormat="1" ht="24.95" customHeight="1" x14ac:dyDescent="0.2">
      <c r="A31" s="193" t="s">
        <v>167</v>
      </c>
      <c r="B31" s="199" t="s">
        <v>168</v>
      </c>
      <c r="C31" s="113">
        <v>2.9581348708949613</v>
      </c>
      <c r="D31" s="115">
        <v>118</v>
      </c>
      <c r="E31" s="114">
        <v>87</v>
      </c>
      <c r="F31" s="114">
        <v>142</v>
      </c>
      <c r="G31" s="114">
        <v>143</v>
      </c>
      <c r="H31" s="140">
        <v>111</v>
      </c>
      <c r="I31" s="115">
        <v>7</v>
      </c>
      <c r="J31" s="116">
        <v>6.3063063063063067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5.5653045876159437</v>
      </c>
      <c r="D34" s="115">
        <v>222</v>
      </c>
      <c r="E34" s="114">
        <v>137</v>
      </c>
      <c r="F34" s="114">
        <v>147</v>
      </c>
      <c r="G34" s="114">
        <v>133</v>
      </c>
      <c r="H34" s="140">
        <v>116</v>
      </c>
      <c r="I34" s="115">
        <v>106</v>
      </c>
      <c r="J34" s="116">
        <v>91.379310344827587</v>
      </c>
    </row>
    <row r="35" spans="1:10" s="110" customFormat="1" ht="24.95" customHeight="1" x14ac:dyDescent="0.2">
      <c r="A35" s="292" t="s">
        <v>171</v>
      </c>
      <c r="B35" s="293" t="s">
        <v>172</v>
      </c>
      <c r="C35" s="113">
        <v>31.010278265229381</v>
      </c>
      <c r="D35" s="115">
        <v>1237</v>
      </c>
      <c r="E35" s="114">
        <v>728</v>
      </c>
      <c r="F35" s="114">
        <v>1278</v>
      </c>
      <c r="G35" s="114">
        <v>1226</v>
      </c>
      <c r="H35" s="140">
        <v>1485</v>
      </c>
      <c r="I35" s="115">
        <v>-248</v>
      </c>
      <c r="J35" s="116">
        <v>-16.700336700336699</v>
      </c>
    </row>
    <row r="36" spans="1:10" s="110" customFormat="1" ht="24.95" customHeight="1" x14ac:dyDescent="0.2">
      <c r="A36" s="294" t="s">
        <v>173</v>
      </c>
      <c r="B36" s="295" t="s">
        <v>174</v>
      </c>
      <c r="C36" s="125">
        <v>63.424417147154678</v>
      </c>
      <c r="D36" s="143">
        <v>2530</v>
      </c>
      <c r="E36" s="144">
        <v>2326</v>
      </c>
      <c r="F36" s="144">
        <v>3012</v>
      </c>
      <c r="G36" s="144">
        <v>2320</v>
      </c>
      <c r="H36" s="145">
        <v>2620</v>
      </c>
      <c r="I36" s="143">
        <v>-90</v>
      </c>
      <c r="J36" s="146">
        <v>-3.4351145038167941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3989</v>
      </c>
      <c r="F11" s="264">
        <v>3191</v>
      </c>
      <c r="G11" s="264">
        <v>4437</v>
      </c>
      <c r="H11" s="264">
        <v>3679</v>
      </c>
      <c r="I11" s="265">
        <v>4221</v>
      </c>
      <c r="J11" s="263">
        <v>-232</v>
      </c>
      <c r="K11" s="266">
        <v>-5.4963278843875862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28.152419152669843</v>
      </c>
      <c r="E13" s="115">
        <v>1123</v>
      </c>
      <c r="F13" s="114">
        <v>976</v>
      </c>
      <c r="G13" s="114">
        <v>1148</v>
      </c>
      <c r="H13" s="114">
        <v>1082</v>
      </c>
      <c r="I13" s="140">
        <v>1196</v>
      </c>
      <c r="J13" s="115">
        <v>-73</v>
      </c>
      <c r="K13" s="116">
        <v>-6.103678929765886</v>
      </c>
    </row>
    <row r="14" spans="1:15" ht="15.95" customHeight="1" x14ac:dyDescent="0.2">
      <c r="A14" s="306" t="s">
        <v>230</v>
      </c>
      <c r="B14" s="307"/>
      <c r="C14" s="308"/>
      <c r="D14" s="113">
        <v>57.081975432439208</v>
      </c>
      <c r="E14" s="115">
        <v>2277</v>
      </c>
      <c r="F14" s="114">
        <v>1784</v>
      </c>
      <c r="G14" s="114">
        <v>2805</v>
      </c>
      <c r="H14" s="114">
        <v>2092</v>
      </c>
      <c r="I14" s="140">
        <v>2406</v>
      </c>
      <c r="J14" s="115">
        <v>-129</v>
      </c>
      <c r="K14" s="116">
        <v>-5.3615960099750621</v>
      </c>
    </row>
    <row r="15" spans="1:15" ht="15.95" customHeight="1" x14ac:dyDescent="0.2">
      <c r="A15" s="306" t="s">
        <v>231</v>
      </c>
      <c r="B15" s="307"/>
      <c r="C15" s="308"/>
      <c r="D15" s="113">
        <v>7.4204061168212583</v>
      </c>
      <c r="E15" s="115">
        <v>296</v>
      </c>
      <c r="F15" s="114">
        <v>209</v>
      </c>
      <c r="G15" s="114">
        <v>247</v>
      </c>
      <c r="H15" s="114">
        <v>250</v>
      </c>
      <c r="I15" s="140">
        <v>312</v>
      </c>
      <c r="J15" s="115">
        <v>-16</v>
      </c>
      <c r="K15" s="116">
        <v>-5.1282051282051286</v>
      </c>
    </row>
    <row r="16" spans="1:15" ht="15.95" customHeight="1" x14ac:dyDescent="0.2">
      <c r="A16" s="306" t="s">
        <v>232</v>
      </c>
      <c r="B16" s="307"/>
      <c r="C16" s="308"/>
      <c r="D16" s="113">
        <v>7.1446477813988469</v>
      </c>
      <c r="E16" s="115">
        <v>285</v>
      </c>
      <c r="F16" s="114">
        <v>211</v>
      </c>
      <c r="G16" s="114">
        <v>211</v>
      </c>
      <c r="H16" s="114">
        <v>241</v>
      </c>
      <c r="I16" s="140">
        <v>293</v>
      </c>
      <c r="J16" s="115">
        <v>-8</v>
      </c>
      <c r="K16" s="116">
        <v>-2.7303754266211606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4.412133366758586</v>
      </c>
      <c r="E18" s="115">
        <v>176</v>
      </c>
      <c r="F18" s="114">
        <v>162</v>
      </c>
      <c r="G18" s="114">
        <v>150</v>
      </c>
      <c r="H18" s="114">
        <v>141</v>
      </c>
      <c r="I18" s="140">
        <v>157</v>
      </c>
      <c r="J18" s="115">
        <v>19</v>
      </c>
      <c r="K18" s="116">
        <v>12.101910828025478</v>
      </c>
    </row>
    <row r="19" spans="1:11" ht="14.1" customHeight="1" x14ac:dyDescent="0.2">
      <c r="A19" s="306" t="s">
        <v>235</v>
      </c>
      <c r="B19" s="307" t="s">
        <v>236</v>
      </c>
      <c r="C19" s="308"/>
      <c r="D19" s="113">
        <v>3.3843068438205064</v>
      </c>
      <c r="E19" s="115">
        <v>135</v>
      </c>
      <c r="F19" s="114">
        <v>137</v>
      </c>
      <c r="G19" s="114">
        <v>117</v>
      </c>
      <c r="H19" s="114">
        <v>109</v>
      </c>
      <c r="I19" s="140">
        <v>124</v>
      </c>
      <c r="J19" s="115">
        <v>11</v>
      </c>
      <c r="K19" s="116">
        <v>8.870967741935484</v>
      </c>
    </row>
    <row r="20" spans="1:11" ht="14.1" customHeight="1" x14ac:dyDescent="0.2">
      <c r="A20" s="306">
        <v>12</v>
      </c>
      <c r="B20" s="307" t="s">
        <v>237</v>
      </c>
      <c r="C20" s="308"/>
      <c r="D20" s="113">
        <v>1.077964402105791</v>
      </c>
      <c r="E20" s="115">
        <v>43</v>
      </c>
      <c r="F20" s="114">
        <v>17</v>
      </c>
      <c r="G20" s="114">
        <v>35</v>
      </c>
      <c r="H20" s="114">
        <v>53</v>
      </c>
      <c r="I20" s="140">
        <v>48</v>
      </c>
      <c r="J20" s="115">
        <v>-5</v>
      </c>
      <c r="K20" s="116">
        <v>-10.416666666666666</v>
      </c>
    </row>
    <row r="21" spans="1:11" ht="14.1" customHeight="1" x14ac:dyDescent="0.2">
      <c r="A21" s="306">
        <v>21</v>
      </c>
      <c r="B21" s="307" t="s">
        <v>238</v>
      </c>
      <c r="C21" s="308"/>
      <c r="D21" s="113">
        <v>0.55151667084482325</v>
      </c>
      <c r="E21" s="115">
        <v>22</v>
      </c>
      <c r="F21" s="114">
        <v>25</v>
      </c>
      <c r="G21" s="114">
        <v>35</v>
      </c>
      <c r="H21" s="114">
        <v>55</v>
      </c>
      <c r="I21" s="140">
        <v>69</v>
      </c>
      <c r="J21" s="115">
        <v>-47</v>
      </c>
      <c r="K21" s="116">
        <v>-68.115942028985501</v>
      </c>
    </row>
    <row r="22" spans="1:11" ht="14.1" customHeight="1" x14ac:dyDescent="0.2">
      <c r="A22" s="306">
        <v>22</v>
      </c>
      <c r="B22" s="307" t="s">
        <v>239</v>
      </c>
      <c r="C22" s="308"/>
      <c r="D22" s="113">
        <v>1.3787916771120581</v>
      </c>
      <c r="E22" s="115">
        <v>55</v>
      </c>
      <c r="F22" s="114">
        <v>39</v>
      </c>
      <c r="G22" s="114">
        <v>75</v>
      </c>
      <c r="H22" s="114">
        <v>32</v>
      </c>
      <c r="I22" s="140">
        <v>45</v>
      </c>
      <c r="J22" s="115">
        <v>10</v>
      </c>
      <c r="K22" s="116">
        <v>22.222222222222221</v>
      </c>
    </row>
    <row r="23" spans="1:11" ht="14.1" customHeight="1" x14ac:dyDescent="0.2">
      <c r="A23" s="306">
        <v>23</v>
      </c>
      <c r="B23" s="307" t="s">
        <v>240</v>
      </c>
      <c r="C23" s="308"/>
      <c r="D23" s="113">
        <v>0.80220606668337935</v>
      </c>
      <c r="E23" s="115">
        <v>32</v>
      </c>
      <c r="F23" s="114">
        <v>19</v>
      </c>
      <c r="G23" s="114">
        <v>44</v>
      </c>
      <c r="H23" s="114">
        <v>19</v>
      </c>
      <c r="I23" s="140">
        <v>24</v>
      </c>
      <c r="J23" s="115">
        <v>8</v>
      </c>
      <c r="K23" s="116">
        <v>33.333333333333336</v>
      </c>
    </row>
    <row r="24" spans="1:11" ht="14.1" customHeight="1" x14ac:dyDescent="0.2">
      <c r="A24" s="306">
        <v>24</v>
      </c>
      <c r="B24" s="307" t="s">
        <v>241</v>
      </c>
      <c r="C24" s="308"/>
      <c r="D24" s="113">
        <v>5.4148909501128104</v>
      </c>
      <c r="E24" s="115">
        <v>216</v>
      </c>
      <c r="F24" s="114">
        <v>151</v>
      </c>
      <c r="G24" s="114">
        <v>229</v>
      </c>
      <c r="H24" s="114">
        <v>155</v>
      </c>
      <c r="I24" s="140">
        <v>251</v>
      </c>
      <c r="J24" s="115">
        <v>-35</v>
      </c>
      <c r="K24" s="116">
        <v>-13.944223107569721</v>
      </c>
    </row>
    <row r="25" spans="1:11" ht="14.1" customHeight="1" x14ac:dyDescent="0.2">
      <c r="A25" s="306">
        <v>25</v>
      </c>
      <c r="B25" s="307" t="s">
        <v>242</v>
      </c>
      <c r="C25" s="308"/>
      <c r="D25" s="113">
        <v>5.3898220105289543</v>
      </c>
      <c r="E25" s="115">
        <v>215</v>
      </c>
      <c r="F25" s="114">
        <v>128</v>
      </c>
      <c r="G25" s="114">
        <v>214</v>
      </c>
      <c r="H25" s="114">
        <v>251</v>
      </c>
      <c r="I25" s="140">
        <v>386</v>
      </c>
      <c r="J25" s="115">
        <v>-171</v>
      </c>
      <c r="K25" s="116">
        <v>-44.300518134715027</v>
      </c>
    </row>
    <row r="26" spans="1:11" ht="14.1" customHeight="1" x14ac:dyDescent="0.2">
      <c r="A26" s="306">
        <v>26</v>
      </c>
      <c r="B26" s="307" t="s">
        <v>243</v>
      </c>
      <c r="C26" s="308"/>
      <c r="D26" s="113">
        <v>2.8327901729756833</v>
      </c>
      <c r="E26" s="115">
        <v>113</v>
      </c>
      <c r="F26" s="114">
        <v>60</v>
      </c>
      <c r="G26" s="114">
        <v>110</v>
      </c>
      <c r="H26" s="114">
        <v>72</v>
      </c>
      <c r="I26" s="140">
        <v>99</v>
      </c>
      <c r="J26" s="115">
        <v>14</v>
      </c>
      <c r="K26" s="116">
        <v>14.141414141414142</v>
      </c>
    </row>
    <row r="27" spans="1:11" ht="14.1" customHeight="1" x14ac:dyDescent="0.2">
      <c r="A27" s="306">
        <v>27</v>
      </c>
      <c r="B27" s="307" t="s">
        <v>244</v>
      </c>
      <c r="C27" s="308"/>
      <c r="D27" s="113">
        <v>2.206066683379293</v>
      </c>
      <c r="E27" s="115">
        <v>88</v>
      </c>
      <c r="F27" s="114">
        <v>75</v>
      </c>
      <c r="G27" s="114">
        <v>74</v>
      </c>
      <c r="H27" s="114">
        <v>86</v>
      </c>
      <c r="I27" s="140">
        <v>115</v>
      </c>
      <c r="J27" s="115">
        <v>-27</v>
      </c>
      <c r="K27" s="116">
        <v>-23.478260869565219</v>
      </c>
    </row>
    <row r="28" spans="1:11" ht="14.1" customHeight="1" x14ac:dyDescent="0.2">
      <c r="A28" s="306">
        <v>28</v>
      </c>
      <c r="B28" s="307" t="s">
        <v>245</v>
      </c>
      <c r="C28" s="308"/>
      <c r="D28" s="113">
        <v>0.17548257708698922</v>
      </c>
      <c r="E28" s="115">
        <v>7</v>
      </c>
      <c r="F28" s="114">
        <v>0</v>
      </c>
      <c r="G28" s="114">
        <v>7</v>
      </c>
      <c r="H28" s="114">
        <v>3</v>
      </c>
      <c r="I28" s="140">
        <v>4</v>
      </c>
      <c r="J28" s="115">
        <v>3</v>
      </c>
      <c r="K28" s="116">
        <v>75</v>
      </c>
    </row>
    <row r="29" spans="1:11" ht="14.1" customHeight="1" x14ac:dyDescent="0.2">
      <c r="A29" s="306">
        <v>29</v>
      </c>
      <c r="B29" s="307" t="s">
        <v>246</v>
      </c>
      <c r="C29" s="308"/>
      <c r="D29" s="113">
        <v>4.9887189771872649</v>
      </c>
      <c r="E29" s="115">
        <v>199</v>
      </c>
      <c r="F29" s="114">
        <v>121</v>
      </c>
      <c r="G29" s="114">
        <v>173</v>
      </c>
      <c r="H29" s="114">
        <v>203</v>
      </c>
      <c r="I29" s="140">
        <v>164</v>
      </c>
      <c r="J29" s="115">
        <v>35</v>
      </c>
      <c r="K29" s="116">
        <v>21.341463414634145</v>
      </c>
    </row>
    <row r="30" spans="1:11" ht="14.1" customHeight="1" x14ac:dyDescent="0.2">
      <c r="A30" s="306" t="s">
        <v>247</v>
      </c>
      <c r="B30" s="307" t="s">
        <v>248</v>
      </c>
      <c r="C30" s="308"/>
      <c r="D30" s="113">
        <v>2.9581348708949613</v>
      </c>
      <c r="E30" s="115">
        <v>118</v>
      </c>
      <c r="F30" s="114" t="s">
        <v>513</v>
      </c>
      <c r="G30" s="114" t="s">
        <v>513</v>
      </c>
      <c r="H30" s="114">
        <v>116</v>
      </c>
      <c r="I30" s="140">
        <v>99</v>
      </c>
      <c r="J30" s="115">
        <v>19</v>
      </c>
      <c r="K30" s="116">
        <v>19.19191919191919</v>
      </c>
    </row>
    <row r="31" spans="1:11" ht="14.1" customHeight="1" x14ac:dyDescent="0.2">
      <c r="A31" s="306" t="s">
        <v>249</v>
      </c>
      <c r="B31" s="307" t="s">
        <v>250</v>
      </c>
      <c r="C31" s="308"/>
      <c r="D31" s="113" t="s">
        <v>513</v>
      </c>
      <c r="E31" s="115" t="s">
        <v>513</v>
      </c>
      <c r="F31" s="114">
        <v>68</v>
      </c>
      <c r="G31" s="114">
        <v>91</v>
      </c>
      <c r="H31" s="114">
        <v>87</v>
      </c>
      <c r="I31" s="140">
        <v>62</v>
      </c>
      <c r="J31" s="115" t="s">
        <v>513</v>
      </c>
      <c r="K31" s="116" t="s">
        <v>513</v>
      </c>
    </row>
    <row r="32" spans="1:11" ht="14.1" customHeight="1" x14ac:dyDescent="0.2">
      <c r="A32" s="306">
        <v>31</v>
      </c>
      <c r="B32" s="307" t="s">
        <v>251</v>
      </c>
      <c r="C32" s="308"/>
      <c r="D32" s="113">
        <v>0.22562045625470042</v>
      </c>
      <c r="E32" s="115">
        <v>9</v>
      </c>
      <c r="F32" s="114">
        <v>7</v>
      </c>
      <c r="G32" s="114">
        <v>15</v>
      </c>
      <c r="H32" s="114">
        <v>16</v>
      </c>
      <c r="I32" s="140">
        <v>10</v>
      </c>
      <c r="J32" s="115">
        <v>-1</v>
      </c>
      <c r="K32" s="116">
        <v>-10</v>
      </c>
    </row>
    <row r="33" spans="1:11" ht="14.1" customHeight="1" x14ac:dyDescent="0.2">
      <c r="A33" s="306">
        <v>32</v>
      </c>
      <c r="B33" s="307" t="s">
        <v>252</v>
      </c>
      <c r="C33" s="308"/>
      <c r="D33" s="113">
        <v>3.5096515417397844</v>
      </c>
      <c r="E33" s="115">
        <v>140</v>
      </c>
      <c r="F33" s="114">
        <v>85</v>
      </c>
      <c r="G33" s="114">
        <v>181</v>
      </c>
      <c r="H33" s="114">
        <v>156</v>
      </c>
      <c r="I33" s="140">
        <v>163</v>
      </c>
      <c r="J33" s="115">
        <v>-23</v>
      </c>
      <c r="K33" s="116">
        <v>-14.110429447852761</v>
      </c>
    </row>
    <row r="34" spans="1:11" ht="14.1" customHeight="1" x14ac:dyDescent="0.2">
      <c r="A34" s="306">
        <v>33</v>
      </c>
      <c r="B34" s="307" t="s">
        <v>253</v>
      </c>
      <c r="C34" s="308"/>
      <c r="D34" s="113">
        <v>2.4316871396339934</v>
      </c>
      <c r="E34" s="115">
        <v>97</v>
      </c>
      <c r="F34" s="114">
        <v>26</v>
      </c>
      <c r="G34" s="114">
        <v>65</v>
      </c>
      <c r="H34" s="114">
        <v>64</v>
      </c>
      <c r="I34" s="140">
        <v>87</v>
      </c>
      <c r="J34" s="115">
        <v>10</v>
      </c>
      <c r="K34" s="116">
        <v>11.494252873563218</v>
      </c>
    </row>
    <row r="35" spans="1:11" ht="14.1" customHeight="1" x14ac:dyDescent="0.2">
      <c r="A35" s="306">
        <v>34</v>
      </c>
      <c r="B35" s="307" t="s">
        <v>254</v>
      </c>
      <c r="C35" s="308"/>
      <c r="D35" s="113">
        <v>2.6322386563048381</v>
      </c>
      <c r="E35" s="115">
        <v>105</v>
      </c>
      <c r="F35" s="114">
        <v>76</v>
      </c>
      <c r="G35" s="114">
        <v>117</v>
      </c>
      <c r="H35" s="114">
        <v>119</v>
      </c>
      <c r="I35" s="140">
        <v>118</v>
      </c>
      <c r="J35" s="115">
        <v>-13</v>
      </c>
      <c r="K35" s="116">
        <v>-11.016949152542374</v>
      </c>
    </row>
    <row r="36" spans="1:11" ht="14.1" customHeight="1" x14ac:dyDescent="0.2">
      <c r="A36" s="306">
        <v>41</v>
      </c>
      <c r="B36" s="307" t="s">
        <v>255</v>
      </c>
      <c r="C36" s="308"/>
      <c r="D36" s="113">
        <v>3.1336174479819503</v>
      </c>
      <c r="E36" s="115">
        <v>125</v>
      </c>
      <c r="F36" s="114">
        <v>71</v>
      </c>
      <c r="G36" s="114">
        <v>142</v>
      </c>
      <c r="H36" s="114">
        <v>137</v>
      </c>
      <c r="I36" s="140">
        <v>135</v>
      </c>
      <c r="J36" s="115">
        <v>-10</v>
      </c>
      <c r="K36" s="116">
        <v>-7.4074074074074074</v>
      </c>
    </row>
    <row r="37" spans="1:11" ht="14.1" customHeight="1" x14ac:dyDescent="0.2">
      <c r="A37" s="306">
        <v>42</v>
      </c>
      <c r="B37" s="307" t="s">
        <v>256</v>
      </c>
      <c r="C37" s="308"/>
      <c r="D37" s="113" t="s">
        <v>513</v>
      </c>
      <c r="E37" s="115" t="s">
        <v>513</v>
      </c>
      <c r="F37" s="114">
        <v>3</v>
      </c>
      <c r="G37" s="114">
        <v>3</v>
      </c>
      <c r="H37" s="114" t="s">
        <v>513</v>
      </c>
      <c r="I37" s="140">
        <v>6</v>
      </c>
      <c r="J37" s="115" t="s">
        <v>513</v>
      </c>
      <c r="K37" s="116" t="s">
        <v>513</v>
      </c>
    </row>
    <row r="38" spans="1:11" ht="14.1" customHeight="1" x14ac:dyDescent="0.2">
      <c r="A38" s="306">
        <v>43</v>
      </c>
      <c r="B38" s="307" t="s">
        <v>257</v>
      </c>
      <c r="C38" s="308"/>
      <c r="D38" s="113">
        <v>0.52644773126096767</v>
      </c>
      <c r="E38" s="115">
        <v>21</v>
      </c>
      <c r="F38" s="114">
        <v>12</v>
      </c>
      <c r="G38" s="114">
        <v>37</v>
      </c>
      <c r="H38" s="114">
        <v>13</v>
      </c>
      <c r="I38" s="140">
        <v>11</v>
      </c>
      <c r="J38" s="115">
        <v>10</v>
      </c>
      <c r="K38" s="116">
        <v>90.909090909090907</v>
      </c>
    </row>
    <row r="39" spans="1:11" ht="14.1" customHeight="1" x14ac:dyDescent="0.2">
      <c r="A39" s="306">
        <v>51</v>
      </c>
      <c r="B39" s="307" t="s">
        <v>258</v>
      </c>
      <c r="C39" s="308"/>
      <c r="D39" s="113">
        <v>11.005264477312609</v>
      </c>
      <c r="E39" s="115">
        <v>439</v>
      </c>
      <c r="F39" s="114">
        <v>571</v>
      </c>
      <c r="G39" s="114">
        <v>535</v>
      </c>
      <c r="H39" s="114">
        <v>419</v>
      </c>
      <c r="I39" s="140">
        <v>417</v>
      </c>
      <c r="J39" s="115">
        <v>22</v>
      </c>
      <c r="K39" s="116">
        <v>5.275779376498801</v>
      </c>
    </row>
    <row r="40" spans="1:11" ht="14.1" customHeight="1" x14ac:dyDescent="0.2">
      <c r="A40" s="306" t="s">
        <v>259</v>
      </c>
      <c r="B40" s="307" t="s">
        <v>260</v>
      </c>
      <c r="C40" s="308"/>
      <c r="D40" s="113">
        <v>9.6766106793682631</v>
      </c>
      <c r="E40" s="115">
        <v>386</v>
      </c>
      <c r="F40" s="114">
        <v>450</v>
      </c>
      <c r="G40" s="114">
        <v>501</v>
      </c>
      <c r="H40" s="114">
        <v>393</v>
      </c>
      <c r="I40" s="140">
        <v>376</v>
      </c>
      <c r="J40" s="115">
        <v>10</v>
      </c>
      <c r="K40" s="116">
        <v>2.6595744680851063</v>
      </c>
    </row>
    <row r="41" spans="1:11" ht="14.1" customHeight="1" x14ac:dyDescent="0.2">
      <c r="A41" s="306"/>
      <c r="B41" s="307" t="s">
        <v>261</v>
      </c>
      <c r="C41" s="308"/>
      <c r="D41" s="113">
        <v>8.5485083980947607</v>
      </c>
      <c r="E41" s="115">
        <v>341</v>
      </c>
      <c r="F41" s="114">
        <v>389</v>
      </c>
      <c r="G41" s="114">
        <v>442</v>
      </c>
      <c r="H41" s="114">
        <v>342</v>
      </c>
      <c r="I41" s="140">
        <v>313</v>
      </c>
      <c r="J41" s="115">
        <v>28</v>
      </c>
      <c r="K41" s="116">
        <v>8.9456869009584672</v>
      </c>
    </row>
    <row r="42" spans="1:11" ht="14.1" customHeight="1" x14ac:dyDescent="0.2">
      <c r="A42" s="306">
        <v>52</v>
      </c>
      <c r="B42" s="307" t="s">
        <v>262</v>
      </c>
      <c r="C42" s="308"/>
      <c r="D42" s="113">
        <v>6.3424417147154672</v>
      </c>
      <c r="E42" s="115">
        <v>253</v>
      </c>
      <c r="F42" s="114">
        <v>199</v>
      </c>
      <c r="G42" s="114">
        <v>263</v>
      </c>
      <c r="H42" s="114">
        <v>261</v>
      </c>
      <c r="I42" s="140">
        <v>279</v>
      </c>
      <c r="J42" s="115">
        <v>-26</v>
      </c>
      <c r="K42" s="116">
        <v>-9.3189964157706093</v>
      </c>
    </row>
    <row r="43" spans="1:11" ht="14.1" customHeight="1" x14ac:dyDescent="0.2">
      <c r="A43" s="306" t="s">
        <v>263</v>
      </c>
      <c r="B43" s="307" t="s">
        <v>264</v>
      </c>
      <c r="C43" s="308"/>
      <c r="D43" s="113">
        <v>5.9162697417899226</v>
      </c>
      <c r="E43" s="115">
        <v>236</v>
      </c>
      <c r="F43" s="114">
        <v>184</v>
      </c>
      <c r="G43" s="114">
        <v>243</v>
      </c>
      <c r="H43" s="114">
        <v>236</v>
      </c>
      <c r="I43" s="140">
        <v>259</v>
      </c>
      <c r="J43" s="115">
        <v>-23</v>
      </c>
      <c r="K43" s="116">
        <v>-8.8803088803088794</v>
      </c>
    </row>
    <row r="44" spans="1:11" ht="14.1" customHeight="1" x14ac:dyDescent="0.2">
      <c r="A44" s="306">
        <v>53</v>
      </c>
      <c r="B44" s="307" t="s">
        <v>265</v>
      </c>
      <c r="C44" s="308"/>
      <c r="D44" s="113">
        <v>1.2033091000250689</v>
      </c>
      <c r="E44" s="115">
        <v>48</v>
      </c>
      <c r="F44" s="114">
        <v>52</v>
      </c>
      <c r="G44" s="114">
        <v>55</v>
      </c>
      <c r="H44" s="114">
        <v>55</v>
      </c>
      <c r="I44" s="140">
        <v>41</v>
      </c>
      <c r="J44" s="115">
        <v>7</v>
      </c>
      <c r="K44" s="116">
        <v>17.073170731707318</v>
      </c>
    </row>
    <row r="45" spans="1:11" ht="14.1" customHeight="1" x14ac:dyDescent="0.2">
      <c r="A45" s="306" t="s">
        <v>266</v>
      </c>
      <c r="B45" s="307" t="s">
        <v>267</v>
      </c>
      <c r="C45" s="308"/>
      <c r="D45" s="113">
        <v>1.1782401604412134</v>
      </c>
      <c r="E45" s="115">
        <v>47</v>
      </c>
      <c r="F45" s="114">
        <v>52</v>
      </c>
      <c r="G45" s="114">
        <v>54</v>
      </c>
      <c r="H45" s="114">
        <v>52</v>
      </c>
      <c r="I45" s="140">
        <v>39</v>
      </c>
      <c r="J45" s="115">
        <v>8</v>
      </c>
      <c r="K45" s="116">
        <v>20.512820512820515</v>
      </c>
    </row>
    <row r="46" spans="1:11" ht="14.1" customHeight="1" x14ac:dyDescent="0.2">
      <c r="A46" s="306">
        <v>54</v>
      </c>
      <c r="B46" s="307" t="s">
        <v>268</v>
      </c>
      <c r="C46" s="308"/>
      <c r="D46" s="113">
        <v>3.1336174479819503</v>
      </c>
      <c r="E46" s="115">
        <v>125</v>
      </c>
      <c r="F46" s="114">
        <v>93</v>
      </c>
      <c r="G46" s="114">
        <v>106</v>
      </c>
      <c r="H46" s="114">
        <v>90</v>
      </c>
      <c r="I46" s="140">
        <v>102</v>
      </c>
      <c r="J46" s="115">
        <v>23</v>
      </c>
      <c r="K46" s="116">
        <v>22.549019607843139</v>
      </c>
    </row>
    <row r="47" spans="1:11" ht="14.1" customHeight="1" x14ac:dyDescent="0.2">
      <c r="A47" s="306">
        <v>61</v>
      </c>
      <c r="B47" s="307" t="s">
        <v>269</v>
      </c>
      <c r="C47" s="308"/>
      <c r="D47" s="113">
        <v>1.8551015292053146</v>
      </c>
      <c r="E47" s="115">
        <v>74</v>
      </c>
      <c r="F47" s="114">
        <v>33</v>
      </c>
      <c r="G47" s="114">
        <v>92</v>
      </c>
      <c r="H47" s="114">
        <v>68</v>
      </c>
      <c r="I47" s="140">
        <v>76</v>
      </c>
      <c r="J47" s="115">
        <v>-2</v>
      </c>
      <c r="K47" s="116">
        <v>-2.6315789473684212</v>
      </c>
    </row>
    <row r="48" spans="1:11" ht="14.1" customHeight="1" x14ac:dyDescent="0.2">
      <c r="A48" s="306">
        <v>62</v>
      </c>
      <c r="B48" s="307" t="s">
        <v>270</v>
      </c>
      <c r="C48" s="308"/>
      <c r="D48" s="113">
        <v>6.6432689897217347</v>
      </c>
      <c r="E48" s="115">
        <v>265</v>
      </c>
      <c r="F48" s="114">
        <v>297</v>
      </c>
      <c r="G48" s="114">
        <v>313</v>
      </c>
      <c r="H48" s="114">
        <v>312</v>
      </c>
      <c r="I48" s="140">
        <v>253</v>
      </c>
      <c r="J48" s="115">
        <v>12</v>
      </c>
      <c r="K48" s="116">
        <v>4.7430830039525693</v>
      </c>
    </row>
    <row r="49" spans="1:11" ht="14.1" customHeight="1" x14ac:dyDescent="0.2">
      <c r="A49" s="306">
        <v>63</v>
      </c>
      <c r="B49" s="307" t="s">
        <v>271</v>
      </c>
      <c r="C49" s="308"/>
      <c r="D49" s="113">
        <v>2.5319628979694158</v>
      </c>
      <c r="E49" s="115">
        <v>101</v>
      </c>
      <c r="F49" s="114">
        <v>60</v>
      </c>
      <c r="G49" s="114">
        <v>124</v>
      </c>
      <c r="H49" s="114">
        <v>95</v>
      </c>
      <c r="I49" s="140">
        <v>95</v>
      </c>
      <c r="J49" s="115">
        <v>6</v>
      </c>
      <c r="K49" s="116">
        <v>6.3157894736842106</v>
      </c>
    </row>
    <row r="50" spans="1:11" ht="14.1" customHeight="1" x14ac:dyDescent="0.2">
      <c r="A50" s="306" t="s">
        <v>272</v>
      </c>
      <c r="B50" s="307" t="s">
        <v>273</v>
      </c>
      <c r="C50" s="308"/>
      <c r="D50" s="113">
        <v>0.30082727500626721</v>
      </c>
      <c r="E50" s="115">
        <v>12</v>
      </c>
      <c r="F50" s="114">
        <v>12</v>
      </c>
      <c r="G50" s="114">
        <v>23</v>
      </c>
      <c r="H50" s="114">
        <v>8</v>
      </c>
      <c r="I50" s="140">
        <v>8</v>
      </c>
      <c r="J50" s="115">
        <v>4</v>
      </c>
      <c r="K50" s="116">
        <v>50</v>
      </c>
    </row>
    <row r="51" spans="1:11" ht="14.1" customHeight="1" x14ac:dyDescent="0.2">
      <c r="A51" s="306" t="s">
        <v>274</v>
      </c>
      <c r="B51" s="307" t="s">
        <v>275</v>
      </c>
      <c r="C51" s="308"/>
      <c r="D51" s="113">
        <v>1.8801704687891703</v>
      </c>
      <c r="E51" s="115">
        <v>75</v>
      </c>
      <c r="F51" s="114">
        <v>42</v>
      </c>
      <c r="G51" s="114">
        <v>85</v>
      </c>
      <c r="H51" s="114">
        <v>83</v>
      </c>
      <c r="I51" s="140">
        <v>79</v>
      </c>
      <c r="J51" s="115">
        <v>-4</v>
      </c>
      <c r="K51" s="116">
        <v>-5.0632911392405067</v>
      </c>
    </row>
    <row r="52" spans="1:11" ht="14.1" customHeight="1" x14ac:dyDescent="0.2">
      <c r="A52" s="306">
        <v>71</v>
      </c>
      <c r="B52" s="307" t="s">
        <v>276</v>
      </c>
      <c r="C52" s="308"/>
      <c r="D52" s="113">
        <v>6.3675106542993234</v>
      </c>
      <c r="E52" s="115">
        <v>254</v>
      </c>
      <c r="F52" s="114">
        <v>162</v>
      </c>
      <c r="G52" s="114">
        <v>248</v>
      </c>
      <c r="H52" s="114">
        <v>210</v>
      </c>
      <c r="I52" s="140">
        <v>270</v>
      </c>
      <c r="J52" s="115">
        <v>-16</v>
      </c>
      <c r="K52" s="116">
        <v>-5.9259259259259256</v>
      </c>
    </row>
    <row r="53" spans="1:11" ht="14.1" customHeight="1" x14ac:dyDescent="0.2">
      <c r="A53" s="306" t="s">
        <v>277</v>
      </c>
      <c r="B53" s="307" t="s">
        <v>278</v>
      </c>
      <c r="C53" s="308"/>
      <c r="D53" s="113">
        <v>2.4818250188017048</v>
      </c>
      <c r="E53" s="115">
        <v>99</v>
      </c>
      <c r="F53" s="114">
        <v>70</v>
      </c>
      <c r="G53" s="114">
        <v>103</v>
      </c>
      <c r="H53" s="114">
        <v>73</v>
      </c>
      <c r="I53" s="140">
        <v>94</v>
      </c>
      <c r="J53" s="115">
        <v>5</v>
      </c>
      <c r="K53" s="116">
        <v>5.3191489361702127</v>
      </c>
    </row>
    <row r="54" spans="1:11" ht="14.1" customHeight="1" x14ac:dyDescent="0.2">
      <c r="A54" s="306" t="s">
        <v>279</v>
      </c>
      <c r="B54" s="307" t="s">
        <v>280</v>
      </c>
      <c r="C54" s="308"/>
      <c r="D54" s="113">
        <v>3.2338932063173726</v>
      </c>
      <c r="E54" s="115">
        <v>129</v>
      </c>
      <c r="F54" s="114">
        <v>73</v>
      </c>
      <c r="G54" s="114">
        <v>124</v>
      </c>
      <c r="H54" s="114">
        <v>116</v>
      </c>
      <c r="I54" s="140">
        <v>146</v>
      </c>
      <c r="J54" s="115">
        <v>-17</v>
      </c>
      <c r="K54" s="116">
        <v>-11.643835616438356</v>
      </c>
    </row>
    <row r="55" spans="1:11" ht="14.1" customHeight="1" x14ac:dyDescent="0.2">
      <c r="A55" s="306">
        <v>72</v>
      </c>
      <c r="B55" s="307" t="s">
        <v>281</v>
      </c>
      <c r="C55" s="308"/>
      <c r="D55" s="113">
        <v>1.2534469791927803</v>
      </c>
      <c r="E55" s="115">
        <v>50</v>
      </c>
      <c r="F55" s="114">
        <v>38</v>
      </c>
      <c r="G55" s="114">
        <v>76</v>
      </c>
      <c r="H55" s="114">
        <v>52</v>
      </c>
      <c r="I55" s="140">
        <v>58</v>
      </c>
      <c r="J55" s="115">
        <v>-8</v>
      </c>
      <c r="K55" s="116">
        <v>-13.793103448275861</v>
      </c>
    </row>
    <row r="56" spans="1:11" ht="14.1" customHeight="1" x14ac:dyDescent="0.2">
      <c r="A56" s="306" t="s">
        <v>282</v>
      </c>
      <c r="B56" s="307" t="s">
        <v>283</v>
      </c>
      <c r="C56" s="308"/>
      <c r="D56" s="113">
        <v>0.20055151667084484</v>
      </c>
      <c r="E56" s="115">
        <v>8</v>
      </c>
      <c r="F56" s="114" t="s">
        <v>513</v>
      </c>
      <c r="G56" s="114">
        <v>20</v>
      </c>
      <c r="H56" s="114">
        <v>10</v>
      </c>
      <c r="I56" s="140">
        <v>5</v>
      </c>
      <c r="J56" s="115">
        <v>3</v>
      </c>
      <c r="K56" s="116">
        <v>60</v>
      </c>
    </row>
    <row r="57" spans="1:11" ht="14.1" customHeight="1" x14ac:dyDescent="0.2">
      <c r="A57" s="306" t="s">
        <v>284</v>
      </c>
      <c r="B57" s="307" t="s">
        <v>285</v>
      </c>
      <c r="C57" s="308"/>
      <c r="D57" s="113">
        <v>0.92755076460265728</v>
      </c>
      <c r="E57" s="115">
        <v>37</v>
      </c>
      <c r="F57" s="114">
        <v>33</v>
      </c>
      <c r="G57" s="114">
        <v>41</v>
      </c>
      <c r="H57" s="114">
        <v>39</v>
      </c>
      <c r="I57" s="140">
        <v>49</v>
      </c>
      <c r="J57" s="115">
        <v>-12</v>
      </c>
      <c r="K57" s="116">
        <v>-24.489795918367346</v>
      </c>
    </row>
    <row r="58" spans="1:11" ht="14.1" customHeight="1" x14ac:dyDescent="0.2">
      <c r="A58" s="306">
        <v>73</v>
      </c>
      <c r="B58" s="307" t="s">
        <v>286</v>
      </c>
      <c r="C58" s="308"/>
      <c r="D58" s="113">
        <v>1.2033091000250689</v>
      </c>
      <c r="E58" s="115">
        <v>48</v>
      </c>
      <c r="F58" s="114">
        <v>31</v>
      </c>
      <c r="G58" s="114">
        <v>95</v>
      </c>
      <c r="H58" s="114">
        <v>32</v>
      </c>
      <c r="I58" s="140">
        <v>52</v>
      </c>
      <c r="J58" s="115">
        <v>-4</v>
      </c>
      <c r="K58" s="116">
        <v>-7.6923076923076925</v>
      </c>
    </row>
    <row r="59" spans="1:11" ht="14.1" customHeight="1" x14ac:dyDescent="0.2">
      <c r="A59" s="306" t="s">
        <v>287</v>
      </c>
      <c r="B59" s="307" t="s">
        <v>288</v>
      </c>
      <c r="C59" s="308"/>
      <c r="D59" s="113">
        <v>1.0027575833542242</v>
      </c>
      <c r="E59" s="115">
        <v>40</v>
      </c>
      <c r="F59" s="114">
        <v>27</v>
      </c>
      <c r="G59" s="114">
        <v>86</v>
      </c>
      <c r="H59" s="114">
        <v>30</v>
      </c>
      <c r="I59" s="140">
        <v>46</v>
      </c>
      <c r="J59" s="115">
        <v>-6</v>
      </c>
      <c r="K59" s="116">
        <v>-13.043478260869565</v>
      </c>
    </row>
    <row r="60" spans="1:11" ht="14.1" customHeight="1" x14ac:dyDescent="0.2">
      <c r="A60" s="306">
        <v>81</v>
      </c>
      <c r="B60" s="307" t="s">
        <v>289</v>
      </c>
      <c r="C60" s="308"/>
      <c r="D60" s="113">
        <v>5.7658561042867884</v>
      </c>
      <c r="E60" s="115">
        <v>230</v>
      </c>
      <c r="F60" s="114">
        <v>180</v>
      </c>
      <c r="G60" s="114">
        <v>263</v>
      </c>
      <c r="H60" s="114">
        <v>146</v>
      </c>
      <c r="I60" s="140">
        <v>190</v>
      </c>
      <c r="J60" s="115">
        <v>40</v>
      </c>
      <c r="K60" s="116">
        <v>21.05263157894737</v>
      </c>
    </row>
    <row r="61" spans="1:11" ht="14.1" customHeight="1" x14ac:dyDescent="0.2">
      <c r="A61" s="306" t="s">
        <v>290</v>
      </c>
      <c r="B61" s="307" t="s">
        <v>291</v>
      </c>
      <c r="C61" s="308"/>
      <c r="D61" s="113">
        <v>1.579343193782903</v>
      </c>
      <c r="E61" s="115">
        <v>63</v>
      </c>
      <c r="F61" s="114">
        <v>30</v>
      </c>
      <c r="G61" s="114">
        <v>74</v>
      </c>
      <c r="H61" s="114">
        <v>23</v>
      </c>
      <c r="I61" s="140">
        <v>45</v>
      </c>
      <c r="J61" s="115">
        <v>18</v>
      </c>
      <c r="K61" s="116">
        <v>40</v>
      </c>
    </row>
    <row r="62" spans="1:11" ht="14.1" customHeight="1" x14ac:dyDescent="0.2">
      <c r="A62" s="306" t="s">
        <v>292</v>
      </c>
      <c r="B62" s="307" t="s">
        <v>293</v>
      </c>
      <c r="C62" s="308"/>
      <c r="D62" s="113">
        <v>2.2562045625470044</v>
      </c>
      <c r="E62" s="115">
        <v>90</v>
      </c>
      <c r="F62" s="114">
        <v>94</v>
      </c>
      <c r="G62" s="114">
        <v>138</v>
      </c>
      <c r="H62" s="114">
        <v>65</v>
      </c>
      <c r="I62" s="140">
        <v>90</v>
      </c>
      <c r="J62" s="115">
        <v>0</v>
      </c>
      <c r="K62" s="116">
        <v>0</v>
      </c>
    </row>
    <row r="63" spans="1:11" ht="14.1" customHeight="1" x14ac:dyDescent="0.2">
      <c r="A63" s="306"/>
      <c r="B63" s="307" t="s">
        <v>294</v>
      </c>
      <c r="C63" s="308"/>
      <c r="D63" s="113">
        <v>1.9303083479568814</v>
      </c>
      <c r="E63" s="115">
        <v>77</v>
      </c>
      <c r="F63" s="114">
        <v>91</v>
      </c>
      <c r="G63" s="114">
        <v>117</v>
      </c>
      <c r="H63" s="114">
        <v>58</v>
      </c>
      <c r="I63" s="140">
        <v>69</v>
      </c>
      <c r="J63" s="115">
        <v>8</v>
      </c>
      <c r="K63" s="116">
        <v>11.594202898550725</v>
      </c>
    </row>
    <row r="64" spans="1:11" ht="14.1" customHeight="1" x14ac:dyDescent="0.2">
      <c r="A64" s="306" t="s">
        <v>295</v>
      </c>
      <c r="B64" s="307" t="s">
        <v>296</v>
      </c>
      <c r="C64" s="308"/>
      <c r="D64" s="113">
        <v>0.6768613687641013</v>
      </c>
      <c r="E64" s="115">
        <v>27</v>
      </c>
      <c r="F64" s="114">
        <v>18</v>
      </c>
      <c r="G64" s="114">
        <v>13</v>
      </c>
      <c r="H64" s="114">
        <v>13</v>
      </c>
      <c r="I64" s="140">
        <v>25</v>
      </c>
      <c r="J64" s="115">
        <v>2</v>
      </c>
      <c r="K64" s="116">
        <v>8</v>
      </c>
    </row>
    <row r="65" spans="1:11" ht="14.1" customHeight="1" x14ac:dyDescent="0.2">
      <c r="A65" s="306" t="s">
        <v>297</v>
      </c>
      <c r="B65" s="307" t="s">
        <v>298</v>
      </c>
      <c r="C65" s="308"/>
      <c r="D65" s="113">
        <v>0.72699924793181248</v>
      </c>
      <c r="E65" s="115">
        <v>29</v>
      </c>
      <c r="F65" s="114">
        <v>18</v>
      </c>
      <c r="G65" s="114">
        <v>15</v>
      </c>
      <c r="H65" s="114">
        <v>21</v>
      </c>
      <c r="I65" s="140">
        <v>19</v>
      </c>
      <c r="J65" s="115">
        <v>10</v>
      </c>
      <c r="K65" s="116">
        <v>52.631578947368418</v>
      </c>
    </row>
    <row r="66" spans="1:11" ht="14.1" customHeight="1" x14ac:dyDescent="0.2">
      <c r="A66" s="306">
        <v>82</v>
      </c>
      <c r="B66" s="307" t="s">
        <v>299</v>
      </c>
      <c r="C66" s="308"/>
      <c r="D66" s="113">
        <v>4.7630985209325649</v>
      </c>
      <c r="E66" s="115">
        <v>190</v>
      </c>
      <c r="F66" s="114">
        <v>138</v>
      </c>
      <c r="G66" s="114">
        <v>216</v>
      </c>
      <c r="H66" s="114">
        <v>149</v>
      </c>
      <c r="I66" s="140">
        <v>169</v>
      </c>
      <c r="J66" s="115">
        <v>21</v>
      </c>
      <c r="K66" s="116">
        <v>12.42603550295858</v>
      </c>
    </row>
    <row r="67" spans="1:11" ht="14.1" customHeight="1" x14ac:dyDescent="0.2">
      <c r="A67" s="306" t="s">
        <v>300</v>
      </c>
      <c r="B67" s="307" t="s">
        <v>301</v>
      </c>
      <c r="C67" s="308"/>
      <c r="D67" s="113">
        <v>3.7102030584106291</v>
      </c>
      <c r="E67" s="115">
        <v>148</v>
      </c>
      <c r="F67" s="114">
        <v>102</v>
      </c>
      <c r="G67" s="114">
        <v>161</v>
      </c>
      <c r="H67" s="114">
        <v>115</v>
      </c>
      <c r="I67" s="140">
        <v>135</v>
      </c>
      <c r="J67" s="115">
        <v>13</v>
      </c>
      <c r="K67" s="116">
        <v>9.6296296296296298</v>
      </c>
    </row>
    <row r="68" spans="1:11" ht="14.1" customHeight="1" x14ac:dyDescent="0.2">
      <c r="A68" s="306" t="s">
        <v>302</v>
      </c>
      <c r="B68" s="307" t="s">
        <v>303</v>
      </c>
      <c r="C68" s="308"/>
      <c r="D68" s="113">
        <v>0.72699924793181248</v>
      </c>
      <c r="E68" s="115">
        <v>29</v>
      </c>
      <c r="F68" s="114">
        <v>12</v>
      </c>
      <c r="G68" s="114">
        <v>31</v>
      </c>
      <c r="H68" s="114">
        <v>23</v>
      </c>
      <c r="I68" s="140">
        <v>16</v>
      </c>
      <c r="J68" s="115">
        <v>13</v>
      </c>
      <c r="K68" s="116">
        <v>81.25</v>
      </c>
    </row>
    <row r="69" spans="1:11" ht="14.1" customHeight="1" x14ac:dyDescent="0.2">
      <c r="A69" s="306">
        <v>83</v>
      </c>
      <c r="B69" s="307" t="s">
        <v>304</v>
      </c>
      <c r="C69" s="308"/>
      <c r="D69" s="113">
        <v>3.5597894209074954</v>
      </c>
      <c r="E69" s="115">
        <v>142</v>
      </c>
      <c r="F69" s="114">
        <v>123</v>
      </c>
      <c r="G69" s="114">
        <v>226</v>
      </c>
      <c r="H69" s="114">
        <v>113</v>
      </c>
      <c r="I69" s="140">
        <v>183</v>
      </c>
      <c r="J69" s="115">
        <v>-41</v>
      </c>
      <c r="K69" s="116">
        <v>-22.404371584699454</v>
      </c>
    </row>
    <row r="70" spans="1:11" ht="14.1" customHeight="1" x14ac:dyDescent="0.2">
      <c r="A70" s="306" t="s">
        <v>305</v>
      </c>
      <c r="B70" s="307" t="s">
        <v>306</v>
      </c>
      <c r="C70" s="308"/>
      <c r="D70" s="113">
        <v>2.7325144146402609</v>
      </c>
      <c r="E70" s="115">
        <v>109</v>
      </c>
      <c r="F70" s="114">
        <v>104</v>
      </c>
      <c r="G70" s="114">
        <v>191</v>
      </c>
      <c r="H70" s="114">
        <v>83</v>
      </c>
      <c r="I70" s="140">
        <v>151</v>
      </c>
      <c r="J70" s="115">
        <v>-42</v>
      </c>
      <c r="K70" s="116">
        <v>-27.814569536423843</v>
      </c>
    </row>
    <row r="71" spans="1:11" ht="14.1" customHeight="1" x14ac:dyDescent="0.2">
      <c r="A71" s="306"/>
      <c r="B71" s="307" t="s">
        <v>307</v>
      </c>
      <c r="C71" s="308"/>
      <c r="D71" s="113">
        <v>1.7548257708698922</v>
      </c>
      <c r="E71" s="115">
        <v>70</v>
      </c>
      <c r="F71" s="114">
        <v>73</v>
      </c>
      <c r="G71" s="114">
        <v>136</v>
      </c>
      <c r="H71" s="114">
        <v>59</v>
      </c>
      <c r="I71" s="140">
        <v>98</v>
      </c>
      <c r="J71" s="115">
        <v>-28</v>
      </c>
      <c r="K71" s="116">
        <v>-28.571428571428573</v>
      </c>
    </row>
    <row r="72" spans="1:11" ht="14.1" customHeight="1" x14ac:dyDescent="0.2">
      <c r="A72" s="306">
        <v>84</v>
      </c>
      <c r="B72" s="307" t="s">
        <v>308</v>
      </c>
      <c r="C72" s="308"/>
      <c r="D72" s="113">
        <v>1.3286537979443469</v>
      </c>
      <c r="E72" s="115">
        <v>53</v>
      </c>
      <c r="F72" s="114">
        <v>55</v>
      </c>
      <c r="G72" s="114">
        <v>34</v>
      </c>
      <c r="H72" s="114">
        <v>30</v>
      </c>
      <c r="I72" s="140">
        <v>55</v>
      </c>
      <c r="J72" s="115">
        <v>-2</v>
      </c>
      <c r="K72" s="116">
        <v>-3.6363636363636362</v>
      </c>
    </row>
    <row r="73" spans="1:11" ht="14.1" customHeight="1" x14ac:dyDescent="0.2">
      <c r="A73" s="306" t="s">
        <v>309</v>
      </c>
      <c r="B73" s="307" t="s">
        <v>310</v>
      </c>
      <c r="C73" s="308"/>
      <c r="D73" s="113">
        <v>0.60165455001253443</v>
      </c>
      <c r="E73" s="115">
        <v>24</v>
      </c>
      <c r="F73" s="114">
        <v>17</v>
      </c>
      <c r="G73" s="114">
        <v>10</v>
      </c>
      <c r="H73" s="114">
        <v>3</v>
      </c>
      <c r="I73" s="140">
        <v>20</v>
      </c>
      <c r="J73" s="115">
        <v>4</v>
      </c>
      <c r="K73" s="116">
        <v>20</v>
      </c>
    </row>
    <row r="74" spans="1:11" ht="14.1" customHeight="1" x14ac:dyDescent="0.2">
      <c r="A74" s="306" t="s">
        <v>311</v>
      </c>
      <c r="B74" s="307" t="s">
        <v>312</v>
      </c>
      <c r="C74" s="308"/>
      <c r="D74" s="113">
        <v>0.10027575833542242</v>
      </c>
      <c r="E74" s="115">
        <v>4</v>
      </c>
      <c r="F74" s="114">
        <v>6</v>
      </c>
      <c r="G74" s="114">
        <v>8</v>
      </c>
      <c r="H74" s="114">
        <v>4</v>
      </c>
      <c r="I74" s="140">
        <v>13</v>
      </c>
      <c r="J74" s="115">
        <v>-9</v>
      </c>
      <c r="K74" s="116">
        <v>-69.230769230769226</v>
      </c>
    </row>
    <row r="75" spans="1:11" ht="14.1" customHeight="1" x14ac:dyDescent="0.2">
      <c r="A75" s="306" t="s">
        <v>313</v>
      </c>
      <c r="B75" s="307" t="s">
        <v>314</v>
      </c>
      <c r="C75" s="308"/>
      <c r="D75" s="113">
        <v>0.40110303334168967</v>
      </c>
      <c r="E75" s="115">
        <v>16</v>
      </c>
      <c r="F75" s="114">
        <v>24</v>
      </c>
      <c r="G75" s="114">
        <v>6</v>
      </c>
      <c r="H75" s="114">
        <v>17</v>
      </c>
      <c r="I75" s="140">
        <v>13</v>
      </c>
      <c r="J75" s="115">
        <v>3</v>
      </c>
      <c r="K75" s="116">
        <v>23.076923076923077</v>
      </c>
    </row>
    <row r="76" spans="1:11" ht="14.1" customHeight="1" x14ac:dyDescent="0.2">
      <c r="A76" s="306">
        <v>91</v>
      </c>
      <c r="B76" s="307" t="s">
        <v>315</v>
      </c>
      <c r="C76" s="308"/>
      <c r="D76" s="113">
        <v>0.25068939583855604</v>
      </c>
      <c r="E76" s="115">
        <v>10</v>
      </c>
      <c r="F76" s="114">
        <v>11</v>
      </c>
      <c r="G76" s="114">
        <v>14</v>
      </c>
      <c r="H76" s="114">
        <v>16</v>
      </c>
      <c r="I76" s="140">
        <v>5</v>
      </c>
      <c r="J76" s="115">
        <v>5</v>
      </c>
      <c r="K76" s="116">
        <v>100</v>
      </c>
    </row>
    <row r="77" spans="1:11" ht="14.1" customHeight="1" x14ac:dyDescent="0.2">
      <c r="A77" s="306">
        <v>92</v>
      </c>
      <c r="B77" s="307" t="s">
        <v>316</v>
      </c>
      <c r="C77" s="308"/>
      <c r="D77" s="113">
        <v>0.77713712709952365</v>
      </c>
      <c r="E77" s="115">
        <v>31</v>
      </c>
      <c r="F77" s="114">
        <v>57</v>
      </c>
      <c r="G77" s="114">
        <v>24</v>
      </c>
      <c r="H77" s="114">
        <v>37</v>
      </c>
      <c r="I77" s="140">
        <v>67</v>
      </c>
      <c r="J77" s="115">
        <v>-36</v>
      </c>
      <c r="K77" s="116">
        <v>-53.731343283582092</v>
      </c>
    </row>
    <row r="78" spans="1:11" ht="14.1" customHeight="1" x14ac:dyDescent="0.2">
      <c r="A78" s="306">
        <v>93</v>
      </c>
      <c r="B78" s="307" t="s">
        <v>317</v>
      </c>
      <c r="C78" s="308"/>
      <c r="D78" s="113" t="s">
        <v>513</v>
      </c>
      <c r="E78" s="115" t="s">
        <v>513</v>
      </c>
      <c r="F78" s="114">
        <v>0</v>
      </c>
      <c r="G78" s="114" t="s">
        <v>513</v>
      </c>
      <c r="H78" s="114" t="s">
        <v>513</v>
      </c>
      <c r="I78" s="140" t="s">
        <v>513</v>
      </c>
      <c r="J78" s="115" t="s">
        <v>513</v>
      </c>
      <c r="K78" s="116" t="s">
        <v>513</v>
      </c>
    </row>
    <row r="79" spans="1:11" ht="14.1" customHeight="1" x14ac:dyDescent="0.2">
      <c r="A79" s="306">
        <v>94</v>
      </c>
      <c r="B79" s="307" t="s">
        <v>318</v>
      </c>
      <c r="C79" s="308"/>
      <c r="D79" s="113" t="s">
        <v>513</v>
      </c>
      <c r="E79" s="115" t="s">
        <v>513</v>
      </c>
      <c r="F79" s="114" t="s">
        <v>513</v>
      </c>
      <c r="G79" s="114">
        <v>18</v>
      </c>
      <c r="H79" s="114" t="s">
        <v>513</v>
      </c>
      <c r="I79" s="140" t="s">
        <v>513</v>
      </c>
      <c r="J79" s="115" t="s">
        <v>513</v>
      </c>
      <c r="K79" s="116" t="s">
        <v>513</v>
      </c>
    </row>
    <row r="80" spans="1:11" ht="14.1" customHeight="1" x14ac:dyDescent="0.2">
      <c r="A80" s="306" t="s">
        <v>319</v>
      </c>
      <c r="B80" s="307" t="s">
        <v>320</v>
      </c>
      <c r="C80" s="308"/>
      <c r="D80" s="113">
        <v>0</v>
      </c>
      <c r="E80" s="115">
        <v>0</v>
      </c>
      <c r="F80" s="114" t="s">
        <v>513</v>
      </c>
      <c r="G80" s="114" t="s">
        <v>513</v>
      </c>
      <c r="H80" s="114" t="s">
        <v>513</v>
      </c>
      <c r="I80" s="140">
        <v>0</v>
      </c>
      <c r="J80" s="115">
        <v>0</v>
      </c>
      <c r="K80" s="116">
        <v>0</v>
      </c>
    </row>
    <row r="81" spans="1:11" ht="14.1" customHeight="1" x14ac:dyDescent="0.2">
      <c r="A81" s="310" t="s">
        <v>321</v>
      </c>
      <c r="B81" s="311" t="s">
        <v>333</v>
      </c>
      <c r="C81" s="312"/>
      <c r="D81" s="125">
        <v>0.20055151667084484</v>
      </c>
      <c r="E81" s="143">
        <v>8</v>
      </c>
      <c r="F81" s="144">
        <v>11</v>
      </c>
      <c r="G81" s="144">
        <v>26</v>
      </c>
      <c r="H81" s="144">
        <v>14</v>
      </c>
      <c r="I81" s="145">
        <v>14</v>
      </c>
      <c r="J81" s="143">
        <v>-6</v>
      </c>
      <c r="K81" s="146">
        <v>-42.857142857142854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4297</v>
      </c>
      <c r="E11" s="114">
        <v>3786</v>
      </c>
      <c r="F11" s="114">
        <v>3829</v>
      </c>
      <c r="G11" s="114">
        <v>3583</v>
      </c>
      <c r="H11" s="140">
        <v>4754</v>
      </c>
      <c r="I11" s="115">
        <v>-457</v>
      </c>
      <c r="J11" s="116">
        <v>-9.6129575094657138</v>
      </c>
    </row>
    <row r="12" spans="1:15" s="110" customFormat="1" ht="24.95" customHeight="1" x14ac:dyDescent="0.2">
      <c r="A12" s="193" t="s">
        <v>132</v>
      </c>
      <c r="B12" s="194" t="s">
        <v>133</v>
      </c>
      <c r="C12" s="113">
        <v>5.2129392599488016</v>
      </c>
      <c r="D12" s="115">
        <v>224</v>
      </c>
      <c r="E12" s="114">
        <v>228</v>
      </c>
      <c r="F12" s="114">
        <v>123</v>
      </c>
      <c r="G12" s="114">
        <v>79</v>
      </c>
      <c r="H12" s="140">
        <v>86</v>
      </c>
      <c r="I12" s="115">
        <v>138</v>
      </c>
      <c r="J12" s="116">
        <v>160.46511627906978</v>
      </c>
    </row>
    <row r="13" spans="1:15" s="110" customFormat="1" ht="24.95" customHeight="1" x14ac:dyDescent="0.2">
      <c r="A13" s="193" t="s">
        <v>134</v>
      </c>
      <c r="B13" s="199" t="s">
        <v>214</v>
      </c>
      <c r="C13" s="113">
        <v>2.4901093786362578</v>
      </c>
      <c r="D13" s="115">
        <v>107</v>
      </c>
      <c r="E13" s="114">
        <v>85</v>
      </c>
      <c r="F13" s="114">
        <v>123</v>
      </c>
      <c r="G13" s="114">
        <v>88</v>
      </c>
      <c r="H13" s="140">
        <v>103</v>
      </c>
      <c r="I13" s="115">
        <v>4</v>
      </c>
      <c r="J13" s="116">
        <v>3.883495145631068</v>
      </c>
    </row>
    <row r="14" spans="1:15" s="287" customFormat="1" ht="24.95" customHeight="1" x14ac:dyDescent="0.2">
      <c r="A14" s="193" t="s">
        <v>215</v>
      </c>
      <c r="B14" s="199" t="s">
        <v>137</v>
      </c>
      <c r="C14" s="113">
        <v>22.061903653711891</v>
      </c>
      <c r="D14" s="115">
        <v>948</v>
      </c>
      <c r="E14" s="114">
        <v>731</v>
      </c>
      <c r="F14" s="114">
        <v>701</v>
      </c>
      <c r="G14" s="114">
        <v>949</v>
      </c>
      <c r="H14" s="140">
        <v>1100</v>
      </c>
      <c r="I14" s="115">
        <v>-152</v>
      </c>
      <c r="J14" s="116">
        <v>-13.818181818181818</v>
      </c>
      <c r="K14" s="110"/>
      <c r="L14" s="110"/>
      <c r="M14" s="110"/>
      <c r="N14" s="110"/>
      <c r="O14" s="110"/>
    </row>
    <row r="15" spans="1:15" s="110" customFormat="1" ht="24.95" customHeight="1" x14ac:dyDescent="0.2">
      <c r="A15" s="193" t="s">
        <v>216</v>
      </c>
      <c r="B15" s="199" t="s">
        <v>217</v>
      </c>
      <c r="C15" s="113">
        <v>3.9562485454968583</v>
      </c>
      <c r="D15" s="115">
        <v>170</v>
      </c>
      <c r="E15" s="114">
        <v>135</v>
      </c>
      <c r="F15" s="114">
        <v>189</v>
      </c>
      <c r="G15" s="114">
        <v>212</v>
      </c>
      <c r="H15" s="140">
        <v>243</v>
      </c>
      <c r="I15" s="115">
        <v>-73</v>
      </c>
      <c r="J15" s="116">
        <v>-30.041152263374485</v>
      </c>
    </row>
    <row r="16" spans="1:15" s="287" customFormat="1" ht="24.95" customHeight="1" x14ac:dyDescent="0.2">
      <c r="A16" s="193" t="s">
        <v>218</v>
      </c>
      <c r="B16" s="199" t="s">
        <v>141</v>
      </c>
      <c r="C16" s="113">
        <v>11.542936932743775</v>
      </c>
      <c r="D16" s="115">
        <v>496</v>
      </c>
      <c r="E16" s="114">
        <v>360</v>
      </c>
      <c r="F16" s="114">
        <v>307</v>
      </c>
      <c r="G16" s="114">
        <v>451</v>
      </c>
      <c r="H16" s="140">
        <v>617</v>
      </c>
      <c r="I16" s="115">
        <v>-121</v>
      </c>
      <c r="J16" s="116">
        <v>-19.611021069692057</v>
      </c>
      <c r="K16" s="110"/>
      <c r="L16" s="110"/>
      <c r="M16" s="110"/>
      <c r="N16" s="110"/>
      <c r="O16" s="110"/>
    </row>
    <row r="17" spans="1:15" s="110" customFormat="1" ht="24.95" customHeight="1" x14ac:dyDescent="0.2">
      <c r="A17" s="193" t="s">
        <v>142</v>
      </c>
      <c r="B17" s="199" t="s">
        <v>220</v>
      </c>
      <c r="C17" s="113">
        <v>6.5627181754712591</v>
      </c>
      <c r="D17" s="115">
        <v>282</v>
      </c>
      <c r="E17" s="114">
        <v>236</v>
      </c>
      <c r="F17" s="114">
        <v>205</v>
      </c>
      <c r="G17" s="114">
        <v>286</v>
      </c>
      <c r="H17" s="140">
        <v>240</v>
      </c>
      <c r="I17" s="115">
        <v>42</v>
      </c>
      <c r="J17" s="116">
        <v>17.5</v>
      </c>
    </row>
    <row r="18" spans="1:15" s="287" customFormat="1" ht="24.95" customHeight="1" x14ac:dyDescent="0.2">
      <c r="A18" s="201" t="s">
        <v>144</v>
      </c>
      <c r="B18" s="202" t="s">
        <v>145</v>
      </c>
      <c r="C18" s="113">
        <v>6.9816150802885737</v>
      </c>
      <c r="D18" s="115">
        <v>300</v>
      </c>
      <c r="E18" s="114">
        <v>359</v>
      </c>
      <c r="F18" s="114">
        <v>260</v>
      </c>
      <c r="G18" s="114">
        <v>197</v>
      </c>
      <c r="H18" s="140">
        <v>295</v>
      </c>
      <c r="I18" s="115">
        <v>5</v>
      </c>
      <c r="J18" s="116">
        <v>1.6949152542372881</v>
      </c>
      <c r="K18" s="110"/>
      <c r="L18" s="110"/>
      <c r="M18" s="110"/>
      <c r="N18" s="110"/>
      <c r="O18" s="110"/>
    </row>
    <row r="19" spans="1:15" s="110" customFormat="1" ht="24.95" customHeight="1" x14ac:dyDescent="0.2">
      <c r="A19" s="193" t="s">
        <v>146</v>
      </c>
      <c r="B19" s="199" t="s">
        <v>147</v>
      </c>
      <c r="C19" s="113">
        <v>10.379334419362346</v>
      </c>
      <c r="D19" s="115">
        <v>446</v>
      </c>
      <c r="E19" s="114">
        <v>473</v>
      </c>
      <c r="F19" s="114">
        <v>458</v>
      </c>
      <c r="G19" s="114">
        <v>393</v>
      </c>
      <c r="H19" s="140">
        <v>582</v>
      </c>
      <c r="I19" s="115">
        <v>-136</v>
      </c>
      <c r="J19" s="116">
        <v>-23.367697594501717</v>
      </c>
    </row>
    <row r="20" spans="1:15" s="287" customFormat="1" ht="24.95" customHeight="1" x14ac:dyDescent="0.2">
      <c r="A20" s="193" t="s">
        <v>148</v>
      </c>
      <c r="B20" s="199" t="s">
        <v>149</v>
      </c>
      <c r="C20" s="113">
        <v>6.9350709797533163</v>
      </c>
      <c r="D20" s="115">
        <v>298</v>
      </c>
      <c r="E20" s="114">
        <v>408</v>
      </c>
      <c r="F20" s="114">
        <v>327</v>
      </c>
      <c r="G20" s="114">
        <v>274</v>
      </c>
      <c r="H20" s="140">
        <v>325</v>
      </c>
      <c r="I20" s="115">
        <v>-27</v>
      </c>
      <c r="J20" s="116">
        <v>-8.3076923076923084</v>
      </c>
      <c r="K20" s="110"/>
      <c r="L20" s="110"/>
      <c r="M20" s="110"/>
      <c r="N20" s="110"/>
      <c r="O20" s="110"/>
    </row>
    <row r="21" spans="1:15" s="110" customFormat="1" ht="24.95" customHeight="1" x14ac:dyDescent="0.2">
      <c r="A21" s="201" t="s">
        <v>150</v>
      </c>
      <c r="B21" s="202" t="s">
        <v>151</v>
      </c>
      <c r="C21" s="113">
        <v>4.7474982545962296</v>
      </c>
      <c r="D21" s="115">
        <v>204</v>
      </c>
      <c r="E21" s="114">
        <v>142</v>
      </c>
      <c r="F21" s="114">
        <v>204</v>
      </c>
      <c r="G21" s="114">
        <v>143</v>
      </c>
      <c r="H21" s="140">
        <v>180</v>
      </c>
      <c r="I21" s="115">
        <v>24</v>
      </c>
      <c r="J21" s="116">
        <v>13.333333333333334</v>
      </c>
    </row>
    <row r="22" spans="1:15" s="110" customFormat="1" ht="24.95" customHeight="1" x14ac:dyDescent="0.2">
      <c r="A22" s="201" t="s">
        <v>152</v>
      </c>
      <c r="B22" s="199" t="s">
        <v>153</v>
      </c>
      <c r="C22" s="113">
        <v>2.047940423551315</v>
      </c>
      <c r="D22" s="115">
        <v>88</v>
      </c>
      <c r="E22" s="114">
        <v>35</v>
      </c>
      <c r="F22" s="114">
        <v>15</v>
      </c>
      <c r="G22" s="114">
        <v>32</v>
      </c>
      <c r="H22" s="140">
        <v>24</v>
      </c>
      <c r="I22" s="115">
        <v>64</v>
      </c>
      <c r="J22" s="116" t="s">
        <v>514</v>
      </c>
    </row>
    <row r="23" spans="1:15" s="110" customFormat="1" ht="24.95" customHeight="1" x14ac:dyDescent="0.2">
      <c r="A23" s="193" t="s">
        <v>154</v>
      </c>
      <c r="B23" s="199" t="s">
        <v>155</v>
      </c>
      <c r="C23" s="113">
        <v>0.53525715615545733</v>
      </c>
      <c r="D23" s="115">
        <v>23</v>
      </c>
      <c r="E23" s="114">
        <v>10</v>
      </c>
      <c r="F23" s="114">
        <v>25</v>
      </c>
      <c r="G23" s="114">
        <v>21</v>
      </c>
      <c r="H23" s="140">
        <v>22</v>
      </c>
      <c r="I23" s="115">
        <v>1</v>
      </c>
      <c r="J23" s="116">
        <v>4.5454545454545459</v>
      </c>
    </row>
    <row r="24" spans="1:15" s="110" customFormat="1" ht="24.95" customHeight="1" x14ac:dyDescent="0.2">
      <c r="A24" s="193" t="s">
        <v>156</v>
      </c>
      <c r="B24" s="199" t="s">
        <v>221</v>
      </c>
      <c r="C24" s="113">
        <v>4.3984175005818011</v>
      </c>
      <c r="D24" s="115">
        <v>189</v>
      </c>
      <c r="E24" s="114">
        <v>182</v>
      </c>
      <c r="F24" s="114">
        <v>177</v>
      </c>
      <c r="G24" s="114">
        <v>114</v>
      </c>
      <c r="H24" s="140">
        <v>292</v>
      </c>
      <c r="I24" s="115">
        <v>-103</v>
      </c>
      <c r="J24" s="116">
        <v>-35.273972602739725</v>
      </c>
    </row>
    <row r="25" spans="1:15" s="110" customFormat="1" ht="24.95" customHeight="1" x14ac:dyDescent="0.2">
      <c r="A25" s="193" t="s">
        <v>222</v>
      </c>
      <c r="B25" s="204" t="s">
        <v>159</v>
      </c>
      <c r="C25" s="113">
        <v>6.027461019315802</v>
      </c>
      <c r="D25" s="115">
        <v>259</v>
      </c>
      <c r="E25" s="114">
        <v>220</v>
      </c>
      <c r="F25" s="114">
        <v>176</v>
      </c>
      <c r="G25" s="114">
        <v>202</v>
      </c>
      <c r="H25" s="140">
        <v>300</v>
      </c>
      <c r="I25" s="115">
        <v>-41</v>
      </c>
      <c r="J25" s="116">
        <v>-13.666666666666666</v>
      </c>
    </row>
    <row r="26" spans="1:15" s="110" customFormat="1" ht="24.95" customHeight="1" x14ac:dyDescent="0.2">
      <c r="A26" s="201">
        <v>782.78300000000002</v>
      </c>
      <c r="B26" s="203" t="s">
        <v>160</v>
      </c>
      <c r="C26" s="113">
        <v>7.4005119851058883</v>
      </c>
      <c r="D26" s="115">
        <v>318</v>
      </c>
      <c r="E26" s="114">
        <v>291</v>
      </c>
      <c r="F26" s="114">
        <v>356</v>
      </c>
      <c r="G26" s="114">
        <v>383</v>
      </c>
      <c r="H26" s="140">
        <v>343</v>
      </c>
      <c r="I26" s="115">
        <v>-25</v>
      </c>
      <c r="J26" s="116">
        <v>-7.2886297376093294</v>
      </c>
    </row>
    <row r="27" spans="1:15" s="110" customFormat="1" ht="24.95" customHeight="1" x14ac:dyDescent="0.2">
      <c r="A27" s="193" t="s">
        <v>161</v>
      </c>
      <c r="B27" s="199" t="s">
        <v>162</v>
      </c>
      <c r="C27" s="113">
        <v>3.211542936932744</v>
      </c>
      <c r="D27" s="115">
        <v>138</v>
      </c>
      <c r="E27" s="114">
        <v>67</v>
      </c>
      <c r="F27" s="114">
        <v>151</v>
      </c>
      <c r="G27" s="114">
        <v>99</v>
      </c>
      <c r="H27" s="140">
        <v>207</v>
      </c>
      <c r="I27" s="115">
        <v>-69</v>
      </c>
      <c r="J27" s="116">
        <v>-33.333333333333336</v>
      </c>
    </row>
    <row r="28" spans="1:15" s="110" customFormat="1" ht="24.95" customHeight="1" x14ac:dyDescent="0.2">
      <c r="A28" s="193" t="s">
        <v>163</v>
      </c>
      <c r="B28" s="199" t="s">
        <v>164</v>
      </c>
      <c r="C28" s="113">
        <v>3.6304398417500581</v>
      </c>
      <c r="D28" s="115">
        <v>156</v>
      </c>
      <c r="E28" s="114">
        <v>81</v>
      </c>
      <c r="F28" s="114">
        <v>210</v>
      </c>
      <c r="G28" s="114">
        <v>111</v>
      </c>
      <c r="H28" s="140">
        <v>250</v>
      </c>
      <c r="I28" s="115">
        <v>-94</v>
      </c>
      <c r="J28" s="116">
        <v>-37.6</v>
      </c>
    </row>
    <row r="29" spans="1:15" s="110" customFormat="1" ht="24.95" customHeight="1" x14ac:dyDescent="0.2">
      <c r="A29" s="193">
        <v>86</v>
      </c>
      <c r="B29" s="199" t="s">
        <v>165</v>
      </c>
      <c r="C29" s="113">
        <v>3.4675354898766582</v>
      </c>
      <c r="D29" s="115">
        <v>149</v>
      </c>
      <c r="E29" s="114">
        <v>128</v>
      </c>
      <c r="F29" s="114">
        <v>127</v>
      </c>
      <c r="G29" s="114">
        <v>107</v>
      </c>
      <c r="H29" s="140">
        <v>170</v>
      </c>
      <c r="I29" s="115">
        <v>-21</v>
      </c>
      <c r="J29" s="116">
        <v>-12.352941176470589</v>
      </c>
    </row>
    <row r="30" spans="1:15" s="110" customFormat="1" ht="24.95" customHeight="1" x14ac:dyDescent="0.2">
      <c r="A30" s="193">
        <v>87.88</v>
      </c>
      <c r="B30" s="204" t="s">
        <v>166</v>
      </c>
      <c r="C30" s="113">
        <v>7.4936001861764021</v>
      </c>
      <c r="D30" s="115">
        <v>322</v>
      </c>
      <c r="E30" s="114">
        <v>236</v>
      </c>
      <c r="F30" s="114">
        <v>279</v>
      </c>
      <c r="G30" s="114">
        <v>243</v>
      </c>
      <c r="H30" s="140">
        <v>308</v>
      </c>
      <c r="I30" s="115">
        <v>14</v>
      </c>
      <c r="J30" s="116">
        <v>4.5454545454545459</v>
      </c>
    </row>
    <row r="31" spans="1:15" s="110" customFormat="1" ht="24.95" customHeight="1" x14ac:dyDescent="0.2">
      <c r="A31" s="193" t="s">
        <v>167</v>
      </c>
      <c r="B31" s="199" t="s">
        <v>168</v>
      </c>
      <c r="C31" s="113">
        <v>2.978822434256458</v>
      </c>
      <c r="D31" s="115">
        <v>128</v>
      </c>
      <c r="E31" s="114">
        <v>110</v>
      </c>
      <c r="F31" s="114">
        <v>117</v>
      </c>
      <c r="G31" s="114">
        <v>148</v>
      </c>
      <c r="H31" s="140">
        <v>167</v>
      </c>
      <c r="I31" s="115">
        <v>-39</v>
      </c>
      <c r="J31" s="116">
        <v>-23.353293413173652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5.2129392599488016</v>
      </c>
      <c r="D34" s="115">
        <v>224</v>
      </c>
      <c r="E34" s="114">
        <v>228</v>
      </c>
      <c r="F34" s="114">
        <v>123</v>
      </c>
      <c r="G34" s="114">
        <v>79</v>
      </c>
      <c r="H34" s="140">
        <v>86</v>
      </c>
      <c r="I34" s="115">
        <v>138</v>
      </c>
      <c r="J34" s="116">
        <v>160.46511627906978</v>
      </c>
    </row>
    <row r="35" spans="1:10" s="110" customFormat="1" ht="24.95" customHeight="1" x14ac:dyDescent="0.2">
      <c r="A35" s="292" t="s">
        <v>171</v>
      </c>
      <c r="B35" s="293" t="s">
        <v>172</v>
      </c>
      <c r="C35" s="113">
        <v>31.533628112636723</v>
      </c>
      <c r="D35" s="115">
        <v>1355</v>
      </c>
      <c r="E35" s="114">
        <v>1175</v>
      </c>
      <c r="F35" s="114">
        <v>1084</v>
      </c>
      <c r="G35" s="114">
        <v>1234</v>
      </c>
      <c r="H35" s="140">
        <v>1498</v>
      </c>
      <c r="I35" s="115">
        <v>-143</v>
      </c>
      <c r="J35" s="116">
        <v>-9.5460614152202936</v>
      </c>
    </row>
    <row r="36" spans="1:10" s="110" customFormat="1" ht="24.95" customHeight="1" x14ac:dyDescent="0.2">
      <c r="A36" s="294" t="s">
        <v>173</v>
      </c>
      <c r="B36" s="295" t="s">
        <v>174</v>
      </c>
      <c r="C36" s="125">
        <v>63.253432627414476</v>
      </c>
      <c r="D36" s="143">
        <v>2718</v>
      </c>
      <c r="E36" s="144">
        <v>2383</v>
      </c>
      <c r="F36" s="144">
        <v>2622</v>
      </c>
      <c r="G36" s="144">
        <v>2270</v>
      </c>
      <c r="H36" s="145">
        <v>3170</v>
      </c>
      <c r="I36" s="143">
        <v>-452</v>
      </c>
      <c r="J36" s="146">
        <v>-14.258675078864353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4297</v>
      </c>
      <c r="F11" s="264">
        <v>3786</v>
      </c>
      <c r="G11" s="264">
        <v>3829</v>
      </c>
      <c r="H11" s="264">
        <v>3583</v>
      </c>
      <c r="I11" s="265">
        <v>4754</v>
      </c>
      <c r="J11" s="263">
        <v>-457</v>
      </c>
      <c r="K11" s="266">
        <v>-9.6129575094657138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25.83197579706772</v>
      </c>
      <c r="E13" s="115">
        <v>1110</v>
      </c>
      <c r="F13" s="114">
        <v>1022</v>
      </c>
      <c r="G13" s="114">
        <v>1127</v>
      </c>
      <c r="H13" s="114">
        <v>965</v>
      </c>
      <c r="I13" s="140">
        <v>1270</v>
      </c>
      <c r="J13" s="115">
        <v>-160</v>
      </c>
      <c r="K13" s="116">
        <v>-12.598425196850394</v>
      </c>
    </row>
    <row r="14" spans="1:17" ht="15.95" customHeight="1" x14ac:dyDescent="0.2">
      <c r="A14" s="306" t="s">
        <v>230</v>
      </c>
      <c r="B14" s="307"/>
      <c r="C14" s="308"/>
      <c r="D14" s="113">
        <v>58.529206423085874</v>
      </c>
      <c r="E14" s="115">
        <v>2515</v>
      </c>
      <c r="F14" s="114">
        <v>2257</v>
      </c>
      <c r="G14" s="114">
        <v>2202</v>
      </c>
      <c r="H14" s="114">
        <v>2076</v>
      </c>
      <c r="I14" s="140">
        <v>2699</v>
      </c>
      <c r="J14" s="115">
        <v>-184</v>
      </c>
      <c r="K14" s="116">
        <v>-6.8173397554649871</v>
      </c>
    </row>
    <row r="15" spans="1:17" ht="15.95" customHeight="1" x14ac:dyDescent="0.2">
      <c r="A15" s="306" t="s">
        <v>231</v>
      </c>
      <c r="B15" s="307"/>
      <c r="C15" s="308"/>
      <c r="D15" s="113">
        <v>7.9357691412613454</v>
      </c>
      <c r="E15" s="115">
        <v>341</v>
      </c>
      <c r="F15" s="114">
        <v>264</v>
      </c>
      <c r="G15" s="114">
        <v>231</v>
      </c>
      <c r="H15" s="114">
        <v>277</v>
      </c>
      <c r="I15" s="140">
        <v>369</v>
      </c>
      <c r="J15" s="115">
        <v>-28</v>
      </c>
      <c r="K15" s="116">
        <v>-7.588075880758808</v>
      </c>
    </row>
    <row r="16" spans="1:17" ht="15.95" customHeight="1" x14ac:dyDescent="0.2">
      <c r="A16" s="306" t="s">
        <v>232</v>
      </c>
      <c r="B16" s="307"/>
      <c r="C16" s="308"/>
      <c r="D16" s="113">
        <v>7.4005119851058883</v>
      </c>
      <c r="E16" s="115">
        <v>318</v>
      </c>
      <c r="F16" s="114">
        <v>225</v>
      </c>
      <c r="G16" s="114">
        <v>256</v>
      </c>
      <c r="H16" s="114">
        <v>247</v>
      </c>
      <c r="I16" s="140">
        <v>391</v>
      </c>
      <c r="J16" s="115">
        <v>-73</v>
      </c>
      <c r="K16" s="116">
        <v>-18.67007672634271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4.3751454503141725</v>
      </c>
      <c r="E18" s="115">
        <v>188</v>
      </c>
      <c r="F18" s="114">
        <v>236</v>
      </c>
      <c r="G18" s="114">
        <v>121</v>
      </c>
      <c r="H18" s="114">
        <v>81</v>
      </c>
      <c r="I18" s="140">
        <v>149</v>
      </c>
      <c r="J18" s="115">
        <v>39</v>
      </c>
      <c r="K18" s="116">
        <v>26.174496644295303</v>
      </c>
    </row>
    <row r="19" spans="1:11" ht="14.1" customHeight="1" x14ac:dyDescent="0.2">
      <c r="A19" s="306" t="s">
        <v>235</v>
      </c>
      <c r="B19" s="307" t="s">
        <v>236</v>
      </c>
      <c r="C19" s="308"/>
      <c r="D19" s="113">
        <v>3.4209913893414008</v>
      </c>
      <c r="E19" s="115">
        <v>147</v>
      </c>
      <c r="F19" s="114">
        <v>201</v>
      </c>
      <c r="G19" s="114">
        <v>97</v>
      </c>
      <c r="H19" s="114">
        <v>58</v>
      </c>
      <c r="I19" s="140">
        <v>113</v>
      </c>
      <c r="J19" s="115">
        <v>34</v>
      </c>
      <c r="K19" s="116">
        <v>30.088495575221238</v>
      </c>
    </row>
    <row r="20" spans="1:11" ht="14.1" customHeight="1" x14ac:dyDescent="0.2">
      <c r="A20" s="306">
        <v>12</v>
      </c>
      <c r="B20" s="307" t="s">
        <v>237</v>
      </c>
      <c r="C20" s="308"/>
      <c r="D20" s="113">
        <v>1.1403304631138003</v>
      </c>
      <c r="E20" s="115">
        <v>49</v>
      </c>
      <c r="F20" s="114">
        <v>38</v>
      </c>
      <c r="G20" s="114">
        <v>35</v>
      </c>
      <c r="H20" s="114">
        <v>21</v>
      </c>
      <c r="I20" s="140">
        <v>48</v>
      </c>
      <c r="J20" s="115">
        <v>1</v>
      </c>
      <c r="K20" s="116">
        <v>2.0833333333333335</v>
      </c>
    </row>
    <row r="21" spans="1:11" ht="14.1" customHeight="1" x14ac:dyDescent="0.2">
      <c r="A21" s="306">
        <v>21</v>
      </c>
      <c r="B21" s="307" t="s">
        <v>238</v>
      </c>
      <c r="C21" s="308"/>
      <c r="D21" s="113">
        <v>0.72143355829648592</v>
      </c>
      <c r="E21" s="115">
        <v>31</v>
      </c>
      <c r="F21" s="114">
        <v>103</v>
      </c>
      <c r="G21" s="114">
        <v>38</v>
      </c>
      <c r="H21" s="114">
        <v>41</v>
      </c>
      <c r="I21" s="140">
        <v>50</v>
      </c>
      <c r="J21" s="115">
        <v>-19</v>
      </c>
      <c r="K21" s="116">
        <v>-38</v>
      </c>
    </row>
    <row r="22" spans="1:11" ht="14.1" customHeight="1" x14ac:dyDescent="0.2">
      <c r="A22" s="306">
        <v>22</v>
      </c>
      <c r="B22" s="307" t="s">
        <v>239</v>
      </c>
      <c r="C22" s="308"/>
      <c r="D22" s="113">
        <v>1.4661391668606005</v>
      </c>
      <c r="E22" s="115">
        <v>63</v>
      </c>
      <c r="F22" s="114">
        <v>47</v>
      </c>
      <c r="G22" s="114">
        <v>83</v>
      </c>
      <c r="H22" s="114">
        <v>43</v>
      </c>
      <c r="I22" s="140">
        <v>71</v>
      </c>
      <c r="J22" s="115">
        <v>-8</v>
      </c>
      <c r="K22" s="116">
        <v>-11.267605633802816</v>
      </c>
    </row>
    <row r="23" spans="1:11" ht="14.1" customHeight="1" x14ac:dyDescent="0.2">
      <c r="A23" s="306">
        <v>23</v>
      </c>
      <c r="B23" s="307" t="s">
        <v>240</v>
      </c>
      <c r="C23" s="308"/>
      <c r="D23" s="113">
        <v>0.86106585990225737</v>
      </c>
      <c r="E23" s="115">
        <v>37</v>
      </c>
      <c r="F23" s="114">
        <v>29</v>
      </c>
      <c r="G23" s="114">
        <v>32</v>
      </c>
      <c r="H23" s="114">
        <v>20</v>
      </c>
      <c r="I23" s="140">
        <v>36</v>
      </c>
      <c r="J23" s="115">
        <v>1</v>
      </c>
      <c r="K23" s="116">
        <v>2.7777777777777777</v>
      </c>
    </row>
    <row r="24" spans="1:11" ht="14.1" customHeight="1" x14ac:dyDescent="0.2">
      <c r="A24" s="306">
        <v>24</v>
      </c>
      <c r="B24" s="307" t="s">
        <v>241</v>
      </c>
      <c r="C24" s="308"/>
      <c r="D24" s="113">
        <v>5.9809169187805447</v>
      </c>
      <c r="E24" s="115">
        <v>257</v>
      </c>
      <c r="F24" s="114">
        <v>181</v>
      </c>
      <c r="G24" s="114">
        <v>257</v>
      </c>
      <c r="H24" s="114">
        <v>194</v>
      </c>
      <c r="I24" s="140">
        <v>219</v>
      </c>
      <c r="J24" s="115">
        <v>38</v>
      </c>
      <c r="K24" s="116">
        <v>17.351598173515981</v>
      </c>
    </row>
    <row r="25" spans="1:11" ht="14.1" customHeight="1" x14ac:dyDescent="0.2">
      <c r="A25" s="306">
        <v>25</v>
      </c>
      <c r="B25" s="307" t="s">
        <v>242</v>
      </c>
      <c r="C25" s="308"/>
      <c r="D25" s="113">
        <v>7.4005119851058883</v>
      </c>
      <c r="E25" s="115">
        <v>318</v>
      </c>
      <c r="F25" s="114">
        <v>224</v>
      </c>
      <c r="G25" s="114">
        <v>146</v>
      </c>
      <c r="H25" s="114">
        <v>294</v>
      </c>
      <c r="I25" s="140">
        <v>436</v>
      </c>
      <c r="J25" s="115">
        <v>-118</v>
      </c>
      <c r="K25" s="116">
        <v>-27.064220183486238</v>
      </c>
    </row>
    <row r="26" spans="1:11" ht="14.1" customHeight="1" x14ac:dyDescent="0.2">
      <c r="A26" s="306">
        <v>26</v>
      </c>
      <c r="B26" s="307" t="s">
        <v>243</v>
      </c>
      <c r="C26" s="308"/>
      <c r="D26" s="113">
        <v>2.8391901326506863</v>
      </c>
      <c r="E26" s="115">
        <v>122</v>
      </c>
      <c r="F26" s="114">
        <v>91</v>
      </c>
      <c r="G26" s="114">
        <v>75</v>
      </c>
      <c r="H26" s="114">
        <v>64</v>
      </c>
      <c r="I26" s="140">
        <v>115</v>
      </c>
      <c r="J26" s="115">
        <v>7</v>
      </c>
      <c r="K26" s="116">
        <v>6.0869565217391308</v>
      </c>
    </row>
    <row r="27" spans="1:11" ht="14.1" customHeight="1" x14ac:dyDescent="0.2">
      <c r="A27" s="306">
        <v>27</v>
      </c>
      <c r="B27" s="307" t="s">
        <v>244</v>
      </c>
      <c r="C27" s="308"/>
      <c r="D27" s="113">
        <v>2.9090062834535724</v>
      </c>
      <c r="E27" s="115">
        <v>125</v>
      </c>
      <c r="F27" s="114">
        <v>96</v>
      </c>
      <c r="G27" s="114">
        <v>60</v>
      </c>
      <c r="H27" s="114">
        <v>78</v>
      </c>
      <c r="I27" s="140">
        <v>131</v>
      </c>
      <c r="J27" s="115">
        <v>-6</v>
      </c>
      <c r="K27" s="116">
        <v>-4.5801526717557248</v>
      </c>
    </row>
    <row r="28" spans="1:11" ht="14.1" customHeight="1" x14ac:dyDescent="0.2">
      <c r="A28" s="306">
        <v>28</v>
      </c>
      <c r="B28" s="307" t="s">
        <v>245</v>
      </c>
      <c r="C28" s="308"/>
      <c r="D28" s="113">
        <v>0.16290435187340005</v>
      </c>
      <c r="E28" s="115">
        <v>7</v>
      </c>
      <c r="F28" s="114">
        <v>6</v>
      </c>
      <c r="G28" s="114">
        <v>5</v>
      </c>
      <c r="H28" s="114">
        <v>4</v>
      </c>
      <c r="I28" s="140" t="s">
        <v>513</v>
      </c>
      <c r="J28" s="115" t="s">
        <v>513</v>
      </c>
      <c r="K28" s="116" t="s">
        <v>513</v>
      </c>
    </row>
    <row r="29" spans="1:11" ht="14.1" customHeight="1" x14ac:dyDescent="0.2">
      <c r="A29" s="306">
        <v>29</v>
      </c>
      <c r="B29" s="307" t="s">
        <v>246</v>
      </c>
      <c r="C29" s="308"/>
      <c r="D29" s="113">
        <v>4.6544100535257158</v>
      </c>
      <c r="E29" s="115">
        <v>200</v>
      </c>
      <c r="F29" s="114">
        <v>155</v>
      </c>
      <c r="G29" s="114">
        <v>199</v>
      </c>
      <c r="H29" s="114">
        <v>196</v>
      </c>
      <c r="I29" s="140">
        <v>220</v>
      </c>
      <c r="J29" s="115">
        <v>-20</v>
      </c>
      <c r="K29" s="116">
        <v>-9.0909090909090917</v>
      </c>
    </row>
    <row r="30" spans="1:11" ht="14.1" customHeight="1" x14ac:dyDescent="0.2">
      <c r="A30" s="306" t="s">
        <v>247</v>
      </c>
      <c r="B30" s="307" t="s">
        <v>248</v>
      </c>
      <c r="C30" s="308"/>
      <c r="D30" s="113">
        <v>2.3504770770304866</v>
      </c>
      <c r="E30" s="115">
        <v>101</v>
      </c>
      <c r="F30" s="114">
        <v>85</v>
      </c>
      <c r="G30" s="114">
        <v>113</v>
      </c>
      <c r="H30" s="114">
        <v>124</v>
      </c>
      <c r="I30" s="140">
        <v>126</v>
      </c>
      <c r="J30" s="115">
        <v>-25</v>
      </c>
      <c r="K30" s="116">
        <v>-19.841269841269842</v>
      </c>
    </row>
    <row r="31" spans="1:11" ht="14.1" customHeight="1" x14ac:dyDescent="0.2">
      <c r="A31" s="306" t="s">
        <v>249</v>
      </c>
      <c r="B31" s="307" t="s">
        <v>250</v>
      </c>
      <c r="C31" s="308"/>
      <c r="D31" s="113">
        <v>2.3039329764952292</v>
      </c>
      <c r="E31" s="115">
        <v>99</v>
      </c>
      <c r="F31" s="114">
        <v>70</v>
      </c>
      <c r="G31" s="114" t="s">
        <v>513</v>
      </c>
      <c r="H31" s="114">
        <v>72</v>
      </c>
      <c r="I31" s="140">
        <v>94</v>
      </c>
      <c r="J31" s="115">
        <v>5</v>
      </c>
      <c r="K31" s="116">
        <v>5.3191489361702127</v>
      </c>
    </row>
    <row r="32" spans="1:11" ht="14.1" customHeight="1" x14ac:dyDescent="0.2">
      <c r="A32" s="306">
        <v>31</v>
      </c>
      <c r="B32" s="307" t="s">
        <v>251</v>
      </c>
      <c r="C32" s="308"/>
      <c r="D32" s="113">
        <v>0.39562485454968582</v>
      </c>
      <c r="E32" s="115">
        <v>17</v>
      </c>
      <c r="F32" s="114">
        <v>10</v>
      </c>
      <c r="G32" s="114">
        <v>19</v>
      </c>
      <c r="H32" s="114">
        <v>12</v>
      </c>
      <c r="I32" s="140">
        <v>18</v>
      </c>
      <c r="J32" s="115">
        <v>-1</v>
      </c>
      <c r="K32" s="116">
        <v>-5.5555555555555554</v>
      </c>
    </row>
    <row r="33" spans="1:11" ht="14.1" customHeight="1" x14ac:dyDescent="0.2">
      <c r="A33" s="306">
        <v>32</v>
      </c>
      <c r="B33" s="307" t="s">
        <v>252</v>
      </c>
      <c r="C33" s="308"/>
      <c r="D33" s="113">
        <v>3.1184547358622297</v>
      </c>
      <c r="E33" s="115">
        <v>134</v>
      </c>
      <c r="F33" s="114">
        <v>166</v>
      </c>
      <c r="G33" s="114">
        <v>143</v>
      </c>
      <c r="H33" s="114">
        <v>104</v>
      </c>
      <c r="I33" s="140">
        <v>138</v>
      </c>
      <c r="J33" s="115">
        <v>-4</v>
      </c>
      <c r="K33" s="116">
        <v>-2.8985507246376812</v>
      </c>
    </row>
    <row r="34" spans="1:11" ht="14.1" customHeight="1" x14ac:dyDescent="0.2">
      <c r="A34" s="306">
        <v>33</v>
      </c>
      <c r="B34" s="307" t="s">
        <v>253</v>
      </c>
      <c r="C34" s="308"/>
      <c r="D34" s="113">
        <v>1.1403304631138003</v>
      </c>
      <c r="E34" s="115">
        <v>49</v>
      </c>
      <c r="F34" s="114">
        <v>101</v>
      </c>
      <c r="G34" s="114">
        <v>55</v>
      </c>
      <c r="H34" s="114">
        <v>31</v>
      </c>
      <c r="I34" s="140">
        <v>80</v>
      </c>
      <c r="J34" s="115">
        <v>-31</v>
      </c>
      <c r="K34" s="116">
        <v>-38.75</v>
      </c>
    </row>
    <row r="35" spans="1:11" ht="14.1" customHeight="1" x14ac:dyDescent="0.2">
      <c r="A35" s="306">
        <v>34</v>
      </c>
      <c r="B35" s="307" t="s">
        <v>254</v>
      </c>
      <c r="C35" s="308"/>
      <c r="D35" s="113">
        <v>2.4668373283686291</v>
      </c>
      <c r="E35" s="115">
        <v>106</v>
      </c>
      <c r="F35" s="114">
        <v>107</v>
      </c>
      <c r="G35" s="114">
        <v>94</v>
      </c>
      <c r="H35" s="114">
        <v>94</v>
      </c>
      <c r="I35" s="140">
        <v>146</v>
      </c>
      <c r="J35" s="115">
        <v>-40</v>
      </c>
      <c r="K35" s="116">
        <v>-27.397260273972602</v>
      </c>
    </row>
    <row r="36" spans="1:11" ht="14.1" customHeight="1" x14ac:dyDescent="0.2">
      <c r="A36" s="306">
        <v>41</v>
      </c>
      <c r="B36" s="307" t="s">
        <v>255</v>
      </c>
      <c r="C36" s="308"/>
      <c r="D36" s="113">
        <v>2.5366534791715152</v>
      </c>
      <c r="E36" s="115">
        <v>109</v>
      </c>
      <c r="F36" s="114">
        <v>63</v>
      </c>
      <c r="G36" s="114">
        <v>72</v>
      </c>
      <c r="H36" s="114">
        <v>165</v>
      </c>
      <c r="I36" s="140">
        <v>110</v>
      </c>
      <c r="J36" s="115">
        <v>-1</v>
      </c>
      <c r="K36" s="116">
        <v>-0.90909090909090906</v>
      </c>
    </row>
    <row r="37" spans="1:11" ht="14.1" customHeight="1" x14ac:dyDescent="0.2">
      <c r="A37" s="306">
        <v>42</v>
      </c>
      <c r="B37" s="307" t="s">
        <v>256</v>
      </c>
      <c r="C37" s="308"/>
      <c r="D37" s="113" t="s">
        <v>513</v>
      </c>
      <c r="E37" s="115" t="s">
        <v>513</v>
      </c>
      <c r="F37" s="114" t="s">
        <v>513</v>
      </c>
      <c r="G37" s="114" t="s">
        <v>513</v>
      </c>
      <c r="H37" s="114">
        <v>4</v>
      </c>
      <c r="I37" s="140">
        <v>4</v>
      </c>
      <c r="J37" s="115" t="s">
        <v>513</v>
      </c>
      <c r="K37" s="116" t="s">
        <v>513</v>
      </c>
    </row>
    <row r="38" spans="1:11" ht="14.1" customHeight="1" x14ac:dyDescent="0.2">
      <c r="A38" s="306">
        <v>43</v>
      </c>
      <c r="B38" s="307" t="s">
        <v>257</v>
      </c>
      <c r="C38" s="308"/>
      <c r="D38" s="113">
        <v>0.46544100535257155</v>
      </c>
      <c r="E38" s="115">
        <v>20</v>
      </c>
      <c r="F38" s="114">
        <v>15</v>
      </c>
      <c r="G38" s="114">
        <v>13</v>
      </c>
      <c r="H38" s="114">
        <v>14</v>
      </c>
      <c r="I38" s="140">
        <v>34</v>
      </c>
      <c r="J38" s="115">
        <v>-14</v>
      </c>
      <c r="K38" s="116">
        <v>-41.176470588235297</v>
      </c>
    </row>
    <row r="39" spans="1:11" ht="14.1" customHeight="1" x14ac:dyDescent="0.2">
      <c r="A39" s="306">
        <v>51</v>
      </c>
      <c r="B39" s="307" t="s">
        <v>258</v>
      </c>
      <c r="C39" s="308"/>
      <c r="D39" s="113">
        <v>11.077495927391203</v>
      </c>
      <c r="E39" s="115">
        <v>476</v>
      </c>
      <c r="F39" s="114">
        <v>442</v>
      </c>
      <c r="G39" s="114">
        <v>487</v>
      </c>
      <c r="H39" s="114">
        <v>452</v>
      </c>
      <c r="I39" s="140">
        <v>503</v>
      </c>
      <c r="J39" s="115">
        <v>-27</v>
      </c>
      <c r="K39" s="116">
        <v>-5.3677932405566597</v>
      </c>
    </row>
    <row r="40" spans="1:11" ht="14.1" customHeight="1" x14ac:dyDescent="0.2">
      <c r="A40" s="306" t="s">
        <v>259</v>
      </c>
      <c r="B40" s="307" t="s">
        <v>260</v>
      </c>
      <c r="C40" s="308"/>
      <c r="D40" s="113">
        <v>10.402606469629974</v>
      </c>
      <c r="E40" s="115">
        <v>447</v>
      </c>
      <c r="F40" s="114">
        <v>412</v>
      </c>
      <c r="G40" s="114">
        <v>453</v>
      </c>
      <c r="H40" s="114">
        <v>418</v>
      </c>
      <c r="I40" s="140">
        <v>443</v>
      </c>
      <c r="J40" s="115">
        <v>4</v>
      </c>
      <c r="K40" s="116">
        <v>0.90293453724604966</v>
      </c>
    </row>
    <row r="41" spans="1:11" ht="14.1" customHeight="1" x14ac:dyDescent="0.2">
      <c r="A41" s="306"/>
      <c r="B41" s="307" t="s">
        <v>261</v>
      </c>
      <c r="C41" s="308"/>
      <c r="D41" s="113">
        <v>9.1691878054456595</v>
      </c>
      <c r="E41" s="115">
        <v>394</v>
      </c>
      <c r="F41" s="114">
        <v>333</v>
      </c>
      <c r="G41" s="114">
        <v>384</v>
      </c>
      <c r="H41" s="114">
        <v>365</v>
      </c>
      <c r="I41" s="140">
        <v>370</v>
      </c>
      <c r="J41" s="115">
        <v>24</v>
      </c>
      <c r="K41" s="116">
        <v>6.4864864864864868</v>
      </c>
    </row>
    <row r="42" spans="1:11" ht="14.1" customHeight="1" x14ac:dyDescent="0.2">
      <c r="A42" s="306">
        <v>52</v>
      </c>
      <c r="B42" s="307" t="s">
        <v>262</v>
      </c>
      <c r="C42" s="308"/>
      <c r="D42" s="113">
        <v>6.027461019315802</v>
      </c>
      <c r="E42" s="115">
        <v>259</v>
      </c>
      <c r="F42" s="114">
        <v>297</v>
      </c>
      <c r="G42" s="114">
        <v>217</v>
      </c>
      <c r="H42" s="114">
        <v>214</v>
      </c>
      <c r="I42" s="140">
        <v>235</v>
      </c>
      <c r="J42" s="115">
        <v>24</v>
      </c>
      <c r="K42" s="116">
        <v>10.212765957446809</v>
      </c>
    </row>
    <row r="43" spans="1:11" ht="14.1" customHeight="1" x14ac:dyDescent="0.2">
      <c r="A43" s="306" t="s">
        <v>263</v>
      </c>
      <c r="B43" s="307" t="s">
        <v>264</v>
      </c>
      <c r="C43" s="308"/>
      <c r="D43" s="113">
        <v>5.72492436583663</v>
      </c>
      <c r="E43" s="115">
        <v>246</v>
      </c>
      <c r="F43" s="114">
        <v>273</v>
      </c>
      <c r="G43" s="114">
        <v>200</v>
      </c>
      <c r="H43" s="114">
        <v>191</v>
      </c>
      <c r="I43" s="140">
        <v>223</v>
      </c>
      <c r="J43" s="115">
        <v>23</v>
      </c>
      <c r="K43" s="116">
        <v>10.31390134529148</v>
      </c>
    </row>
    <row r="44" spans="1:11" ht="14.1" customHeight="1" x14ac:dyDescent="0.2">
      <c r="A44" s="306">
        <v>53</v>
      </c>
      <c r="B44" s="307" t="s">
        <v>265</v>
      </c>
      <c r="C44" s="308"/>
      <c r="D44" s="113">
        <v>1.2101466139166861</v>
      </c>
      <c r="E44" s="115">
        <v>52</v>
      </c>
      <c r="F44" s="114">
        <v>40</v>
      </c>
      <c r="G44" s="114">
        <v>36</v>
      </c>
      <c r="H44" s="114">
        <v>47</v>
      </c>
      <c r="I44" s="140">
        <v>58</v>
      </c>
      <c r="J44" s="115">
        <v>-6</v>
      </c>
      <c r="K44" s="116">
        <v>-10.344827586206897</v>
      </c>
    </row>
    <row r="45" spans="1:11" ht="14.1" customHeight="1" x14ac:dyDescent="0.2">
      <c r="A45" s="306" t="s">
        <v>266</v>
      </c>
      <c r="B45" s="307" t="s">
        <v>267</v>
      </c>
      <c r="C45" s="308"/>
      <c r="D45" s="113">
        <v>1.1868745636490574</v>
      </c>
      <c r="E45" s="115">
        <v>51</v>
      </c>
      <c r="F45" s="114">
        <v>39</v>
      </c>
      <c r="G45" s="114">
        <v>36</v>
      </c>
      <c r="H45" s="114">
        <v>43</v>
      </c>
      <c r="I45" s="140">
        <v>57</v>
      </c>
      <c r="J45" s="115">
        <v>-6</v>
      </c>
      <c r="K45" s="116">
        <v>-10.526315789473685</v>
      </c>
    </row>
    <row r="46" spans="1:11" ht="14.1" customHeight="1" x14ac:dyDescent="0.2">
      <c r="A46" s="306">
        <v>54</v>
      </c>
      <c r="B46" s="307" t="s">
        <v>268</v>
      </c>
      <c r="C46" s="308"/>
      <c r="D46" s="113">
        <v>2.7926460321154294</v>
      </c>
      <c r="E46" s="115">
        <v>120</v>
      </c>
      <c r="F46" s="114">
        <v>80</v>
      </c>
      <c r="G46" s="114">
        <v>87</v>
      </c>
      <c r="H46" s="114">
        <v>89</v>
      </c>
      <c r="I46" s="140">
        <v>141</v>
      </c>
      <c r="J46" s="115">
        <v>-21</v>
      </c>
      <c r="K46" s="116">
        <v>-14.893617021276595</v>
      </c>
    </row>
    <row r="47" spans="1:11" ht="14.1" customHeight="1" x14ac:dyDescent="0.2">
      <c r="A47" s="306">
        <v>61</v>
      </c>
      <c r="B47" s="307" t="s">
        <v>269</v>
      </c>
      <c r="C47" s="308"/>
      <c r="D47" s="113">
        <v>1.2799627647195717</v>
      </c>
      <c r="E47" s="115">
        <v>55</v>
      </c>
      <c r="F47" s="114">
        <v>60</v>
      </c>
      <c r="G47" s="114">
        <v>77</v>
      </c>
      <c r="H47" s="114">
        <v>67</v>
      </c>
      <c r="I47" s="140">
        <v>80</v>
      </c>
      <c r="J47" s="115">
        <v>-25</v>
      </c>
      <c r="K47" s="116">
        <v>-31.25</v>
      </c>
    </row>
    <row r="48" spans="1:11" ht="14.1" customHeight="1" x14ac:dyDescent="0.2">
      <c r="A48" s="306">
        <v>62</v>
      </c>
      <c r="B48" s="307" t="s">
        <v>270</v>
      </c>
      <c r="C48" s="308"/>
      <c r="D48" s="113">
        <v>7.0514312310914589</v>
      </c>
      <c r="E48" s="115">
        <v>303</v>
      </c>
      <c r="F48" s="114">
        <v>317</v>
      </c>
      <c r="G48" s="114">
        <v>309</v>
      </c>
      <c r="H48" s="114">
        <v>311</v>
      </c>
      <c r="I48" s="140">
        <v>323</v>
      </c>
      <c r="J48" s="115">
        <v>-20</v>
      </c>
      <c r="K48" s="116">
        <v>-6.1919504643962853</v>
      </c>
    </row>
    <row r="49" spans="1:11" ht="14.1" customHeight="1" x14ac:dyDescent="0.2">
      <c r="A49" s="306">
        <v>63</v>
      </c>
      <c r="B49" s="307" t="s">
        <v>271</v>
      </c>
      <c r="C49" s="308"/>
      <c r="D49" s="113">
        <v>2.8857342331859437</v>
      </c>
      <c r="E49" s="115">
        <v>124</v>
      </c>
      <c r="F49" s="114">
        <v>82</v>
      </c>
      <c r="G49" s="114">
        <v>127</v>
      </c>
      <c r="H49" s="114">
        <v>87</v>
      </c>
      <c r="I49" s="140">
        <v>89</v>
      </c>
      <c r="J49" s="115">
        <v>35</v>
      </c>
      <c r="K49" s="116">
        <v>39.325842696629216</v>
      </c>
    </row>
    <row r="50" spans="1:11" ht="14.1" customHeight="1" x14ac:dyDescent="0.2">
      <c r="A50" s="306" t="s">
        <v>272</v>
      </c>
      <c r="B50" s="307" t="s">
        <v>273</v>
      </c>
      <c r="C50" s="308"/>
      <c r="D50" s="113">
        <v>0.2094484524086572</v>
      </c>
      <c r="E50" s="115">
        <v>9</v>
      </c>
      <c r="F50" s="114">
        <v>13</v>
      </c>
      <c r="G50" s="114">
        <v>25</v>
      </c>
      <c r="H50" s="114">
        <v>11</v>
      </c>
      <c r="I50" s="140">
        <v>5</v>
      </c>
      <c r="J50" s="115">
        <v>4</v>
      </c>
      <c r="K50" s="116">
        <v>80</v>
      </c>
    </row>
    <row r="51" spans="1:11" ht="14.1" customHeight="1" x14ac:dyDescent="0.2">
      <c r="A51" s="306" t="s">
        <v>274</v>
      </c>
      <c r="B51" s="307" t="s">
        <v>275</v>
      </c>
      <c r="C51" s="308"/>
      <c r="D51" s="113">
        <v>2.4202932278333722</v>
      </c>
      <c r="E51" s="115">
        <v>104</v>
      </c>
      <c r="F51" s="114">
        <v>59</v>
      </c>
      <c r="G51" s="114">
        <v>90</v>
      </c>
      <c r="H51" s="114">
        <v>67</v>
      </c>
      <c r="I51" s="140">
        <v>76</v>
      </c>
      <c r="J51" s="115">
        <v>28</v>
      </c>
      <c r="K51" s="116">
        <v>36.842105263157897</v>
      </c>
    </row>
    <row r="52" spans="1:11" ht="14.1" customHeight="1" x14ac:dyDescent="0.2">
      <c r="A52" s="306">
        <v>71</v>
      </c>
      <c r="B52" s="307" t="s">
        <v>276</v>
      </c>
      <c r="C52" s="308"/>
      <c r="D52" s="113">
        <v>6.1205492203863159</v>
      </c>
      <c r="E52" s="115">
        <v>263</v>
      </c>
      <c r="F52" s="114">
        <v>186</v>
      </c>
      <c r="G52" s="114">
        <v>198</v>
      </c>
      <c r="H52" s="114">
        <v>195</v>
      </c>
      <c r="I52" s="140">
        <v>328</v>
      </c>
      <c r="J52" s="115">
        <v>-65</v>
      </c>
      <c r="K52" s="116">
        <v>-19.817073170731707</v>
      </c>
    </row>
    <row r="53" spans="1:11" ht="14.1" customHeight="1" x14ac:dyDescent="0.2">
      <c r="A53" s="306" t="s">
        <v>277</v>
      </c>
      <c r="B53" s="307" t="s">
        <v>278</v>
      </c>
      <c r="C53" s="308"/>
      <c r="D53" s="113">
        <v>2.3272050267628579</v>
      </c>
      <c r="E53" s="115">
        <v>100</v>
      </c>
      <c r="F53" s="114">
        <v>90</v>
      </c>
      <c r="G53" s="114">
        <v>57</v>
      </c>
      <c r="H53" s="114">
        <v>69</v>
      </c>
      <c r="I53" s="140">
        <v>120</v>
      </c>
      <c r="J53" s="115">
        <v>-20</v>
      </c>
      <c r="K53" s="116">
        <v>-16.666666666666668</v>
      </c>
    </row>
    <row r="54" spans="1:11" ht="14.1" customHeight="1" x14ac:dyDescent="0.2">
      <c r="A54" s="306" t="s">
        <v>279</v>
      </c>
      <c r="B54" s="307" t="s">
        <v>280</v>
      </c>
      <c r="C54" s="308"/>
      <c r="D54" s="113">
        <v>3.0020944845240867</v>
      </c>
      <c r="E54" s="115">
        <v>129</v>
      </c>
      <c r="F54" s="114">
        <v>80</v>
      </c>
      <c r="G54" s="114">
        <v>114</v>
      </c>
      <c r="H54" s="114">
        <v>100</v>
      </c>
      <c r="I54" s="140">
        <v>170</v>
      </c>
      <c r="J54" s="115">
        <v>-41</v>
      </c>
      <c r="K54" s="116">
        <v>-24.117647058823529</v>
      </c>
    </row>
    <row r="55" spans="1:11" ht="14.1" customHeight="1" x14ac:dyDescent="0.2">
      <c r="A55" s="306">
        <v>72</v>
      </c>
      <c r="B55" s="307" t="s">
        <v>281</v>
      </c>
      <c r="C55" s="308"/>
      <c r="D55" s="113">
        <v>1.4661391668606005</v>
      </c>
      <c r="E55" s="115">
        <v>63</v>
      </c>
      <c r="F55" s="114">
        <v>44</v>
      </c>
      <c r="G55" s="114">
        <v>62</v>
      </c>
      <c r="H55" s="114">
        <v>53</v>
      </c>
      <c r="I55" s="140">
        <v>112</v>
      </c>
      <c r="J55" s="115">
        <v>-49</v>
      </c>
      <c r="K55" s="116">
        <v>-43.75</v>
      </c>
    </row>
    <row r="56" spans="1:11" ht="14.1" customHeight="1" x14ac:dyDescent="0.2">
      <c r="A56" s="306" t="s">
        <v>282</v>
      </c>
      <c r="B56" s="307" t="s">
        <v>283</v>
      </c>
      <c r="C56" s="308"/>
      <c r="D56" s="113">
        <v>0.37235280428205725</v>
      </c>
      <c r="E56" s="115">
        <v>16</v>
      </c>
      <c r="F56" s="114">
        <v>7</v>
      </c>
      <c r="G56" s="114">
        <v>22</v>
      </c>
      <c r="H56" s="114">
        <v>12</v>
      </c>
      <c r="I56" s="140">
        <v>19</v>
      </c>
      <c r="J56" s="115">
        <v>-3</v>
      </c>
      <c r="K56" s="116">
        <v>-15.789473684210526</v>
      </c>
    </row>
    <row r="57" spans="1:11" ht="14.1" customHeight="1" x14ac:dyDescent="0.2">
      <c r="A57" s="306" t="s">
        <v>284</v>
      </c>
      <c r="B57" s="307" t="s">
        <v>285</v>
      </c>
      <c r="C57" s="308"/>
      <c r="D57" s="113">
        <v>0.90760996043751452</v>
      </c>
      <c r="E57" s="115">
        <v>39</v>
      </c>
      <c r="F57" s="114">
        <v>34</v>
      </c>
      <c r="G57" s="114">
        <v>32</v>
      </c>
      <c r="H57" s="114">
        <v>33</v>
      </c>
      <c r="I57" s="140">
        <v>89</v>
      </c>
      <c r="J57" s="115">
        <v>-50</v>
      </c>
      <c r="K57" s="116">
        <v>-56.179775280898873</v>
      </c>
    </row>
    <row r="58" spans="1:11" ht="14.1" customHeight="1" x14ac:dyDescent="0.2">
      <c r="A58" s="306">
        <v>73</v>
      </c>
      <c r="B58" s="307" t="s">
        <v>286</v>
      </c>
      <c r="C58" s="308"/>
      <c r="D58" s="113">
        <v>1.4661391668606005</v>
      </c>
      <c r="E58" s="115">
        <v>63</v>
      </c>
      <c r="F58" s="114">
        <v>32</v>
      </c>
      <c r="G58" s="114">
        <v>81</v>
      </c>
      <c r="H58" s="114">
        <v>55</v>
      </c>
      <c r="I58" s="140">
        <v>82</v>
      </c>
      <c r="J58" s="115">
        <v>-19</v>
      </c>
      <c r="K58" s="116">
        <v>-23.170731707317074</v>
      </c>
    </row>
    <row r="59" spans="1:11" ht="14.1" customHeight="1" x14ac:dyDescent="0.2">
      <c r="A59" s="306" t="s">
        <v>287</v>
      </c>
      <c r="B59" s="307" t="s">
        <v>288</v>
      </c>
      <c r="C59" s="308"/>
      <c r="D59" s="113">
        <v>1.3497789155224575</v>
      </c>
      <c r="E59" s="115">
        <v>58</v>
      </c>
      <c r="F59" s="114">
        <v>28</v>
      </c>
      <c r="G59" s="114">
        <v>68</v>
      </c>
      <c r="H59" s="114">
        <v>47</v>
      </c>
      <c r="I59" s="140">
        <v>71</v>
      </c>
      <c r="J59" s="115">
        <v>-13</v>
      </c>
      <c r="K59" s="116">
        <v>-18.309859154929576</v>
      </c>
    </row>
    <row r="60" spans="1:11" ht="14.1" customHeight="1" x14ac:dyDescent="0.2">
      <c r="A60" s="306">
        <v>81</v>
      </c>
      <c r="B60" s="307" t="s">
        <v>289</v>
      </c>
      <c r="C60" s="308"/>
      <c r="D60" s="113">
        <v>4.7009541540609732</v>
      </c>
      <c r="E60" s="115">
        <v>202</v>
      </c>
      <c r="F60" s="114">
        <v>190</v>
      </c>
      <c r="G60" s="114">
        <v>182</v>
      </c>
      <c r="H60" s="114">
        <v>157</v>
      </c>
      <c r="I60" s="140">
        <v>210</v>
      </c>
      <c r="J60" s="115">
        <v>-8</v>
      </c>
      <c r="K60" s="116">
        <v>-3.8095238095238093</v>
      </c>
    </row>
    <row r="61" spans="1:11" ht="14.1" customHeight="1" x14ac:dyDescent="0.2">
      <c r="A61" s="306" t="s">
        <v>290</v>
      </c>
      <c r="B61" s="307" t="s">
        <v>291</v>
      </c>
      <c r="C61" s="308"/>
      <c r="D61" s="113">
        <v>1.4195950663253432</v>
      </c>
      <c r="E61" s="115">
        <v>61</v>
      </c>
      <c r="F61" s="114">
        <v>38</v>
      </c>
      <c r="G61" s="114">
        <v>49</v>
      </c>
      <c r="H61" s="114">
        <v>44</v>
      </c>
      <c r="I61" s="140">
        <v>48</v>
      </c>
      <c r="J61" s="115">
        <v>13</v>
      </c>
      <c r="K61" s="116">
        <v>27.083333333333332</v>
      </c>
    </row>
    <row r="62" spans="1:11" ht="14.1" customHeight="1" x14ac:dyDescent="0.2">
      <c r="A62" s="306" t="s">
        <v>292</v>
      </c>
      <c r="B62" s="307" t="s">
        <v>293</v>
      </c>
      <c r="C62" s="308"/>
      <c r="D62" s="113">
        <v>1.5359553176634861</v>
      </c>
      <c r="E62" s="115">
        <v>66</v>
      </c>
      <c r="F62" s="114">
        <v>90</v>
      </c>
      <c r="G62" s="114">
        <v>95</v>
      </c>
      <c r="H62" s="114">
        <v>73</v>
      </c>
      <c r="I62" s="140">
        <v>102</v>
      </c>
      <c r="J62" s="115">
        <v>-36</v>
      </c>
      <c r="K62" s="116">
        <v>-35.294117647058826</v>
      </c>
    </row>
    <row r="63" spans="1:11" ht="14.1" customHeight="1" x14ac:dyDescent="0.2">
      <c r="A63" s="306"/>
      <c r="B63" s="307" t="s">
        <v>294</v>
      </c>
      <c r="C63" s="308"/>
      <c r="D63" s="113">
        <v>1.3963230160577147</v>
      </c>
      <c r="E63" s="115">
        <v>60</v>
      </c>
      <c r="F63" s="114">
        <v>81</v>
      </c>
      <c r="G63" s="114">
        <v>78</v>
      </c>
      <c r="H63" s="114">
        <v>59</v>
      </c>
      <c r="I63" s="140">
        <v>80</v>
      </c>
      <c r="J63" s="115">
        <v>-20</v>
      </c>
      <c r="K63" s="116">
        <v>-25</v>
      </c>
    </row>
    <row r="64" spans="1:11" ht="14.1" customHeight="1" x14ac:dyDescent="0.2">
      <c r="A64" s="306" t="s">
        <v>295</v>
      </c>
      <c r="B64" s="307" t="s">
        <v>296</v>
      </c>
      <c r="C64" s="308"/>
      <c r="D64" s="113">
        <v>0.58180125669071447</v>
      </c>
      <c r="E64" s="115">
        <v>25</v>
      </c>
      <c r="F64" s="114">
        <v>14</v>
      </c>
      <c r="G64" s="114">
        <v>10</v>
      </c>
      <c r="H64" s="114">
        <v>12</v>
      </c>
      <c r="I64" s="140">
        <v>21</v>
      </c>
      <c r="J64" s="115">
        <v>4</v>
      </c>
      <c r="K64" s="116">
        <v>19.047619047619047</v>
      </c>
    </row>
    <row r="65" spans="1:11" ht="14.1" customHeight="1" x14ac:dyDescent="0.2">
      <c r="A65" s="306" t="s">
        <v>297</v>
      </c>
      <c r="B65" s="307" t="s">
        <v>298</v>
      </c>
      <c r="C65" s="308"/>
      <c r="D65" s="113">
        <v>0.58180125669071447</v>
      </c>
      <c r="E65" s="115">
        <v>25</v>
      </c>
      <c r="F65" s="114">
        <v>25</v>
      </c>
      <c r="G65" s="114">
        <v>12</v>
      </c>
      <c r="H65" s="114">
        <v>16</v>
      </c>
      <c r="I65" s="140">
        <v>17</v>
      </c>
      <c r="J65" s="115">
        <v>8</v>
      </c>
      <c r="K65" s="116">
        <v>47.058823529411768</v>
      </c>
    </row>
    <row r="66" spans="1:11" ht="14.1" customHeight="1" x14ac:dyDescent="0.2">
      <c r="A66" s="306">
        <v>82</v>
      </c>
      <c r="B66" s="307" t="s">
        <v>299</v>
      </c>
      <c r="C66" s="308"/>
      <c r="D66" s="113">
        <v>4.724226204328601</v>
      </c>
      <c r="E66" s="115">
        <v>203</v>
      </c>
      <c r="F66" s="114">
        <v>142</v>
      </c>
      <c r="G66" s="114">
        <v>165</v>
      </c>
      <c r="H66" s="114">
        <v>158</v>
      </c>
      <c r="I66" s="140">
        <v>195</v>
      </c>
      <c r="J66" s="115">
        <v>8</v>
      </c>
      <c r="K66" s="116">
        <v>4.1025641025641022</v>
      </c>
    </row>
    <row r="67" spans="1:11" ht="14.1" customHeight="1" x14ac:dyDescent="0.2">
      <c r="A67" s="306" t="s">
        <v>300</v>
      </c>
      <c r="B67" s="307" t="s">
        <v>301</v>
      </c>
      <c r="C67" s="308"/>
      <c r="D67" s="113">
        <v>3.6071677914824294</v>
      </c>
      <c r="E67" s="115">
        <v>155</v>
      </c>
      <c r="F67" s="114">
        <v>100</v>
      </c>
      <c r="G67" s="114">
        <v>123</v>
      </c>
      <c r="H67" s="114">
        <v>117</v>
      </c>
      <c r="I67" s="140">
        <v>145</v>
      </c>
      <c r="J67" s="115">
        <v>10</v>
      </c>
      <c r="K67" s="116">
        <v>6.8965517241379306</v>
      </c>
    </row>
    <row r="68" spans="1:11" ht="14.1" customHeight="1" x14ac:dyDescent="0.2">
      <c r="A68" s="306" t="s">
        <v>302</v>
      </c>
      <c r="B68" s="307" t="s">
        <v>303</v>
      </c>
      <c r="C68" s="308"/>
      <c r="D68" s="113">
        <v>0.88433791016988594</v>
      </c>
      <c r="E68" s="115">
        <v>38</v>
      </c>
      <c r="F68" s="114">
        <v>19</v>
      </c>
      <c r="G68" s="114">
        <v>25</v>
      </c>
      <c r="H68" s="114">
        <v>29</v>
      </c>
      <c r="I68" s="140">
        <v>29</v>
      </c>
      <c r="J68" s="115">
        <v>9</v>
      </c>
      <c r="K68" s="116">
        <v>31.03448275862069</v>
      </c>
    </row>
    <row r="69" spans="1:11" ht="14.1" customHeight="1" x14ac:dyDescent="0.2">
      <c r="A69" s="306">
        <v>83</v>
      </c>
      <c r="B69" s="307" t="s">
        <v>304</v>
      </c>
      <c r="C69" s="308"/>
      <c r="D69" s="113">
        <v>3.6304398417500581</v>
      </c>
      <c r="E69" s="115">
        <v>156</v>
      </c>
      <c r="F69" s="114">
        <v>94</v>
      </c>
      <c r="G69" s="114">
        <v>203</v>
      </c>
      <c r="H69" s="114">
        <v>105</v>
      </c>
      <c r="I69" s="140">
        <v>234</v>
      </c>
      <c r="J69" s="115">
        <v>-78</v>
      </c>
      <c r="K69" s="116">
        <v>-33.333333333333336</v>
      </c>
    </row>
    <row r="70" spans="1:11" ht="14.1" customHeight="1" x14ac:dyDescent="0.2">
      <c r="A70" s="306" t="s">
        <v>305</v>
      </c>
      <c r="B70" s="307" t="s">
        <v>306</v>
      </c>
      <c r="C70" s="308"/>
      <c r="D70" s="113">
        <v>3.095182685594601</v>
      </c>
      <c r="E70" s="115">
        <v>133</v>
      </c>
      <c r="F70" s="114">
        <v>82</v>
      </c>
      <c r="G70" s="114">
        <v>183</v>
      </c>
      <c r="H70" s="114">
        <v>86</v>
      </c>
      <c r="I70" s="140">
        <v>199</v>
      </c>
      <c r="J70" s="115">
        <v>-66</v>
      </c>
      <c r="K70" s="116">
        <v>-33.165829145728644</v>
      </c>
    </row>
    <row r="71" spans="1:11" ht="14.1" customHeight="1" x14ac:dyDescent="0.2">
      <c r="A71" s="306"/>
      <c r="B71" s="307" t="s">
        <v>307</v>
      </c>
      <c r="C71" s="308"/>
      <c r="D71" s="113">
        <v>1.7454037700721434</v>
      </c>
      <c r="E71" s="115">
        <v>75</v>
      </c>
      <c r="F71" s="114">
        <v>49</v>
      </c>
      <c r="G71" s="114">
        <v>144</v>
      </c>
      <c r="H71" s="114">
        <v>62</v>
      </c>
      <c r="I71" s="140">
        <v>151</v>
      </c>
      <c r="J71" s="115">
        <v>-76</v>
      </c>
      <c r="K71" s="116">
        <v>-50.331125827814567</v>
      </c>
    </row>
    <row r="72" spans="1:11" ht="14.1" customHeight="1" x14ac:dyDescent="0.2">
      <c r="A72" s="306">
        <v>84</v>
      </c>
      <c r="B72" s="307" t="s">
        <v>308</v>
      </c>
      <c r="C72" s="308"/>
      <c r="D72" s="113">
        <v>1.4661391668606005</v>
      </c>
      <c r="E72" s="115">
        <v>63</v>
      </c>
      <c r="F72" s="114">
        <v>36</v>
      </c>
      <c r="G72" s="114">
        <v>85</v>
      </c>
      <c r="H72" s="114">
        <v>64</v>
      </c>
      <c r="I72" s="140">
        <v>63</v>
      </c>
      <c r="J72" s="115">
        <v>0</v>
      </c>
      <c r="K72" s="116">
        <v>0</v>
      </c>
    </row>
    <row r="73" spans="1:11" ht="14.1" customHeight="1" x14ac:dyDescent="0.2">
      <c r="A73" s="306" t="s">
        <v>309</v>
      </c>
      <c r="B73" s="307" t="s">
        <v>310</v>
      </c>
      <c r="C73" s="308"/>
      <c r="D73" s="113">
        <v>0.51198510588782875</v>
      </c>
      <c r="E73" s="115">
        <v>22</v>
      </c>
      <c r="F73" s="114">
        <v>14</v>
      </c>
      <c r="G73" s="114">
        <v>54</v>
      </c>
      <c r="H73" s="114">
        <v>22</v>
      </c>
      <c r="I73" s="140">
        <v>26</v>
      </c>
      <c r="J73" s="115">
        <v>-4</v>
      </c>
      <c r="K73" s="116">
        <v>-15.384615384615385</v>
      </c>
    </row>
    <row r="74" spans="1:11" ht="14.1" customHeight="1" x14ac:dyDescent="0.2">
      <c r="A74" s="306" t="s">
        <v>311</v>
      </c>
      <c r="B74" s="307" t="s">
        <v>312</v>
      </c>
      <c r="C74" s="308"/>
      <c r="D74" s="113">
        <v>0.30253665347917152</v>
      </c>
      <c r="E74" s="115">
        <v>13</v>
      </c>
      <c r="F74" s="114" t="s">
        <v>513</v>
      </c>
      <c r="G74" s="114">
        <v>10</v>
      </c>
      <c r="H74" s="114">
        <v>8</v>
      </c>
      <c r="I74" s="140">
        <v>10</v>
      </c>
      <c r="J74" s="115">
        <v>3</v>
      </c>
      <c r="K74" s="116">
        <v>30</v>
      </c>
    </row>
    <row r="75" spans="1:11" ht="14.1" customHeight="1" x14ac:dyDescent="0.2">
      <c r="A75" s="306" t="s">
        <v>313</v>
      </c>
      <c r="B75" s="307" t="s">
        <v>314</v>
      </c>
      <c r="C75" s="308"/>
      <c r="D75" s="113">
        <v>0.4188969048173144</v>
      </c>
      <c r="E75" s="115">
        <v>18</v>
      </c>
      <c r="F75" s="114">
        <v>11</v>
      </c>
      <c r="G75" s="114">
        <v>16</v>
      </c>
      <c r="H75" s="114">
        <v>25</v>
      </c>
      <c r="I75" s="140">
        <v>22</v>
      </c>
      <c r="J75" s="115">
        <v>-4</v>
      </c>
      <c r="K75" s="116">
        <v>-18.181818181818183</v>
      </c>
    </row>
    <row r="76" spans="1:11" ht="14.1" customHeight="1" x14ac:dyDescent="0.2">
      <c r="A76" s="306">
        <v>91</v>
      </c>
      <c r="B76" s="307" t="s">
        <v>315</v>
      </c>
      <c r="C76" s="308"/>
      <c r="D76" s="113">
        <v>0.11636025133814289</v>
      </c>
      <c r="E76" s="115">
        <v>5</v>
      </c>
      <c r="F76" s="114">
        <v>8</v>
      </c>
      <c r="G76" s="114">
        <v>11</v>
      </c>
      <c r="H76" s="114">
        <v>9</v>
      </c>
      <c r="I76" s="140">
        <v>13</v>
      </c>
      <c r="J76" s="115">
        <v>-8</v>
      </c>
      <c r="K76" s="116">
        <v>-61.53846153846154</v>
      </c>
    </row>
    <row r="77" spans="1:11" ht="14.1" customHeight="1" x14ac:dyDescent="0.2">
      <c r="A77" s="306">
        <v>92</v>
      </c>
      <c r="B77" s="307" t="s">
        <v>316</v>
      </c>
      <c r="C77" s="308"/>
      <c r="D77" s="113">
        <v>0.79124970909937165</v>
      </c>
      <c r="E77" s="115">
        <v>34</v>
      </c>
      <c r="F77" s="114">
        <v>36</v>
      </c>
      <c r="G77" s="114">
        <v>32</v>
      </c>
      <c r="H77" s="114">
        <v>37</v>
      </c>
      <c r="I77" s="140">
        <v>49</v>
      </c>
      <c r="J77" s="115">
        <v>-15</v>
      </c>
      <c r="K77" s="116">
        <v>-30.612244897959183</v>
      </c>
    </row>
    <row r="78" spans="1:11" ht="14.1" customHeight="1" x14ac:dyDescent="0.2">
      <c r="A78" s="306">
        <v>93</v>
      </c>
      <c r="B78" s="307" t="s">
        <v>317</v>
      </c>
      <c r="C78" s="308"/>
      <c r="D78" s="113" t="s">
        <v>513</v>
      </c>
      <c r="E78" s="115" t="s">
        <v>513</v>
      </c>
      <c r="F78" s="114" t="s">
        <v>513</v>
      </c>
      <c r="G78" s="114">
        <v>5</v>
      </c>
      <c r="H78" s="114">
        <v>0</v>
      </c>
      <c r="I78" s="140" t="s">
        <v>513</v>
      </c>
      <c r="J78" s="115" t="s">
        <v>513</v>
      </c>
      <c r="K78" s="116" t="s">
        <v>513</v>
      </c>
    </row>
    <row r="79" spans="1:11" ht="14.1" customHeight="1" x14ac:dyDescent="0.2">
      <c r="A79" s="306">
        <v>94</v>
      </c>
      <c r="B79" s="307" t="s">
        <v>318</v>
      </c>
      <c r="C79" s="308"/>
      <c r="D79" s="113">
        <v>0.16290435187340005</v>
      </c>
      <c r="E79" s="115">
        <v>7</v>
      </c>
      <c r="F79" s="114">
        <v>10</v>
      </c>
      <c r="G79" s="114" t="s">
        <v>513</v>
      </c>
      <c r="H79" s="114">
        <v>5</v>
      </c>
      <c r="I79" s="140">
        <v>4</v>
      </c>
      <c r="J79" s="115">
        <v>3</v>
      </c>
      <c r="K79" s="116">
        <v>75</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0.30253665347917152</v>
      </c>
      <c r="E81" s="143">
        <v>13</v>
      </c>
      <c r="F81" s="144">
        <v>18</v>
      </c>
      <c r="G81" s="144">
        <v>13</v>
      </c>
      <c r="H81" s="144">
        <v>18</v>
      </c>
      <c r="I81" s="145">
        <v>25</v>
      </c>
      <c r="J81" s="143">
        <v>-12</v>
      </c>
      <c r="K81" s="146">
        <v>-48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55295</v>
      </c>
      <c r="C10" s="114">
        <v>29303</v>
      </c>
      <c r="D10" s="114">
        <v>25992</v>
      </c>
      <c r="E10" s="114">
        <v>44954</v>
      </c>
      <c r="F10" s="114">
        <v>9503</v>
      </c>
      <c r="G10" s="114">
        <v>5869</v>
      </c>
      <c r="H10" s="114">
        <v>16875</v>
      </c>
      <c r="I10" s="115">
        <v>6901</v>
      </c>
      <c r="J10" s="114">
        <v>5583</v>
      </c>
      <c r="K10" s="114">
        <v>1318</v>
      </c>
      <c r="L10" s="423">
        <v>4304</v>
      </c>
      <c r="M10" s="424">
        <v>5114</v>
      </c>
    </row>
    <row r="11" spans="1:13" ht="11.1" customHeight="1" x14ac:dyDescent="0.2">
      <c r="A11" s="422" t="s">
        <v>387</v>
      </c>
      <c r="B11" s="115">
        <v>56332</v>
      </c>
      <c r="C11" s="114">
        <v>30224</v>
      </c>
      <c r="D11" s="114">
        <v>26108</v>
      </c>
      <c r="E11" s="114">
        <v>45807</v>
      </c>
      <c r="F11" s="114">
        <v>9681</v>
      </c>
      <c r="G11" s="114">
        <v>5692</v>
      </c>
      <c r="H11" s="114">
        <v>17405</v>
      </c>
      <c r="I11" s="115">
        <v>7052</v>
      </c>
      <c r="J11" s="114">
        <v>5729</v>
      </c>
      <c r="K11" s="114">
        <v>1323</v>
      </c>
      <c r="L11" s="423">
        <v>4566</v>
      </c>
      <c r="M11" s="424">
        <v>3528</v>
      </c>
    </row>
    <row r="12" spans="1:13" ht="11.1" customHeight="1" x14ac:dyDescent="0.2">
      <c r="A12" s="422" t="s">
        <v>388</v>
      </c>
      <c r="B12" s="115">
        <v>57647</v>
      </c>
      <c r="C12" s="114">
        <v>31101</v>
      </c>
      <c r="D12" s="114">
        <v>26546</v>
      </c>
      <c r="E12" s="114">
        <v>46805</v>
      </c>
      <c r="F12" s="114">
        <v>9971</v>
      </c>
      <c r="G12" s="114">
        <v>6234</v>
      </c>
      <c r="H12" s="114">
        <v>17892</v>
      </c>
      <c r="I12" s="115">
        <v>7052</v>
      </c>
      <c r="J12" s="114">
        <v>5660</v>
      </c>
      <c r="K12" s="114">
        <v>1392</v>
      </c>
      <c r="L12" s="423">
        <v>5468</v>
      </c>
      <c r="M12" s="424">
        <v>4266</v>
      </c>
    </row>
    <row r="13" spans="1:13" s="110" customFormat="1" ht="11.1" customHeight="1" x14ac:dyDescent="0.2">
      <c r="A13" s="422" t="s">
        <v>389</v>
      </c>
      <c r="B13" s="115">
        <v>55988</v>
      </c>
      <c r="C13" s="114">
        <v>29843</v>
      </c>
      <c r="D13" s="114">
        <v>26145</v>
      </c>
      <c r="E13" s="114">
        <v>45377</v>
      </c>
      <c r="F13" s="114">
        <v>9742</v>
      </c>
      <c r="G13" s="114">
        <v>5830</v>
      </c>
      <c r="H13" s="114">
        <v>17618</v>
      </c>
      <c r="I13" s="115">
        <v>6947</v>
      </c>
      <c r="J13" s="114">
        <v>5625</v>
      </c>
      <c r="K13" s="114">
        <v>1322</v>
      </c>
      <c r="L13" s="423">
        <v>2899</v>
      </c>
      <c r="M13" s="424">
        <v>4423</v>
      </c>
    </row>
    <row r="14" spans="1:13" ht="15" customHeight="1" x14ac:dyDescent="0.2">
      <c r="A14" s="422" t="s">
        <v>390</v>
      </c>
      <c r="B14" s="115">
        <v>55699</v>
      </c>
      <c r="C14" s="114">
        <v>29832</v>
      </c>
      <c r="D14" s="114">
        <v>25867</v>
      </c>
      <c r="E14" s="114">
        <v>44288</v>
      </c>
      <c r="F14" s="114">
        <v>10676</v>
      </c>
      <c r="G14" s="114">
        <v>5607</v>
      </c>
      <c r="H14" s="114">
        <v>17729</v>
      </c>
      <c r="I14" s="115">
        <v>6997</v>
      </c>
      <c r="J14" s="114">
        <v>5683</v>
      </c>
      <c r="K14" s="114">
        <v>1314</v>
      </c>
      <c r="L14" s="423">
        <v>4211</v>
      </c>
      <c r="M14" s="424">
        <v>4743</v>
      </c>
    </row>
    <row r="15" spans="1:13" ht="11.1" customHeight="1" x14ac:dyDescent="0.2">
      <c r="A15" s="422" t="s">
        <v>387</v>
      </c>
      <c r="B15" s="115">
        <v>57168</v>
      </c>
      <c r="C15" s="114">
        <v>30692</v>
      </c>
      <c r="D15" s="114">
        <v>26476</v>
      </c>
      <c r="E15" s="114">
        <v>45021</v>
      </c>
      <c r="F15" s="114">
        <v>11413</v>
      </c>
      <c r="G15" s="114">
        <v>5509</v>
      </c>
      <c r="H15" s="114">
        <v>18417</v>
      </c>
      <c r="I15" s="115">
        <v>7058</v>
      </c>
      <c r="J15" s="114">
        <v>5687</v>
      </c>
      <c r="K15" s="114">
        <v>1371</v>
      </c>
      <c r="L15" s="423">
        <v>4348</v>
      </c>
      <c r="M15" s="424">
        <v>3146</v>
      </c>
    </row>
    <row r="16" spans="1:13" ht="11.1" customHeight="1" x14ac:dyDescent="0.2">
      <c r="A16" s="422" t="s">
        <v>388</v>
      </c>
      <c r="B16" s="115">
        <v>58116</v>
      </c>
      <c r="C16" s="114">
        <v>31243</v>
      </c>
      <c r="D16" s="114">
        <v>26873</v>
      </c>
      <c r="E16" s="114">
        <v>45851</v>
      </c>
      <c r="F16" s="114">
        <v>11824</v>
      </c>
      <c r="G16" s="114">
        <v>5981</v>
      </c>
      <c r="H16" s="114">
        <v>18780</v>
      </c>
      <c r="I16" s="115">
        <v>7009</v>
      </c>
      <c r="J16" s="114">
        <v>5574</v>
      </c>
      <c r="K16" s="114">
        <v>1435</v>
      </c>
      <c r="L16" s="423">
        <v>5445</v>
      </c>
      <c r="M16" s="424">
        <v>4611</v>
      </c>
    </row>
    <row r="17" spans="1:13" s="110" customFormat="1" ht="11.1" customHeight="1" x14ac:dyDescent="0.2">
      <c r="A17" s="422" t="s">
        <v>389</v>
      </c>
      <c r="B17" s="115">
        <v>58021</v>
      </c>
      <c r="C17" s="114">
        <v>31025</v>
      </c>
      <c r="D17" s="114">
        <v>26996</v>
      </c>
      <c r="E17" s="114">
        <v>45837</v>
      </c>
      <c r="F17" s="114">
        <v>12149</v>
      </c>
      <c r="G17" s="114">
        <v>5725</v>
      </c>
      <c r="H17" s="114">
        <v>19089</v>
      </c>
      <c r="I17" s="115">
        <v>6835</v>
      </c>
      <c r="J17" s="114">
        <v>5355</v>
      </c>
      <c r="K17" s="114">
        <v>1480</v>
      </c>
      <c r="L17" s="423">
        <v>3667</v>
      </c>
      <c r="M17" s="424">
        <v>3915</v>
      </c>
    </row>
    <row r="18" spans="1:13" ht="15" customHeight="1" x14ac:dyDescent="0.2">
      <c r="A18" s="422" t="s">
        <v>391</v>
      </c>
      <c r="B18" s="115">
        <v>57186</v>
      </c>
      <c r="C18" s="114">
        <v>30459</v>
      </c>
      <c r="D18" s="114">
        <v>26727</v>
      </c>
      <c r="E18" s="114">
        <v>44706</v>
      </c>
      <c r="F18" s="114">
        <v>12390</v>
      </c>
      <c r="G18" s="114">
        <v>5389</v>
      </c>
      <c r="H18" s="114">
        <v>19036</v>
      </c>
      <c r="I18" s="115">
        <v>6716</v>
      </c>
      <c r="J18" s="114">
        <v>5295</v>
      </c>
      <c r="K18" s="114">
        <v>1421</v>
      </c>
      <c r="L18" s="423">
        <v>3987</v>
      </c>
      <c r="M18" s="424">
        <v>4801</v>
      </c>
    </row>
    <row r="19" spans="1:13" ht="11.1" customHeight="1" x14ac:dyDescent="0.2">
      <c r="A19" s="422" t="s">
        <v>387</v>
      </c>
      <c r="B19" s="115">
        <v>57249</v>
      </c>
      <c r="C19" s="114">
        <v>30674</v>
      </c>
      <c r="D19" s="114">
        <v>26575</v>
      </c>
      <c r="E19" s="114">
        <v>44969</v>
      </c>
      <c r="F19" s="114">
        <v>12187</v>
      </c>
      <c r="G19" s="114">
        <v>5194</v>
      </c>
      <c r="H19" s="114">
        <v>19335</v>
      </c>
      <c r="I19" s="115">
        <v>6841</v>
      </c>
      <c r="J19" s="114">
        <v>5400</v>
      </c>
      <c r="K19" s="114">
        <v>1441</v>
      </c>
      <c r="L19" s="423">
        <v>3636</v>
      </c>
      <c r="M19" s="424">
        <v>3477</v>
      </c>
    </row>
    <row r="20" spans="1:13" ht="11.1" customHeight="1" x14ac:dyDescent="0.2">
      <c r="A20" s="422" t="s">
        <v>388</v>
      </c>
      <c r="B20" s="115">
        <v>57643</v>
      </c>
      <c r="C20" s="114">
        <v>30874</v>
      </c>
      <c r="D20" s="114">
        <v>26769</v>
      </c>
      <c r="E20" s="114">
        <v>45132</v>
      </c>
      <c r="F20" s="114">
        <v>12409</v>
      </c>
      <c r="G20" s="114">
        <v>5492</v>
      </c>
      <c r="H20" s="114">
        <v>19615</v>
      </c>
      <c r="I20" s="115">
        <v>6897</v>
      </c>
      <c r="J20" s="114">
        <v>5372</v>
      </c>
      <c r="K20" s="114">
        <v>1525</v>
      </c>
      <c r="L20" s="423">
        <v>6273</v>
      </c>
      <c r="M20" s="424">
        <v>6085</v>
      </c>
    </row>
    <row r="21" spans="1:13" s="110" customFormat="1" ht="11.1" customHeight="1" x14ac:dyDescent="0.2">
      <c r="A21" s="422" t="s">
        <v>389</v>
      </c>
      <c r="B21" s="115">
        <v>56048</v>
      </c>
      <c r="C21" s="114">
        <v>29676</v>
      </c>
      <c r="D21" s="114">
        <v>26372</v>
      </c>
      <c r="E21" s="114">
        <v>44055</v>
      </c>
      <c r="F21" s="114">
        <v>11979</v>
      </c>
      <c r="G21" s="114">
        <v>5132</v>
      </c>
      <c r="H21" s="114">
        <v>19380</v>
      </c>
      <c r="I21" s="115">
        <v>6833</v>
      </c>
      <c r="J21" s="114">
        <v>5335</v>
      </c>
      <c r="K21" s="114">
        <v>1498</v>
      </c>
      <c r="L21" s="423">
        <v>3655</v>
      </c>
      <c r="M21" s="424">
        <v>5336</v>
      </c>
    </row>
    <row r="22" spans="1:13" ht="15" customHeight="1" x14ac:dyDescent="0.2">
      <c r="A22" s="422" t="s">
        <v>392</v>
      </c>
      <c r="B22" s="115">
        <v>55262</v>
      </c>
      <c r="C22" s="114">
        <v>29271</v>
      </c>
      <c r="D22" s="114">
        <v>25991</v>
      </c>
      <c r="E22" s="114">
        <v>43442</v>
      </c>
      <c r="F22" s="114">
        <v>11743</v>
      </c>
      <c r="G22" s="114">
        <v>4764</v>
      </c>
      <c r="H22" s="114">
        <v>19406</v>
      </c>
      <c r="I22" s="115">
        <v>6648</v>
      </c>
      <c r="J22" s="114">
        <v>5227</v>
      </c>
      <c r="K22" s="114">
        <v>1421</v>
      </c>
      <c r="L22" s="423">
        <v>3522</v>
      </c>
      <c r="M22" s="424">
        <v>4257</v>
      </c>
    </row>
    <row r="23" spans="1:13" ht="11.1" customHeight="1" x14ac:dyDescent="0.2">
      <c r="A23" s="422" t="s">
        <v>387</v>
      </c>
      <c r="B23" s="115">
        <v>55791</v>
      </c>
      <c r="C23" s="114">
        <v>29713</v>
      </c>
      <c r="D23" s="114">
        <v>26078</v>
      </c>
      <c r="E23" s="114">
        <v>43797</v>
      </c>
      <c r="F23" s="114">
        <v>11887</v>
      </c>
      <c r="G23" s="114">
        <v>4559</v>
      </c>
      <c r="H23" s="114">
        <v>19876</v>
      </c>
      <c r="I23" s="115">
        <v>6665</v>
      </c>
      <c r="J23" s="114">
        <v>5271</v>
      </c>
      <c r="K23" s="114">
        <v>1394</v>
      </c>
      <c r="L23" s="423">
        <v>3806</v>
      </c>
      <c r="M23" s="424">
        <v>3269</v>
      </c>
    </row>
    <row r="24" spans="1:13" ht="11.1" customHeight="1" x14ac:dyDescent="0.2">
      <c r="A24" s="422" t="s">
        <v>388</v>
      </c>
      <c r="B24" s="115">
        <v>56645</v>
      </c>
      <c r="C24" s="114">
        <v>30248</v>
      </c>
      <c r="D24" s="114">
        <v>26397</v>
      </c>
      <c r="E24" s="114">
        <v>43766</v>
      </c>
      <c r="F24" s="114">
        <v>12034</v>
      </c>
      <c r="G24" s="114">
        <v>4871</v>
      </c>
      <c r="H24" s="114">
        <v>20429</v>
      </c>
      <c r="I24" s="115">
        <v>6654</v>
      </c>
      <c r="J24" s="114">
        <v>5184</v>
      </c>
      <c r="K24" s="114">
        <v>1470</v>
      </c>
      <c r="L24" s="423">
        <v>4752</v>
      </c>
      <c r="M24" s="424">
        <v>4144</v>
      </c>
    </row>
    <row r="25" spans="1:13" s="110" customFormat="1" ht="11.1" customHeight="1" x14ac:dyDescent="0.2">
      <c r="A25" s="422" t="s">
        <v>389</v>
      </c>
      <c r="B25" s="115">
        <v>55712</v>
      </c>
      <c r="C25" s="114">
        <v>29357</v>
      </c>
      <c r="D25" s="114">
        <v>26355</v>
      </c>
      <c r="E25" s="114">
        <v>42793</v>
      </c>
      <c r="F25" s="114">
        <v>12079</v>
      </c>
      <c r="G25" s="114">
        <v>4580</v>
      </c>
      <c r="H25" s="114">
        <v>20438</v>
      </c>
      <c r="I25" s="115">
        <v>6594</v>
      </c>
      <c r="J25" s="114">
        <v>5111</v>
      </c>
      <c r="K25" s="114">
        <v>1483</v>
      </c>
      <c r="L25" s="423">
        <v>2805</v>
      </c>
      <c r="M25" s="424">
        <v>3789</v>
      </c>
    </row>
    <row r="26" spans="1:13" ht="15" customHeight="1" x14ac:dyDescent="0.2">
      <c r="A26" s="422" t="s">
        <v>393</v>
      </c>
      <c r="B26" s="115">
        <v>55406</v>
      </c>
      <c r="C26" s="114">
        <v>29236</v>
      </c>
      <c r="D26" s="114">
        <v>26170</v>
      </c>
      <c r="E26" s="114">
        <v>42515</v>
      </c>
      <c r="F26" s="114">
        <v>12046</v>
      </c>
      <c r="G26" s="114">
        <v>4220</v>
      </c>
      <c r="H26" s="114">
        <v>20605</v>
      </c>
      <c r="I26" s="115">
        <v>6524</v>
      </c>
      <c r="J26" s="114">
        <v>5115</v>
      </c>
      <c r="K26" s="114">
        <v>1409</v>
      </c>
      <c r="L26" s="423">
        <v>3606</v>
      </c>
      <c r="M26" s="424">
        <v>3946</v>
      </c>
    </row>
    <row r="27" spans="1:13" ht="11.1" customHeight="1" x14ac:dyDescent="0.2">
      <c r="A27" s="422" t="s">
        <v>387</v>
      </c>
      <c r="B27" s="115">
        <v>55791</v>
      </c>
      <c r="C27" s="114">
        <v>29644</v>
      </c>
      <c r="D27" s="114">
        <v>26147</v>
      </c>
      <c r="E27" s="114">
        <v>43032</v>
      </c>
      <c r="F27" s="114">
        <v>11925</v>
      </c>
      <c r="G27" s="114">
        <v>4019</v>
      </c>
      <c r="H27" s="114">
        <v>21033</v>
      </c>
      <c r="I27" s="115">
        <v>6735</v>
      </c>
      <c r="J27" s="114">
        <v>5212</v>
      </c>
      <c r="K27" s="114">
        <v>1523</v>
      </c>
      <c r="L27" s="423">
        <v>3689</v>
      </c>
      <c r="M27" s="424">
        <v>3337</v>
      </c>
    </row>
    <row r="28" spans="1:13" ht="11.1" customHeight="1" x14ac:dyDescent="0.2">
      <c r="A28" s="422" t="s">
        <v>388</v>
      </c>
      <c r="B28" s="115">
        <v>56297</v>
      </c>
      <c r="C28" s="114">
        <v>29954</v>
      </c>
      <c r="D28" s="114">
        <v>26343</v>
      </c>
      <c r="E28" s="114">
        <v>44096</v>
      </c>
      <c r="F28" s="114">
        <v>12113</v>
      </c>
      <c r="G28" s="114">
        <v>4353</v>
      </c>
      <c r="H28" s="114">
        <v>21108</v>
      </c>
      <c r="I28" s="115">
        <v>6723</v>
      </c>
      <c r="J28" s="114">
        <v>5153</v>
      </c>
      <c r="K28" s="114">
        <v>1570</v>
      </c>
      <c r="L28" s="423">
        <v>4684</v>
      </c>
      <c r="M28" s="424">
        <v>4359</v>
      </c>
    </row>
    <row r="29" spans="1:13" s="110" customFormat="1" ht="11.1" customHeight="1" x14ac:dyDescent="0.2">
      <c r="A29" s="422" t="s">
        <v>389</v>
      </c>
      <c r="B29" s="115">
        <v>55184</v>
      </c>
      <c r="C29" s="114">
        <v>29109</v>
      </c>
      <c r="D29" s="114">
        <v>26075</v>
      </c>
      <c r="E29" s="114">
        <v>43198</v>
      </c>
      <c r="F29" s="114">
        <v>11949</v>
      </c>
      <c r="G29" s="114">
        <v>4091</v>
      </c>
      <c r="H29" s="114">
        <v>20884</v>
      </c>
      <c r="I29" s="115">
        <v>6685</v>
      </c>
      <c r="J29" s="114">
        <v>5127</v>
      </c>
      <c r="K29" s="114">
        <v>1558</v>
      </c>
      <c r="L29" s="423">
        <v>2627</v>
      </c>
      <c r="M29" s="424">
        <v>3762</v>
      </c>
    </row>
    <row r="30" spans="1:13" ht="15" customHeight="1" x14ac:dyDescent="0.2">
      <c r="A30" s="422" t="s">
        <v>394</v>
      </c>
      <c r="B30" s="115">
        <v>54603</v>
      </c>
      <c r="C30" s="114">
        <v>28905</v>
      </c>
      <c r="D30" s="114">
        <v>25698</v>
      </c>
      <c r="E30" s="114">
        <v>42496</v>
      </c>
      <c r="F30" s="114">
        <v>12073</v>
      </c>
      <c r="G30" s="114">
        <v>3785</v>
      </c>
      <c r="H30" s="114">
        <v>20841</v>
      </c>
      <c r="I30" s="115">
        <v>6133</v>
      </c>
      <c r="J30" s="114">
        <v>4688</v>
      </c>
      <c r="K30" s="114">
        <v>1445</v>
      </c>
      <c r="L30" s="423">
        <v>4147</v>
      </c>
      <c r="M30" s="424">
        <v>4547</v>
      </c>
    </row>
    <row r="31" spans="1:13" ht="11.1" customHeight="1" x14ac:dyDescent="0.2">
      <c r="A31" s="422" t="s">
        <v>387</v>
      </c>
      <c r="B31" s="115">
        <v>55011</v>
      </c>
      <c r="C31" s="114">
        <v>29318</v>
      </c>
      <c r="D31" s="114">
        <v>25693</v>
      </c>
      <c r="E31" s="114">
        <v>42780</v>
      </c>
      <c r="F31" s="114">
        <v>12217</v>
      </c>
      <c r="G31" s="114">
        <v>3576</v>
      </c>
      <c r="H31" s="114">
        <v>21077</v>
      </c>
      <c r="I31" s="115">
        <v>6162</v>
      </c>
      <c r="J31" s="114">
        <v>4683</v>
      </c>
      <c r="K31" s="114">
        <v>1479</v>
      </c>
      <c r="L31" s="423">
        <v>3833</v>
      </c>
      <c r="M31" s="424">
        <v>3345</v>
      </c>
    </row>
    <row r="32" spans="1:13" ht="11.1" customHeight="1" x14ac:dyDescent="0.2">
      <c r="A32" s="422" t="s">
        <v>388</v>
      </c>
      <c r="B32" s="115">
        <v>55247</v>
      </c>
      <c r="C32" s="114">
        <v>29558</v>
      </c>
      <c r="D32" s="114">
        <v>25689</v>
      </c>
      <c r="E32" s="114">
        <v>42912</v>
      </c>
      <c r="F32" s="114">
        <v>12330</v>
      </c>
      <c r="G32" s="114">
        <v>3914</v>
      </c>
      <c r="H32" s="114">
        <v>21016</v>
      </c>
      <c r="I32" s="115">
        <v>6152</v>
      </c>
      <c r="J32" s="114">
        <v>4651</v>
      </c>
      <c r="K32" s="114">
        <v>1501</v>
      </c>
      <c r="L32" s="423">
        <v>4504</v>
      </c>
      <c r="M32" s="424">
        <v>4275</v>
      </c>
    </row>
    <row r="33" spans="1:13" s="110" customFormat="1" ht="11.1" customHeight="1" x14ac:dyDescent="0.2">
      <c r="A33" s="422" t="s">
        <v>389</v>
      </c>
      <c r="B33" s="115">
        <v>54494</v>
      </c>
      <c r="C33" s="114">
        <v>28904</v>
      </c>
      <c r="D33" s="114">
        <v>25590</v>
      </c>
      <c r="E33" s="114">
        <v>42147</v>
      </c>
      <c r="F33" s="114">
        <v>12342</v>
      </c>
      <c r="G33" s="114">
        <v>3664</v>
      </c>
      <c r="H33" s="114">
        <v>20978</v>
      </c>
      <c r="I33" s="115">
        <v>6083</v>
      </c>
      <c r="J33" s="114">
        <v>4622</v>
      </c>
      <c r="K33" s="114">
        <v>1461</v>
      </c>
      <c r="L33" s="423">
        <v>2862</v>
      </c>
      <c r="M33" s="424">
        <v>3641</v>
      </c>
    </row>
    <row r="34" spans="1:13" ht="15" customHeight="1" x14ac:dyDescent="0.2">
      <c r="A34" s="422" t="s">
        <v>395</v>
      </c>
      <c r="B34" s="115">
        <v>54445</v>
      </c>
      <c r="C34" s="114">
        <v>28948</v>
      </c>
      <c r="D34" s="114">
        <v>25497</v>
      </c>
      <c r="E34" s="114">
        <v>41971</v>
      </c>
      <c r="F34" s="114">
        <v>12470</v>
      </c>
      <c r="G34" s="114">
        <v>3471</v>
      </c>
      <c r="H34" s="114">
        <v>21120</v>
      </c>
      <c r="I34" s="115">
        <v>5987</v>
      </c>
      <c r="J34" s="114">
        <v>4542</v>
      </c>
      <c r="K34" s="114">
        <v>1445</v>
      </c>
      <c r="L34" s="423">
        <v>3428</v>
      </c>
      <c r="M34" s="424">
        <v>3634</v>
      </c>
    </row>
    <row r="35" spans="1:13" ht="11.1" customHeight="1" x14ac:dyDescent="0.2">
      <c r="A35" s="422" t="s">
        <v>387</v>
      </c>
      <c r="B35" s="115">
        <v>54979</v>
      </c>
      <c r="C35" s="114">
        <v>29370</v>
      </c>
      <c r="D35" s="114">
        <v>25609</v>
      </c>
      <c r="E35" s="114">
        <v>42216</v>
      </c>
      <c r="F35" s="114">
        <v>12760</v>
      </c>
      <c r="G35" s="114">
        <v>3413</v>
      </c>
      <c r="H35" s="114">
        <v>21410</v>
      </c>
      <c r="I35" s="115">
        <v>6131</v>
      </c>
      <c r="J35" s="114">
        <v>4627</v>
      </c>
      <c r="K35" s="114">
        <v>1504</v>
      </c>
      <c r="L35" s="423">
        <v>3669</v>
      </c>
      <c r="M35" s="424">
        <v>3113</v>
      </c>
    </row>
    <row r="36" spans="1:13" ht="11.1" customHeight="1" x14ac:dyDescent="0.2">
      <c r="A36" s="422" t="s">
        <v>388</v>
      </c>
      <c r="B36" s="115">
        <v>56031</v>
      </c>
      <c r="C36" s="114">
        <v>29978</v>
      </c>
      <c r="D36" s="114">
        <v>26053</v>
      </c>
      <c r="E36" s="114">
        <v>42963</v>
      </c>
      <c r="F36" s="114">
        <v>13067</v>
      </c>
      <c r="G36" s="114">
        <v>3934</v>
      </c>
      <c r="H36" s="114">
        <v>21696</v>
      </c>
      <c r="I36" s="115">
        <v>6050</v>
      </c>
      <c r="J36" s="114">
        <v>4483</v>
      </c>
      <c r="K36" s="114">
        <v>1567</v>
      </c>
      <c r="L36" s="423">
        <v>4396</v>
      </c>
      <c r="M36" s="424">
        <v>3472</v>
      </c>
    </row>
    <row r="37" spans="1:13" s="110" customFormat="1" ht="11.1" customHeight="1" x14ac:dyDescent="0.2">
      <c r="A37" s="422" t="s">
        <v>389</v>
      </c>
      <c r="B37" s="115">
        <v>55348</v>
      </c>
      <c r="C37" s="114">
        <v>29419</v>
      </c>
      <c r="D37" s="114">
        <v>25929</v>
      </c>
      <c r="E37" s="114">
        <v>42356</v>
      </c>
      <c r="F37" s="114">
        <v>12992</v>
      </c>
      <c r="G37" s="114">
        <v>3801</v>
      </c>
      <c r="H37" s="114">
        <v>21569</v>
      </c>
      <c r="I37" s="115">
        <v>6036</v>
      </c>
      <c r="J37" s="114">
        <v>4475</v>
      </c>
      <c r="K37" s="114">
        <v>1561</v>
      </c>
      <c r="L37" s="423">
        <v>3482</v>
      </c>
      <c r="M37" s="424">
        <v>4202</v>
      </c>
    </row>
    <row r="38" spans="1:13" ht="15" customHeight="1" x14ac:dyDescent="0.2">
      <c r="A38" s="425" t="s">
        <v>396</v>
      </c>
      <c r="B38" s="115">
        <v>55089</v>
      </c>
      <c r="C38" s="114">
        <v>29373</v>
      </c>
      <c r="D38" s="114">
        <v>25716</v>
      </c>
      <c r="E38" s="114">
        <v>42063</v>
      </c>
      <c r="F38" s="114">
        <v>13026</v>
      </c>
      <c r="G38" s="114">
        <v>3597</v>
      </c>
      <c r="H38" s="114">
        <v>21619</v>
      </c>
      <c r="I38" s="115">
        <v>5948</v>
      </c>
      <c r="J38" s="114">
        <v>4434</v>
      </c>
      <c r="K38" s="114">
        <v>1514</v>
      </c>
      <c r="L38" s="423">
        <v>3907</v>
      </c>
      <c r="M38" s="424">
        <v>4143</v>
      </c>
    </row>
    <row r="39" spans="1:13" ht="11.1" customHeight="1" x14ac:dyDescent="0.2">
      <c r="A39" s="422" t="s">
        <v>387</v>
      </c>
      <c r="B39" s="115">
        <v>56029</v>
      </c>
      <c r="C39" s="114">
        <v>29898</v>
      </c>
      <c r="D39" s="114">
        <v>26131</v>
      </c>
      <c r="E39" s="114">
        <v>42325</v>
      </c>
      <c r="F39" s="114">
        <v>13704</v>
      </c>
      <c r="G39" s="114">
        <v>3514</v>
      </c>
      <c r="H39" s="114">
        <v>22306</v>
      </c>
      <c r="I39" s="115">
        <v>6371</v>
      </c>
      <c r="J39" s="114">
        <v>4761</v>
      </c>
      <c r="K39" s="114">
        <v>1610</v>
      </c>
      <c r="L39" s="423">
        <v>4501</v>
      </c>
      <c r="M39" s="424">
        <v>3657</v>
      </c>
    </row>
    <row r="40" spans="1:13" ht="11.1" customHeight="1" x14ac:dyDescent="0.2">
      <c r="A40" s="425" t="s">
        <v>388</v>
      </c>
      <c r="B40" s="115">
        <v>56707</v>
      </c>
      <c r="C40" s="114">
        <v>30329</v>
      </c>
      <c r="D40" s="114">
        <v>26378</v>
      </c>
      <c r="E40" s="114">
        <v>42839</v>
      </c>
      <c r="F40" s="114">
        <v>13868</v>
      </c>
      <c r="G40" s="114">
        <v>3957</v>
      </c>
      <c r="H40" s="114">
        <v>22413</v>
      </c>
      <c r="I40" s="115">
        <v>6396</v>
      </c>
      <c r="J40" s="114">
        <v>4711</v>
      </c>
      <c r="K40" s="114">
        <v>1685</v>
      </c>
      <c r="L40" s="423">
        <v>4510</v>
      </c>
      <c r="M40" s="424">
        <v>3823</v>
      </c>
    </row>
    <row r="41" spans="1:13" s="110" customFormat="1" ht="11.1" customHeight="1" x14ac:dyDescent="0.2">
      <c r="A41" s="422" t="s">
        <v>389</v>
      </c>
      <c r="B41" s="115">
        <v>56008</v>
      </c>
      <c r="C41" s="114">
        <v>29803</v>
      </c>
      <c r="D41" s="114">
        <v>26205</v>
      </c>
      <c r="E41" s="114">
        <v>42207</v>
      </c>
      <c r="F41" s="114">
        <v>13801</v>
      </c>
      <c r="G41" s="114">
        <v>3796</v>
      </c>
      <c r="H41" s="114">
        <v>22332</v>
      </c>
      <c r="I41" s="115">
        <v>6346</v>
      </c>
      <c r="J41" s="114">
        <v>4657</v>
      </c>
      <c r="K41" s="114">
        <v>1689</v>
      </c>
      <c r="L41" s="423">
        <v>2902</v>
      </c>
      <c r="M41" s="424">
        <v>3564</v>
      </c>
    </row>
    <row r="42" spans="1:13" ht="15" customHeight="1" x14ac:dyDescent="0.2">
      <c r="A42" s="422" t="s">
        <v>397</v>
      </c>
      <c r="B42" s="115">
        <v>56115</v>
      </c>
      <c r="C42" s="114">
        <v>30015</v>
      </c>
      <c r="D42" s="114">
        <v>26100</v>
      </c>
      <c r="E42" s="114">
        <v>42295</v>
      </c>
      <c r="F42" s="114">
        <v>13820</v>
      </c>
      <c r="G42" s="114">
        <v>3719</v>
      </c>
      <c r="H42" s="114">
        <v>22353</v>
      </c>
      <c r="I42" s="115">
        <v>6246</v>
      </c>
      <c r="J42" s="114">
        <v>4570</v>
      </c>
      <c r="K42" s="114">
        <v>1676</v>
      </c>
      <c r="L42" s="423">
        <v>4238</v>
      </c>
      <c r="M42" s="424">
        <v>4194</v>
      </c>
    </row>
    <row r="43" spans="1:13" ht="11.1" customHeight="1" x14ac:dyDescent="0.2">
      <c r="A43" s="422" t="s">
        <v>387</v>
      </c>
      <c r="B43" s="115">
        <v>56506</v>
      </c>
      <c r="C43" s="114">
        <v>30326</v>
      </c>
      <c r="D43" s="114">
        <v>26180</v>
      </c>
      <c r="E43" s="114">
        <v>42502</v>
      </c>
      <c r="F43" s="114">
        <v>14004</v>
      </c>
      <c r="G43" s="114">
        <v>3677</v>
      </c>
      <c r="H43" s="114">
        <v>22586</v>
      </c>
      <c r="I43" s="115">
        <v>6470</v>
      </c>
      <c r="J43" s="114">
        <v>4742</v>
      </c>
      <c r="K43" s="114">
        <v>1728</v>
      </c>
      <c r="L43" s="423">
        <v>3756</v>
      </c>
      <c r="M43" s="424">
        <v>3349</v>
      </c>
    </row>
    <row r="44" spans="1:13" ht="11.1" customHeight="1" x14ac:dyDescent="0.2">
      <c r="A44" s="422" t="s">
        <v>388</v>
      </c>
      <c r="B44" s="115">
        <v>57330</v>
      </c>
      <c r="C44" s="114">
        <v>30962</v>
      </c>
      <c r="D44" s="114">
        <v>26368</v>
      </c>
      <c r="E44" s="114">
        <v>43112</v>
      </c>
      <c r="F44" s="114">
        <v>14218</v>
      </c>
      <c r="G44" s="114">
        <v>4265</v>
      </c>
      <c r="H44" s="114">
        <v>22730</v>
      </c>
      <c r="I44" s="115">
        <v>6527</v>
      </c>
      <c r="J44" s="114">
        <v>4700</v>
      </c>
      <c r="K44" s="114">
        <v>1827</v>
      </c>
      <c r="L44" s="423">
        <v>5117</v>
      </c>
      <c r="M44" s="424">
        <v>4423</v>
      </c>
    </row>
    <row r="45" spans="1:13" s="110" customFormat="1" ht="11.1" customHeight="1" x14ac:dyDescent="0.2">
      <c r="A45" s="422" t="s">
        <v>389</v>
      </c>
      <c r="B45" s="115">
        <v>56661</v>
      </c>
      <c r="C45" s="114">
        <v>30329</v>
      </c>
      <c r="D45" s="114">
        <v>26332</v>
      </c>
      <c r="E45" s="114">
        <v>42487</v>
      </c>
      <c r="F45" s="114">
        <v>14174</v>
      </c>
      <c r="G45" s="114">
        <v>4093</v>
      </c>
      <c r="H45" s="114">
        <v>22579</v>
      </c>
      <c r="I45" s="115">
        <v>6456</v>
      </c>
      <c r="J45" s="114">
        <v>4657</v>
      </c>
      <c r="K45" s="114">
        <v>1799</v>
      </c>
      <c r="L45" s="423">
        <v>3124</v>
      </c>
      <c r="M45" s="424">
        <v>3855</v>
      </c>
    </row>
    <row r="46" spans="1:13" ht="15" customHeight="1" x14ac:dyDescent="0.2">
      <c r="A46" s="422" t="s">
        <v>398</v>
      </c>
      <c r="B46" s="115">
        <v>56275</v>
      </c>
      <c r="C46" s="114">
        <v>30304</v>
      </c>
      <c r="D46" s="114">
        <v>25971</v>
      </c>
      <c r="E46" s="114">
        <v>42294</v>
      </c>
      <c r="F46" s="114">
        <v>13981</v>
      </c>
      <c r="G46" s="114">
        <v>3944</v>
      </c>
      <c r="H46" s="114">
        <v>22472</v>
      </c>
      <c r="I46" s="115">
        <v>6304</v>
      </c>
      <c r="J46" s="114">
        <v>4554</v>
      </c>
      <c r="K46" s="114">
        <v>1750</v>
      </c>
      <c r="L46" s="423">
        <v>4221</v>
      </c>
      <c r="M46" s="424">
        <v>4754</v>
      </c>
    </row>
    <row r="47" spans="1:13" ht="11.1" customHeight="1" x14ac:dyDescent="0.2">
      <c r="A47" s="422" t="s">
        <v>387</v>
      </c>
      <c r="B47" s="115">
        <v>56412</v>
      </c>
      <c r="C47" s="114">
        <v>30476</v>
      </c>
      <c r="D47" s="114">
        <v>25936</v>
      </c>
      <c r="E47" s="114">
        <v>42189</v>
      </c>
      <c r="F47" s="114">
        <v>14223</v>
      </c>
      <c r="G47" s="114">
        <v>3808</v>
      </c>
      <c r="H47" s="114">
        <v>22615</v>
      </c>
      <c r="I47" s="115">
        <v>6470</v>
      </c>
      <c r="J47" s="114">
        <v>4666</v>
      </c>
      <c r="K47" s="114">
        <v>1804</v>
      </c>
      <c r="L47" s="423">
        <v>3679</v>
      </c>
      <c r="M47" s="424">
        <v>3583</v>
      </c>
    </row>
    <row r="48" spans="1:13" ht="11.1" customHeight="1" x14ac:dyDescent="0.2">
      <c r="A48" s="422" t="s">
        <v>388</v>
      </c>
      <c r="B48" s="115">
        <v>57056</v>
      </c>
      <c r="C48" s="114">
        <v>30938</v>
      </c>
      <c r="D48" s="114">
        <v>26118</v>
      </c>
      <c r="E48" s="114">
        <v>42456</v>
      </c>
      <c r="F48" s="114">
        <v>14600</v>
      </c>
      <c r="G48" s="114">
        <v>4305</v>
      </c>
      <c r="H48" s="114">
        <v>22671</v>
      </c>
      <c r="I48" s="115">
        <v>6425</v>
      </c>
      <c r="J48" s="114">
        <v>4580</v>
      </c>
      <c r="K48" s="114">
        <v>1845</v>
      </c>
      <c r="L48" s="423">
        <v>4437</v>
      </c>
      <c r="M48" s="424">
        <v>3829</v>
      </c>
    </row>
    <row r="49" spans="1:17" s="110" customFormat="1" ht="11.1" customHeight="1" x14ac:dyDescent="0.2">
      <c r="A49" s="422" t="s">
        <v>389</v>
      </c>
      <c r="B49" s="115">
        <v>56502</v>
      </c>
      <c r="C49" s="114">
        <v>30372</v>
      </c>
      <c r="D49" s="114">
        <v>26130</v>
      </c>
      <c r="E49" s="114">
        <v>42038</v>
      </c>
      <c r="F49" s="114">
        <v>14464</v>
      </c>
      <c r="G49" s="114">
        <v>4197</v>
      </c>
      <c r="H49" s="114">
        <v>22604</v>
      </c>
      <c r="I49" s="115">
        <v>6384</v>
      </c>
      <c r="J49" s="114">
        <v>4540</v>
      </c>
      <c r="K49" s="114">
        <v>1844</v>
      </c>
      <c r="L49" s="423">
        <v>3191</v>
      </c>
      <c r="M49" s="424">
        <v>3786</v>
      </c>
    </row>
    <row r="50" spans="1:17" ht="15" customHeight="1" x14ac:dyDescent="0.2">
      <c r="A50" s="422" t="s">
        <v>399</v>
      </c>
      <c r="B50" s="143">
        <v>56259</v>
      </c>
      <c r="C50" s="144">
        <v>30250</v>
      </c>
      <c r="D50" s="144">
        <v>26009</v>
      </c>
      <c r="E50" s="144">
        <v>41806</v>
      </c>
      <c r="F50" s="144">
        <v>14453</v>
      </c>
      <c r="G50" s="144">
        <v>4097</v>
      </c>
      <c r="H50" s="144">
        <v>22451</v>
      </c>
      <c r="I50" s="143">
        <v>6076</v>
      </c>
      <c r="J50" s="144">
        <v>4365</v>
      </c>
      <c r="K50" s="144">
        <v>1711</v>
      </c>
      <c r="L50" s="426">
        <v>3989</v>
      </c>
      <c r="M50" s="427">
        <v>4297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-2.8431808085295423E-2</v>
      </c>
      <c r="C6" s="480">
        <f>'Tabelle 3.3'!J11</f>
        <v>-3.6167512690355328</v>
      </c>
      <c r="D6" s="481">
        <f t="shared" ref="D6:E9" si="0">IF(OR(AND(B6&gt;=-50,B6&lt;=50),ISNUMBER(B6)=FALSE),B6,"")</f>
        <v>-2.8431808085295423E-2</v>
      </c>
      <c r="E6" s="481">
        <f t="shared" si="0"/>
        <v>-3.6167512690355328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-2.8431808085295423E-2</v>
      </c>
      <c r="C14" s="480">
        <f>'Tabelle 3.3'!J11</f>
        <v>-3.6167512690355328</v>
      </c>
      <c r="D14" s="481">
        <f>IF(OR(AND(B14&gt;=-50,B14&lt;=50),ISNUMBER(B14)=FALSE),B14,"")</f>
        <v>-2.8431808085295423E-2</v>
      </c>
      <c r="E14" s="481">
        <f>IF(OR(AND(C14&gt;=-50,C14&lt;=50),ISNUMBER(C14)=FALSE),C14,"")</f>
        <v>-3.6167512690355328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-1.2769353551476457</v>
      </c>
      <c r="C15" s="480">
        <f>'Tabelle 3.3'!J12</f>
        <v>8.7179487179487172</v>
      </c>
      <c r="D15" s="481">
        <f t="shared" ref="D15:E45" si="3">IF(OR(AND(B15&gt;=-50,B15&lt;=50),ISNUMBER(B15)=FALSE),B15,"")</f>
        <v>-1.2769353551476457</v>
      </c>
      <c r="E15" s="481">
        <f t="shared" si="3"/>
        <v>8.7179487179487172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-0.18365472910927455</v>
      </c>
      <c r="C16" s="480">
        <f>'Tabelle 3.3'!J13</f>
        <v>-3.3333333333333335</v>
      </c>
      <c r="D16" s="481">
        <f t="shared" si="3"/>
        <v>-0.18365472910927455</v>
      </c>
      <c r="E16" s="481">
        <f t="shared" si="3"/>
        <v>-3.3333333333333335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-2.7948282617213009</v>
      </c>
      <c r="C17" s="480">
        <f>'Tabelle 3.3'!J14</f>
        <v>-4.4642857142857144</v>
      </c>
      <c r="D17" s="481">
        <f t="shared" si="3"/>
        <v>-2.7948282617213009</v>
      </c>
      <c r="E17" s="481">
        <f t="shared" si="3"/>
        <v>-4.4642857142857144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1.2041444973396807</v>
      </c>
      <c r="C18" s="480">
        <f>'Tabelle 3.3'!J15</f>
        <v>2.8037383177570092</v>
      </c>
      <c r="D18" s="481">
        <f t="shared" si="3"/>
        <v>1.2041444973396807</v>
      </c>
      <c r="E18" s="481">
        <f t="shared" si="3"/>
        <v>2.8037383177570092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-4.8598415600243756</v>
      </c>
      <c r="C19" s="480">
        <f>'Tabelle 3.3'!J16</f>
        <v>-7.5</v>
      </c>
      <c r="D19" s="481">
        <f t="shared" si="3"/>
        <v>-4.8598415600243756</v>
      </c>
      <c r="E19" s="481">
        <f t="shared" si="3"/>
        <v>-7.5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-2.9349295230739525</v>
      </c>
      <c r="C20" s="480">
        <f>'Tabelle 3.3'!J17</f>
        <v>-4.9504950495049505</v>
      </c>
      <c r="D20" s="481">
        <f t="shared" si="3"/>
        <v>-2.9349295230739525</v>
      </c>
      <c r="E20" s="481">
        <f t="shared" si="3"/>
        <v>-4.9504950495049505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3.009935710111046</v>
      </c>
      <c r="C21" s="480">
        <f>'Tabelle 3.3'!J18</f>
        <v>4.6913580246913584</v>
      </c>
      <c r="D21" s="481">
        <f t="shared" si="3"/>
        <v>3.009935710111046</v>
      </c>
      <c r="E21" s="481">
        <f t="shared" si="3"/>
        <v>4.6913580246913584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2.2914757103574703</v>
      </c>
      <c r="C22" s="480">
        <f>'Tabelle 3.3'!J19</f>
        <v>2.1883920076117982</v>
      </c>
      <c r="D22" s="481">
        <f t="shared" si="3"/>
        <v>2.2914757103574703</v>
      </c>
      <c r="E22" s="481">
        <f t="shared" si="3"/>
        <v>2.1883920076117982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5.7697029216793521</v>
      </c>
      <c r="C23" s="480">
        <f>'Tabelle 3.3'!J20</f>
        <v>-7.742998352553542</v>
      </c>
      <c r="D23" s="481">
        <f t="shared" si="3"/>
        <v>5.7697029216793521</v>
      </c>
      <c r="E23" s="481">
        <f t="shared" si="3"/>
        <v>-7.742998352553542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-3.2592592592592591</v>
      </c>
      <c r="C24" s="480">
        <f>'Tabelle 3.3'!J21</f>
        <v>-11.312217194570136</v>
      </c>
      <c r="D24" s="481">
        <f t="shared" si="3"/>
        <v>-3.2592592592592591</v>
      </c>
      <c r="E24" s="481">
        <f t="shared" si="3"/>
        <v>-11.312217194570136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-2.8481012658227849</v>
      </c>
      <c r="C25" s="480">
        <f>'Tabelle 3.3'!J22</f>
        <v>0</v>
      </c>
      <c r="D25" s="481">
        <f t="shared" si="3"/>
        <v>-2.8481012658227849</v>
      </c>
      <c r="E25" s="481">
        <f t="shared" si="3"/>
        <v>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-1.7543859649122806</v>
      </c>
      <c r="C26" s="480">
        <f>'Tabelle 3.3'!J23</f>
        <v>-19.298245614035089</v>
      </c>
      <c r="D26" s="481">
        <f t="shared" si="3"/>
        <v>-1.7543859649122806</v>
      </c>
      <c r="E26" s="481">
        <f t="shared" si="3"/>
        <v>-19.298245614035089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3.9907012785741962</v>
      </c>
      <c r="C27" s="480">
        <f>'Tabelle 3.3'!J24</f>
        <v>-2.53411306042885</v>
      </c>
      <c r="D27" s="481">
        <f t="shared" si="3"/>
        <v>3.9907012785741962</v>
      </c>
      <c r="E27" s="481">
        <f t="shared" si="3"/>
        <v>-2.53411306042885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-0.85726532361765961</v>
      </c>
      <c r="C28" s="480">
        <f>'Tabelle 3.3'!J25</f>
        <v>-7.0780399274047188</v>
      </c>
      <c r="D28" s="481">
        <f t="shared" si="3"/>
        <v>-0.85726532361765961</v>
      </c>
      <c r="E28" s="481">
        <f t="shared" si="3"/>
        <v>-7.0780399274047188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-18.98355754857997</v>
      </c>
      <c r="C29" s="480">
        <f>'Tabelle 3.3'!J26</f>
        <v>0</v>
      </c>
      <c r="D29" s="481">
        <f t="shared" si="3"/>
        <v>-18.98355754857997</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0.76173065204143819</v>
      </c>
      <c r="C30" s="480">
        <f>'Tabelle 3.3'!J27</f>
        <v>-2.1739130434782608</v>
      </c>
      <c r="D30" s="481">
        <f t="shared" si="3"/>
        <v>0.76173065204143819</v>
      </c>
      <c r="E30" s="481">
        <f t="shared" si="3"/>
        <v>-2.1739130434782608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-2.2202486678507993</v>
      </c>
      <c r="C31" s="480">
        <f>'Tabelle 3.3'!J28</f>
        <v>-19.553072625698324</v>
      </c>
      <c r="D31" s="481">
        <f t="shared" si="3"/>
        <v>-2.2202486678507993</v>
      </c>
      <c r="E31" s="481">
        <f t="shared" si="3"/>
        <v>-19.553072625698324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1.7289073305670817</v>
      </c>
      <c r="C32" s="480">
        <f>'Tabelle 3.3'!J29</f>
        <v>-2.3684210526315788</v>
      </c>
      <c r="D32" s="481">
        <f t="shared" si="3"/>
        <v>1.7289073305670817</v>
      </c>
      <c r="E32" s="481">
        <f t="shared" si="3"/>
        <v>-2.3684210526315788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3.5014589412255108</v>
      </c>
      <c r="C33" s="480">
        <f>'Tabelle 3.3'!J30</f>
        <v>0</v>
      </c>
      <c r="D33" s="481">
        <f t="shared" si="3"/>
        <v>3.5014589412255108</v>
      </c>
      <c r="E33" s="481">
        <f t="shared" si="3"/>
        <v>0</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-0.46113306982872199</v>
      </c>
      <c r="C34" s="480">
        <f>'Tabelle 3.3'!J31</f>
        <v>-1.6501650165016502</v>
      </c>
      <c r="D34" s="481">
        <f t="shared" si="3"/>
        <v>-0.46113306982872199</v>
      </c>
      <c r="E34" s="481">
        <f t="shared" si="3"/>
        <v>-1.6501650165016502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-1.2769353551476457</v>
      </c>
      <c r="C37" s="480">
        <f>'Tabelle 3.3'!J34</f>
        <v>8.7179487179487172</v>
      </c>
      <c r="D37" s="481">
        <f t="shared" si="3"/>
        <v>-1.2769353551476457</v>
      </c>
      <c r="E37" s="481">
        <f t="shared" si="3"/>
        <v>8.7179487179487172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-1.5731089222530363</v>
      </c>
      <c r="C38" s="480">
        <f>'Tabelle 3.3'!J35</f>
        <v>-0.32858707557502737</v>
      </c>
      <c r="D38" s="481">
        <f t="shared" si="3"/>
        <v>-1.5731089222530363</v>
      </c>
      <c r="E38" s="481">
        <f t="shared" si="3"/>
        <v>-0.32858707557502737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0.96458308901137568</v>
      </c>
      <c r="C39" s="480">
        <f>'Tabelle 3.3'!J36</f>
        <v>-4.6766743648960736</v>
      </c>
      <c r="D39" s="481">
        <f t="shared" si="3"/>
        <v>0.96458308901137568</v>
      </c>
      <c r="E39" s="481">
        <f t="shared" si="3"/>
        <v>-4.6766743648960736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0.96458308901137568</v>
      </c>
      <c r="C45" s="480">
        <f>'Tabelle 3.3'!J36</f>
        <v>-4.6766743648960736</v>
      </c>
      <c r="D45" s="481">
        <f t="shared" si="3"/>
        <v>0.96458308901137568</v>
      </c>
      <c r="E45" s="481">
        <f t="shared" si="3"/>
        <v>-4.6766743648960736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55406</v>
      </c>
      <c r="C51" s="487">
        <v>5115</v>
      </c>
      <c r="D51" s="487">
        <v>1409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55791</v>
      </c>
      <c r="C52" s="487">
        <v>5212</v>
      </c>
      <c r="D52" s="487">
        <v>1523</v>
      </c>
      <c r="E52" s="488">
        <f t="shared" ref="E52:G70" si="11">IF($A$51=37802,IF(COUNTBLANK(B$51:B$70)&gt;0,#N/A,B52/B$51*100),IF(COUNTBLANK(B$51:B$75)&gt;0,#N/A,B52/B$51*100))</f>
        <v>100.69487059163266</v>
      </c>
      <c r="F52" s="488">
        <f t="shared" si="11"/>
        <v>101.89638318670578</v>
      </c>
      <c r="G52" s="488">
        <f t="shared" si="11"/>
        <v>108.09084457061746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56297</v>
      </c>
      <c r="C53" s="487">
        <v>5153</v>
      </c>
      <c r="D53" s="487">
        <v>1570</v>
      </c>
      <c r="E53" s="488">
        <f t="shared" si="11"/>
        <v>101.60812908349277</v>
      </c>
      <c r="F53" s="488">
        <f t="shared" si="11"/>
        <v>100.74291300097751</v>
      </c>
      <c r="G53" s="488">
        <f t="shared" si="11"/>
        <v>111.42654364797728</v>
      </c>
      <c r="H53" s="489">
        <f>IF(ISERROR(L53)=TRUE,IF(MONTH(A53)=MONTH(MAX(A$51:A$75)),A53,""),"")</f>
        <v>41883</v>
      </c>
      <c r="I53" s="488">
        <f t="shared" si="12"/>
        <v>101.60812908349277</v>
      </c>
      <c r="J53" s="488">
        <f t="shared" si="10"/>
        <v>100.74291300097751</v>
      </c>
      <c r="K53" s="488">
        <f t="shared" si="10"/>
        <v>111.42654364797728</v>
      </c>
      <c r="L53" s="488" t="e">
        <f t="shared" si="13"/>
        <v>#N/A</v>
      </c>
    </row>
    <row r="54" spans="1:14" ht="15" customHeight="1" x14ac:dyDescent="0.2">
      <c r="A54" s="490" t="s">
        <v>462</v>
      </c>
      <c r="B54" s="487">
        <v>55184</v>
      </c>
      <c r="C54" s="487">
        <v>5127</v>
      </c>
      <c r="D54" s="487">
        <v>1558</v>
      </c>
      <c r="E54" s="488">
        <f t="shared" si="11"/>
        <v>99.59932137313649</v>
      </c>
      <c r="F54" s="488">
        <f t="shared" si="11"/>
        <v>100.23460410557186</v>
      </c>
      <c r="G54" s="488">
        <f t="shared" si="11"/>
        <v>110.57487579843861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54603</v>
      </c>
      <c r="C55" s="487">
        <v>4688</v>
      </c>
      <c r="D55" s="487">
        <v>1445</v>
      </c>
      <c r="E55" s="488">
        <f t="shared" si="11"/>
        <v>98.550698480308995</v>
      </c>
      <c r="F55" s="488">
        <f t="shared" si="11"/>
        <v>91.65200391006843</v>
      </c>
      <c r="G55" s="488">
        <f t="shared" si="11"/>
        <v>102.55500354861604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55011</v>
      </c>
      <c r="C56" s="487">
        <v>4683</v>
      </c>
      <c r="D56" s="487">
        <v>1479</v>
      </c>
      <c r="E56" s="488">
        <f t="shared" si="11"/>
        <v>99.287080821571678</v>
      </c>
      <c r="F56" s="488">
        <f t="shared" si="11"/>
        <v>91.554252199413483</v>
      </c>
      <c r="G56" s="488">
        <f t="shared" si="11"/>
        <v>104.9680624556423</v>
      </c>
      <c r="H56" s="489" t="str">
        <f t="shared" si="14"/>
        <v/>
      </c>
      <c r="I56" s="488" t="str">
        <f t="shared" si="12"/>
        <v/>
      </c>
      <c r="J56" s="488" t="str">
        <f t="shared" si="10"/>
        <v/>
      </c>
      <c r="K56" s="488" t="str">
        <f t="shared" si="10"/>
        <v/>
      </c>
      <c r="L56" s="488" t="e">
        <f t="shared" si="13"/>
        <v>#N/A</v>
      </c>
    </row>
    <row r="57" spans="1:14" ht="15" customHeight="1" x14ac:dyDescent="0.2">
      <c r="A57" s="490">
        <v>42248</v>
      </c>
      <c r="B57" s="487">
        <v>55247</v>
      </c>
      <c r="C57" s="487">
        <v>4651</v>
      </c>
      <c r="D57" s="487">
        <v>1501</v>
      </c>
      <c r="E57" s="488">
        <f t="shared" si="11"/>
        <v>99.713027469949097</v>
      </c>
      <c r="F57" s="488">
        <f t="shared" si="11"/>
        <v>90.928641251221904</v>
      </c>
      <c r="G57" s="488">
        <f t="shared" si="11"/>
        <v>106.52945351312988</v>
      </c>
      <c r="H57" s="489">
        <f t="shared" si="14"/>
        <v>42248</v>
      </c>
      <c r="I57" s="488">
        <f t="shared" si="12"/>
        <v>99.713027469949097</v>
      </c>
      <c r="J57" s="488">
        <f t="shared" si="10"/>
        <v>90.928641251221904</v>
      </c>
      <c r="K57" s="488">
        <f t="shared" si="10"/>
        <v>106.52945351312988</v>
      </c>
      <c r="L57" s="488" t="e">
        <f t="shared" si="13"/>
        <v>#N/A</v>
      </c>
    </row>
    <row r="58" spans="1:14" ht="15" customHeight="1" x14ac:dyDescent="0.2">
      <c r="A58" s="490" t="s">
        <v>465</v>
      </c>
      <c r="B58" s="487">
        <v>54494</v>
      </c>
      <c r="C58" s="487">
        <v>4622</v>
      </c>
      <c r="D58" s="487">
        <v>1461</v>
      </c>
      <c r="E58" s="488">
        <f t="shared" si="11"/>
        <v>98.353968884236366</v>
      </c>
      <c r="F58" s="488">
        <f t="shared" si="11"/>
        <v>90.361681329423263</v>
      </c>
      <c r="G58" s="488">
        <f t="shared" si="11"/>
        <v>103.69056068133429</v>
      </c>
      <c r="H58" s="489" t="str">
        <f t="shared" si="14"/>
        <v/>
      </c>
      <c r="I58" s="488" t="str">
        <f t="shared" si="12"/>
        <v/>
      </c>
      <c r="J58" s="488" t="str">
        <f t="shared" si="10"/>
        <v/>
      </c>
      <c r="K58" s="488" t="str">
        <f t="shared" si="10"/>
        <v/>
      </c>
      <c r="L58" s="488" t="e">
        <f t="shared" si="13"/>
        <v>#N/A</v>
      </c>
    </row>
    <row r="59" spans="1:14" ht="15" customHeight="1" x14ac:dyDescent="0.2">
      <c r="A59" s="490" t="s">
        <v>466</v>
      </c>
      <c r="B59" s="487">
        <v>54445</v>
      </c>
      <c r="C59" s="487">
        <v>4542</v>
      </c>
      <c r="D59" s="487">
        <v>1445</v>
      </c>
      <c r="E59" s="488">
        <f t="shared" si="11"/>
        <v>98.265530808937669</v>
      </c>
      <c r="F59" s="488">
        <f t="shared" si="11"/>
        <v>88.797653958944281</v>
      </c>
      <c r="G59" s="488">
        <f t="shared" si="11"/>
        <v>102.55500354861604</v>
      </c>
      <c r="H59" s="489" t="str">
        <f t="shared" si="14"/>
        <v/>
      </c>
      <c r="I59" s="488" t="str">
        <f t="shared" si="12"/>
        <v/>
      </c>
      <c r="J59" s="488" t="str">
        <f t="shared" si="10"/>
        <v/>
      </c>
      <c r="K59" s="488" t="str">
        <f t="shared" si="10"/>
        <v/>
      </c>
      <c r="L59" s="488" t="e">
        <f t="shared" si="13"/>
        <v>#N/A</v>
      </c>
    </row>
    <row r="60" spans="1:14" ht="15" customHeight="1" x14ac:dyDescent="0.2">
      <c r="A60" s="490" t="s">
        <v>467</v>
      </c>
      <c r="B60" s="487">
        <v>54979</v>
      </c>
      <c r="C60" s="487">
        <v>4627</v>
      </c>
      <c r="D60" s="487">
        <v>1504</v>
      </c>
      <c r="E60" s="488">
        <f t="shared" si="11"/>
        <v>99.229325343825579</v>
      </c>
      <c r="F60" s="488">
        <f t="shared" si="11"/>
        <v>90.459433040078196</v>
      </c>
      <c r="G60" s="488">
        <f t="shared" si="11"/>
        <v>106.74237047551456</v>
      </c>
      <c r="H60" s="489" t="str">
        <f t="shared" si="14"/>
        <v/>
      </c>
      <c r="I60" s="488" t="str">
        <f t="shared" si="12"/>
        <v/>
      </c>
      <c r="J60" s="488" t="str">
        <f t="shared" si="10"/>
        <v/>
      </c>
      <c r="K60" s="488" t="str">
        <f t="shared" si="10"/>
        <v/>
      </c>
      <c r="L60" s="488" t="e">
        <f t="shared" si="13"/>
        <v>#N/A</v>
      </c>
    </row>
    <row r="61" spans="1:14" ht="15" customHeight="1" x14ac:dyDescent="0.2">
      <c r="A61" s="490">
        <v>42614</v>
      </c>
      <c r="B61" s="487">
        <v>56031</v>
      </c>
      <c r="C61" s="487">
        <v>4483</v>
      </c>
      <c r="D61" s="487">
        <v>1567</v>
      </c>
      <c r="E61" s="488">
        <f t="shared" si="11"/>
        <v>101.12803667472836</v>
      </c>
      <c r="F61" s="488">
        <f t="shared" si="11"/>
        <v>87.644183773216028</v>
      </c>
      <c r="G61" s="488">
        <f t="shared" si="11"/>
        <v>111.21362668559263</v>
      </c>
      <c r="H61" s="489">
        <f t="shared" si="14"/>
        <v>42614</v>
      </c>
      <c r="I61" s="488">
        <f t="shared" si="12"/>
        <v>101.12803667472836</v>
      </c>
      <c r="J61" s="488">
        <f t="shared" si="10"/>
        <v>87.644183773216028</v>
      </c>
      <c r="K61" s="488">
        <f t="shared" si="10"/>
        <v>111.21362668559263</v>
      </c>
      <c r="L61" s="488" t="e">
        <f t="shared" si="13"/>
        <v>#N/A</v>
      </c>
    </row>
    <row r="62" spans="1:14" ht="15" customHeight="1" x14ac:dyDescent="0.2">
      <c r="A62" s="490" t="s">
        <v>468</v>
      </c>
      <c r="B62" s="487">
        <v>55348</v>
      </c>
      <c r="C62" s="487">
        <v>4475</v>
      </c>
      <c r="D62" s="487">
        <v>1561</v>
      </c>
      <c r="E62" s="488">
        <f t="shared" si="11"/>
        <v>99.895318196585208</v>
      </c>
      <c r="F62" s="488">
        <f t="shared" si="11"/>
        <v>87.48778103616813</v>
      </c>
      <c r="G62" s="488">
        <f t="shared" si="11"/>
        <v>110.78779276082329</v>
      </c>
      <c r="H62" s="489" t="str">
        <f t="shared" si="14"/>
        <v/>
      </c>
      <c r="I62" s="488" t="str">
        <f t="shared" si="12"/>
        <v/>
      </c>
      <c r="J62" s="488" t="str">
        <f t="shared" si="10"/>
        <v/>
      </c>
      <c r="K62" s="488" t="str">
        <f t="shared" si="10"/>
        <v/>
      </c>
      <c r="L62" s="488" t="e">
        <f t="shared" si="13"/>
        <v>#N/A</v>
      </c>
    </row>
    <row r="63" spans="1:14" ht="15" customHeight="1" x14ac:dyDescent="0.2">
      <c r="A63" s="490" t="s">
        <v>469</v>
      </c>
      <c r="B63" s="487">
        <v>55089</v>
      </c>
      <c r="C63" s="487">
        <v>4434</v>
      </c>
      <c r="D63" s="487">
        <v>1514</v>
      </c>
      <c r="E63" s="488">
        <f t="shared" si="11"/>
        <v>99.427859798577771</v>
      </c>
      <c r="F63" s="488">
        <f t="shared" si="11"/>
        <v>86.686217008797655</v>
      </c>
      <c r="G63" s="488">
        <f t="shared" si="11"/>
        <v>107.45209368346345</v>
      </c>
      <c r="H63" s="489" t="str">
        <f t="shared" si="14"/>
        <v/>
      </c>
      <c r="I63" s="488" t="str">
        <f t="shared" si="12"/>
        <v/>
      </c>
      <c r="J63" s="488" t="str">
        <f t="shared" si="10"/>
        <v/>
      </c>
      <c r="K63" s="488" t="str">
        <f t="shared" si="10"/>
        <v/>
      </c>
      <c r="L63" s="488" t="e">
        <f t="shared" si="13"/>
        <v>#N/A</v>
      </c>
    </row>
    <row r="64" spans="1:14" ht="15" customHeight="1" x14ac:dyDescent="0.2">
      <c r="A64" s="490" t="s">
        <v>470</v>
      </c>
      <c r="B64" s="487">
        <v>56029</v>
      </c>
      <c r="C64" s="487">
        <v>4761</v>
      </c>
      <c r="D64" s="487">
        <v>1610</v>
      </c>
      <c r="E64" s="488">
        <f t="shared" si="11"/>
        <v>101.12442695736922</v>
      </c>
      <c r="F64" s="488">
        <f t="shared" si="11"/>
        <v>93.079178885630498</v>
      </c>
      <c r="G64" s="488">
        <f t="shared" si="11"/>
        <v>114.2654364797729</v>
      </c>
      <c r="H64" s="489" t="str">
        <f t="shared" si="14"/>
        <v/>
      </c>
      <c r="I64" s="488" t="str">
        <f t="shared" si="12"/>
        <v/>
      </c>
      <c r="J64" s="488" t="str">
        <f t="shared" si="10"/>
        <v/>
      </c>
      <c r="K64" s="488" t="str">
        <f t="shared" si="10"/>
        <v/>
      </c>
      <c r="L64" s="488" t="e">
        <f t="shared" si="13"/>
        <v>#N/A</v>
      </c>
    </row>
    <row r="65" spans="1:12" ht="15" customHeight="1" x14ac:dyDescent="0.2">
      <c r="A65" s="490">
        <v>42979</v>
      </c>
      <c r="B65" s="487">
        <v>56707</v>
      </c>
      <c r="C65" s="487">
        <v>4711</v>
      </c>
      <c r="D65" s="487">
        <v>1685</v>
      </c>
      <c r="E65" s="488">
        <f t="shared" si="11"/>
        <v>102.34812114211458</v>
      </c>
      <c r="F65" s="488">
        <f t="shared" si="11"/>
        <v>92.101661779081141</v>
      </c>
      <c r="G65" s="488">
        <f t="shared" si="11"/>
        <v>119.58836053938964</v>
      </c>
      <c r="H65" s="489">
        <f t="shared" si="14"/>
        <v>42979</v>
      </c>
      <c r="I65" s="488">
        <f t="shared" si="12"/>
        <v>102.34812114211458</v>
      </c>
      <c r="J65" s="488">
        <f t="shared" si="10"/>
        <v>92.101661779081141</v>
      </c>
      <c r="K65" s="488">
        <f t="shared" si="10"/>
        <v>119.58836053938964</v>
      </c>
      <c r="L65" s="488" t="e">
        <f t="shared" si="13"/>
        <v>#N/A</v>
      </c>
    </row>
    <row r="66" spans="1:12" ht="15" customHeight="1" x14ac:dyDescent="0.2">
      <c r="A66" s="490" t="s">
        <v>471</v>
      </c>
      <c r="B66" s="487">
        <v>56008</v>
      </c>
      <c r="C66" s="487">
        <v>4657</v>
      </c>
      <c r="D66" s="487">
        <v>1689</v>
      </c>
      <c r="E66" s="488">
        <f t="shared" si="11"/>
        <v>101.08652492509837</v>
      </c>
      <c r="F66" s="488">
        <f t="shared" si="11"/>
        <v>91.045943304007821</v>
      </c>
      <c r="G66" s="488">
        <f t="shared" si="11"/>
        <v>119.87224982256919</v>
      </c>
      <c r="H66" s="489" t="str">
        <f t="shared" si="14"/>
        <v/>
      </c>
      <c r="I66" s="488" t="str">
        <f t="shared" si="12"/>
        <v/>
      </c>
      <c r="J66" s="488" t="str">
        <f t="shared" si="10"/>
        <v/>
      </c>
      <c r="K66" s="488" t="str">
        <f t="shared" si="10"/>
        <v/>
      </c>
      <c r="L66" s="488" t="e">
        <f t="shared" si="13"/>
        <v>#N/A</v>
      </c>
    </row>
    <row r="67" spans="1:12" ht="15" customHeight="1" x14ac:dyDescent="0.2">
      <c r="A67" s="490" t="s">
        <v>472</v>
      </c>
      <c r="B67" s="487">
        <v>56115</v>
      </c>
      <c r="C67" s="487">
        <v>4570</v>
      </c>
      <c r="D67" s="487">
        <v>1676</v>
      </c>
      <c r="E67" s="488">
        <f t="shared" si="11"/>
        <v>101.27964480381186</v>
      </c>
      <c r="F67" s="488">
        <f t="shared" si="11"/>
        <v>89.345063538611925</v>
      </c>
      <c r="G67" s="488">
        <f t="shared" si="11"/>
        <v>118.94960965223562</v>
      </c>
      <c r="H67" s="489" t="str">
        <f t="shared" si="14"/>
        <v/>
      </c>
      <c r="I67" s="488" t="str">
        <f t="shared" si="12"/>
        <v/>
      </c>
      <c r="J67" s="488" t="str">
        <f t="shared" si="12"/>
        <v/>
      </c>
      <c r="K67" s="488" t="str">
        <f t="shared" si="12"/>
        <v/>
      </c>
      <c r="L67" s="488" t="e">
        <f t="shared" si="13"/>
        <v>#N/A</v>
      </c>
    </row>
    <row r="68" spans="1:12" ht="15" customHeight="1" x14ac:dyDescent="0.2">
      <c r="A68" s="490" t="s">
        <v>473</v>
      </c>
      <c r="B68" s="487">
        <v>56506</v>
      </c>
      <c r="C68" s="487">
        <v>4742</v>
      </c>
      <c r="D68" s="487">
        <v>1728</v>
      </c>
      <c r="E68" s="488">
        <f t="shared" si="11"/>
        <v>101.98534454752193</v>
      </c>
      <c r="F68" s="488">
        <f t="shared" si="11"/>
        <v>92.70772238514175</v>
      </c>
      <c r="G68" s="488">
        <f t="shared" si="11"/>
        <v>122.64017033356991</v>
      </c>
      <c r="H68" s="489" t="str">
        <f t="shared" si="14"/>
        <v/>
      </c>
      <c r="I68" s="488" t="str">
        <f t="shared" si="12"/>
        <v/>
      </c>
      <c r="J68" s="488" t="str">
        <f t="shared" si="12"/>
        <v/>
      </c>
      <c r="K68" s="488" t="str">
        <f t="shared" si="12"/>
        <v/>
      </c>
      <c r="L68" s="488" t="e">
        <f t="shared" si="13"/>
        <v>#N/A</v>
      </c>
    </row>
    <row r="69" spans="1:12" ht="15" customHeight="1" x14ac:dyDescent="0.2">
      <c r="A69" s="490">
        <v>43344</v>
      </c>
      <c r="B69" s="487">
        <v>57330</v>
      </c>
      <c r="C69" s="487">
        <v>4700</v>
      </c>
      <c r="D69" s="487">
        <v>1827</v>
      </c>
      <c r="E69" s="488">
        <f t="shared" si="11"/>
        <v>103.4725480994838</v>
      </c>
      <c r="F69" s="488">
        <f t="shared" si="11"/>
        <v>91.886608015640263</v>
      </c>
      <c r="G69" s="488">
        <f t="shared" si="11"/>
        <v>129.66643009226402</v>
      </c>
      <c r="H69" s="489">
        <f t="shared" si="14"/>
        <v>43344</v>
      </c>
      <c r="I69" s="488">
        <f t="shared" si="12"/>
        <v>103.4725480994838</v>
      </c>
      <c r="J69" s="488">
        <f t="shared" si="12"/>
        <v>91.886608015640263</v>
      </c>
      <c r="K69" s="488">
        <f t="shared" si="12"/>
        <v>129.66643009226402</v>
      </c>
      <c r="L69" s="488" t="e">
        <f t="shared" si="13"/>
        <v>#N/A</v>
      </c>
    </row>
    <row r="70" spans="1:12" ht="15" customHeight="1" x14ac:dyDescent="0.2">
      <c r="A70" s="490" t="s">
        <v>474</v>
      </c>
      <c r="B70" s="487">
        <v>56661</v>
      </c>
      <c r="C70" s="487">
        <v>4657</v>
      </c>
      <c r="D70" s="487">
        <v>1799</v>
      </c>
      <c r="E70" s="488">
        <f t="shared" si="11"/>
        <v>102.26509764285456</v>
      </c>
      <c r="F70" s="488">
        <f t="shared" si="11"/>
        <v>91.045943304007821</v>
      </c>
      <c r="G70" s="488">
        <f t="shared" si="11"/>
        <v>127.6792051100071</v>
      </c>
      <c r="H70" s="489" t="str">
        <f t="shared" si="14"/>
        <v/>
      </c>
      <c r="I70" s="488" t="str">
        <f t="shared" si="12"/>
        <v/>
      </c>
      <c r="J70" s="488" t="str">
        <f t="shared" si="12"/>
        <v/>
      </c>
      <c r="K70" s="488" t="str">
        <f t="shared" si="12"/>
        <v/>
      </c>
      <c r="L70" s="488" t="e">
        <f t="shared" si="13"/>
        <v>#N/A</v>
      </c>
    </row>
    <row r="71" spans="1:12" ht="15" customHeight="1" x14ac:dyDescent="0.2">
      <c r="A71" s="490" t="s">
        <v>475</v>
      </c>
      <c r="B71" s="487">
        <v>56275</v>
      </c>
      <c r="C71" s="487">
        <v>4554</v>
      </c>
      <c r="D71" s="487">
        <v>1750</v>
      </c>
      <c r="E71" s="491">
        <f t="shared" ref="E71:G75" si="15">IF($A$51=37802,IF(COUNTBLANK(B$51:B$70)&gt;0,#N/A,IF(ISBLANK(B71)=FALSE,B71/B$51*100,#N/A)),IF(COUNTBLANK(B$51:B$75)&gt;0,#N/A,B71/B$51*100))</f>
        <v>101.56842219254231</v>
      </c>
      <c r="F71" s="491">
        <f t="shared" si="15"/>
        <v>89.032258064516128</v>
      </c>
      <c r="G71" s="491">
        <f t="shared" si="15"/>
        <v>124.2015613910575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56412</v>
      </c>
      <c r="C72" s="487">
        <v>4666</v>
      </c>
      <c r="D72" s="487">
        <v>1804</v>
      </c>
      <c r="E72" s="491">
        <f t="shared" si="15"/>
        <v>101.81568783164279</v>
      </c>
      <c r="F72" s="491">
        <f t="shared" si="15"/>
        <v>91.221896383186703</v>
      </c>
      <c r="G72" s="491">
        <f t="shared" si="15"/>
        <v>128.03406671398153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57056</v>
      </c>
      <c r="C73" s="487">
        <v>4580</v>
      </c>
      <c r="D73" s="487">
        <v>1845</v>
      </c>
      <c r="E73" s="491">
        <f t="shared" si="15"/>
        <v>102.97801682128289</v>
      </c>
      <c r="F73" s="491">
        <f t="shared" si="15"/>
        <v>89.54056695992179</v>
      </c>
      <c r="G73" s="491">
        <f t="shared" si="15"/>
        <v>130.94393186657203</v>
      </c>
      <c r="H73" s="492">
        <f>IF(A$51=37802,IF(ISERROR(L73)=TRUE,IF(ISBLANK(A73)=FALSE,IF(MONTH(A73)=MONTH(MAX(A$51:A$75)),A73,""),""),""),IF(ISERROR(L73)=TRUE,IF(MONTH(A73)=MONTH(MAX(A$51:A$75)),A73,""),""))</f>
        <v>43709</v>
      </c>
      <c r="I73" s="488">
        <f t="shared" si="12"/>
        <v>102.97801682128289</v>
      </c>
      <c r="J73" s="488">
        <f t="shared" si="12"/>
        <v>89.54056695992179</v>
      </c>
      <c r="K73" s="488">
        <f t="shared" si="12"/>
        <v>130.94393186657203</v>
      </c>
      <c r="L73" s="488" t="e">
        <f t="shared" si="13"/>
        <v>#N/A</v>
      </c>
    </row>
    <row r="74" spans="1:12" ht="15" customHeight="1" x14ac:dyDescent="0.2">
      <c r="A74" s="490" t="s">
        <v>477</v>
      </c>
      <c r="B74" s="487">
        <v>56502</v>
      </c>
      <c r="C74" s="487">
        <v>4540</v>
      </c>
      <c r="D74" s="487">
        <v>1844</v>
      </c>
      <c r="E74" s="491">
        <f t="shared" si="15"/>
        <v>101.97812511280367</v>
      </c>
      <c r="F74" s="491">
        <f t="shared" si="15"/>
        <v>88.758553274682299</v>
      </c>
      <c r="G74" s="491">
        <f t="shared" si="15"/>
        <v>130.87295954577715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56259</v>
      </c>
      <c r="C75" s="493">
        <v>4365</v>
      </c>
      <c r="D75" s="493">
        <v>1711</v>
      </c>
      <c r="E75" s="491">
        <f t="shared" si="15"/>
        <v>101.53954445366928</v>
      </c>
      <c r="F75" s="491">
        <f t="shared" si="15"/>
        <v>85.337243401759537</v>
      </c>
      <c r="G75" s="491">
        <f t="shared" si="15"/>
        <v>121.43364088005677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102.97801682128289</v>
      </c>
      <c r="J77" s="488">
        <f>IF(J75&lt;&gt;"",J75,IF(J74&lt;&gt;"",J74,IF(J73&lt;&gt;"",J73,IF(J72&lt;&gt;"",J72,IF(J71&lt;&gt;"",J71,IF(J70&lt;&gt;"",J70,""))))))</f>
        <v>89.54056695992179</v>
      </c>
      <c r="K77" s="488">
        <f>IF(K75&lt;&gt;"",K75,IF(K74&lt;&gt;"",K74,IF(K73&lt;&gt;"",K73,IF(K72&lt;&gt;"",K72,IF(K71&lt;&gt;"",K71,IF(K70&lt;&gt;"",K70,""))))))</f>
        <v>130.94393186657203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+3,0%</v>
      </c>
      <c r="J79" s="488" t="str">
        <f>"GeB - ausschließlich: "&amp;IF(J77&gt;100,"+","")&amp;TEXT(J77-100,"0,0")&amp;"%"</f>
        <v>GeB - ausschließlich: -10,5%</v>
      </c>
      <c r="K79" s="488" t="str">
        <f>"GeB - im Nebenjob: "&amp;IF(K77&gt;100,"+","")&amp;TEXT(K77-100,"0,0")&amp;"%"</f>
        <v>GeB - im Nebenjob: +30,9%</v>
      </c>
    </row>
    <row r="81" spans="9:9" ht="15" customHeight="1" x14ac:dyDescent="0.2">
      <c r="I81" s="488" t="str">
        <f>IF(ISERROR(HLOOKUP(1,I$78:K$79,2,FALSE)),"",HLOOKUP(1,I$78:K$79,2,FALSE))</f>
        <v>GeB - im Nebenjob: +30,9%</v>
      </c>
    </row>
    <row r="82" spans="9:9" ht="15" customHeight="1" x14ac:dyDescent="0.2">
      <c r="I82" s="488" t="str">
        <f>IF(ISERROR(HLOOKUP(2,I$78:K$79,2,FALSE)),"",HLOOKUP(2,I$78:K$79,2,FALSE))</f>
        <v>SvB: +3,0%</v>
      </c>
    </row>
    <row r="83" spans="9:9" ht="15" customHeight="1" x14ac:dyDescent="0.2">
      <c r="I83" s="488" t="str">
        <f>IF(ISERROR(HLOOKUP(3,I$78:K$79,2,FALSE)),"",HLOOKUP(3,I$78:K$79,2,FALSE))</f>
        <v>GeB - ausschließlich: -10,5%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56259</v>
      </c>
      <c r="E12" s="114">
        <v>56502</v>
      </c>
      <c r="F12" s="114">
        <v>57056</v>
      </c>
      <c r="G12" s="114">
        <v>56412</v>
      </c>
      <c r="H12" s="114">
        <v>56275</v>
      </c>
      <c r="I12" s="115">
        <v>-16</v>
      </c>
      <c r="J12" s="116">
        <v>-2.8431808085295423E-2</v>
      </c>
      <c r="N12" s="117"/>
    </row>
    <row r="13" spans="1:15" s="110" customFormat="1" ht="13.5" customHeight="1" x14ac:dyDescent="0.2">
      <c r="A13" s="118" t="s">
        <v>105</v>
      </c>
      <c r="B13" s="119" t="s">
        <v>106</v>
      </c>
      <c r="C13" s="113">
        <v>53.769174709824206</v>
      </c>
      <c r="D13" s="114">
        <v>30250</v>
      </c>
      <c r="E13" s="114">
        <v>30372</v>
      </c>
      <c r="F13" s="114">
        <v>30938</v>
      </c>
      <c r="G13" s="114">
        <v>30476</v>
      </c>
      <c r="H13" s="114">
        <v>30304</v>
      </c>
      <c r="I13" s="115">
        <v>-54</v>
      </c>
      <c r="J13" s="116">
        <v>-0.17819429778247095</v>
      </c>
    </row>
    <row r="14" spans="1:15" s="110" customFormat="1" ht="13.5" customHeight="1" x14ac:dyDescent="0.2">
      <c r="A14" s="120"/>
      <c r="B14" s="119" t="s">
        <v>107</v>
      </c>
      <c r="C14" s="113">
        <v>46.230825290175794</v>
      </c>
      <c r="D14" s="114">
        <v>26009</v>
      </c>
      <c r="E14" s="114">
        <v>26130</v>
      </c>
      <c r="F14" s="114">
        <v>26118</v>
      </c>
      <c r="G14" s="114">
        <v>25936</v>
      </c>
      <c r="H14" s="114">
        <v>25971</v>
      </c>
      <c r="I14" s="115">
        <v>38</v>
      </c>
      <c r="J14" s="116">
        <v>0.14631704593585151</v>
      </c>
    </row>
    <row r="15" spans="1:15" s="110" customFormat="1" ht="13.5" customHeight="1" x14ac:dyDescent="0.2">
      <c r="A15" s="118" t="s">
        <v>105</v>
      </c>
      <c r="B15" s="121" t="s">
        <v>108</v>
      </c>
      <c r="C15" s="113">
        <v>7.2823903730958603</v>
      </c>
      <c r="D15" s="114">
        <v>4097</v>
      </c>
      <c r="E15" s="114">
        <v>4197</v>
      </c>
      <c r="F15" s="114">
        <v>4305</v>
      </c>
      <c r="G15" s="114">
        <v>3808</v>
      </c>
      <c r="H15" s="114">
        <v>3944</v>
      </c>
      <c r="I15" s="115">
        <v>153</v>
      </c>
      <c r="J15" s="116">
        <v>3.8793103448275863</v>
      </c>
    </row>
    <row r="16" spans="1:15" s="110" customFormat="1" ht="13.5" customHeight="1" x14ac:dyDescent="0.2">
      <c r="A16" s="118"/>
      <c r="B16" s="121" t="s">
        <v>109</v>
      </c>
      <c r="C16" s="113">
        <v>65.968111768783658</v>
      </c>
      <c r="D16" s="114">
        <v>37113</v>
      </c>
      <c r="E16" s="114">
        <v>37224</v>
      </c>
      <c r="F16" s="114">
        <v>37689</v>
      </c>
      <c r="G16" s="114">
        <v>37677</v>
      </c>
      <c r="H16" s="114">
        <v>37591</v>
      </c>
      <c r="I16" s="115">
        <v>-478</v>
      </c>
      <c r="J16" s="116">
        <v>-1.2715809635285042</v>
      </c>
    </row>
    <row r="17" spans="1:10" s="110" customFormat="1" ht="13.5" customHeight="1" x14ac:dyDescent="0.2">
      <c r="A17" s="118"/>
      <c r="B17" s="121" t="s">
        <v>110</v>
      </c>
      <c r="C17" s="113">
        <v>25.633232016210741</v>
      </c>
      <c r="D17" s="114">
        <v>14421</v>
      </c>
      <c r="E17" s="114">
        <v>14475</v>
      </c>
      <c r="F17" s="114">
        <v>14460</v>
      </c>
      <c r="G17" s="114">
        <v>14346</v>
      </c>
      <c r="H17" s="114">
        <v>14181</v>
      </c>
      <c r="I17" s="115">
        <v>240</v>
      </c>
      <c r="J17" s="116">
        <v>1.6924053310767928</v>
      </c>
    </row>
    <row r="18" spans="1:10" s="110" customFormat="1" ht="13.5" customHeight="1" x14ac:dyDescent="0.2">
      <c r="A18" s="120"/>
      <c r="B18" s="121" t="s">
        <v>111</v>
      </c>
      <c r="C18" s="113">
        <v>1.1162658419097389</v>
      </c>
      <c r="D18" s="114">
        <v>628</v>
      </c>
      <c r="E18" s="114">
        <v>606</v>
      </c>
      <c r="F18" s="114">
        <v>602</v>
      </c>
      <c r="G18" s="114">
        <v>581</v>
      </c>
      <c r="H18" s="114">
        <v>559</v>
      </c>
      <c r="I18" s="115">
        <v>69</v>
      </c>
      <c r="J18" s="116">
        <v>12.343470483005367</v>
      </c>
    </row>
    <row r="19" spans="1:10" s="110" customFormat="1" ht="13.5" customHeight="1" x14ac:dyDescent="0.2">
      <c r="A19" s="120"/>
      <c r="B19" s="121" t="s">
        <v>112</v>
      </c>
      <c r="C19" s="113">
        <v>0.37149611617696726</v>
      </c>
      <c r="D19" s="114">
        <v>209</v>
      </c>
      <c r="E19" s="114">
        <v>185</v>
      </c>
      <c r="F19" s="114">
        <v>179</v>
      </c>
      <c r="G19" s="114">
        <v>151</v>
      </c>
      <c r="H19" s="114">
        <v>154</v>
      </c>
      <c r="I19" s="115">
        <v>55</v>
      </c>
      <c r="J19" s="116">
        <v>35.714285714285715</v>
      </c>
    </row>
    <row r="20" spans="1:10" s="110" customFormat="1" ht="13.5" customHeight="1" x14ac:dyDescent="0.2">
      <c r="A20" s="118" t="s">
        <v>113</v>
      </c>
      <c r="B20" s="122" t="s">
        <v>114</v>
      </c>
      <c r="C20" s="113">
        <v>74.309888195666474</v>
      </c>
      <c r="D20" s="114">
        <v>41806</v>
      </c>
      <c r="E20" s="114">
        <v>42038</v>
      </c>
      <c r="F20" s="114">
        <v>42456</v>
      </c>
      <c r="G20" s="114">
        <v>42189</v>
      </c>
      <c r="H20" s="114">
        <v>42294</v>
      </c>
      <c r="I20" s="115">
        <v>-488</v>
      </c>
      <c r="J20" s="116">
        <v>-1.1538279661417694</v>
      </c>
    </row>
    <row r="21" spans="1:10" s="110" customFormat="1" ht="13.5" customHeight="1" x14ac:dyDescent="0.2">
      <c r="A21" s="120"/>
      <c r="B21" s="122" t="s">
        <v>115</v>
      </c>
      <c r="C21" s="113">
        <v>25.690111804333529</v>
      </c>
      <c r="D21" s="114">
        <v>14453</v>
      </c>
      <c r="E21" s="114">
        <v>14464</v>
      </c>
      <c r="F21" s="114">
        <v>14600</v>
      </c>
      <c r="G21" s="114">
        <v>14223</v>
      </c>
      <c r="H21" s="114">
        <v>13981</v>
      </c>
      <c r="I21" s="115">
        <v>472</v>
      </c>
      <c r="J21" s="116">
        <v>3.3760102996924397</v>
      </c>
    </row>
    <row r="22" spans="1:10" s="110" customFormat="1" ht="13.5" customHeight="1" x14ac:dyDescent="0.2">
      <c r="A22" s="118" t="s">
        <v>113</v>
      </c>
      <c r="B22" s="122" t="s">
        <v>116</v>
      </c>
      <c r="C22" s="113">
        <v>95.232762757958724</v>
      </c>
      <c r="D22" s="114">
        <v>53577</v>
      </c>
      <c r="E22" s="114">
        <v>53949</v>
      </c>
      <c r="F22" s="114">
        <v>54373</v>
      </c>
      <c r="G22" s="114">
        <v>53781</v>
      </c>
      <c r="H22" s="114">
        <v>53803</v>
      </c>
      <c r="I22" s="115">
        <v>-226</v>
      </c>
      <c r="J22" s="116">
        <v>-0.42005092652826048</v>
      </c>
    </row>
    <row r="23" spans="1:10" s="110" customFormat="1" ht="13.5" customHeight="1" x14ac:dyDescent="0.2">
      <c r="A23" s="123"/>
      <c r="B23" s="124" t="s">
        <v>117</v>
      </c>
      <c r="C23" s="125">
        <v>4.7512398016317388</v>
      </c>
      <c r="D23" s="114">
        <v>2673</v>
      </c>
      <c r="E23" s="114">
        <v>2545</v>
      </c>
      <c r="F23" s="114">
        <v>2676</v>
      </c>
      <c r="G23" s="114">
        <v>2628</v>
      </c>
      <c r="H23" s="114">
        <v>2470</v>
      </c>
      <c r="I23" s="115">
        <v>203</v>
      </c>
      <c r="J23" s="116">
        <v>8.2186234817813766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6076</v>
      </c>
      <c r="E26" s="114">
        <v>6384</v>
      </c>
      <c r="F26" s="114">
        <v>6425</v>
      </c>
      <c r="G26" s="114">
        <v>6470</v>
      </c>
      <c r="H26" s="140">
        <v>6304</v>
      </c>
      <c r="I26" s="115">
        <v>-228</v>
      </c>
      <c r="J26" s="116">
        <v>-3.6167512690355328</v>
      </c>
    </row>
    <row r="27" spans="1:10" s="110" customFormat="1" ht="13.5" customHeight="1" x14ac:dyDescent="0.2">
      <c r="A27" s="118" t="s">
        <v>105</v>
      </c>
      <c r="B27" s="119" t="s">
        <v>106</v>
      </c>
      <c r="C27" s="113">
        <v>44.486504279131005</v>
      </c>
      <c r="D27" s="115">
        <v>2703</v>
      </c>
      <c r="E27" s="114">
        <v>2830</v>
      </c>
      <c r="F27" s="114">
        <v>2841</v>
      </c>
      <c r="G27" s="114">
        <v>2822</v>
      </c>
      <c r="H27" s="140">
        <v>2745</v>
      </c>
      <c r="I27" s="115">
        <v>-42</v>
      </c>
      <c r="J27" s="116">
        <v>-1.5300546448087431</v>
      </c>
    </row>
    <row r="28" spans="1:10" s="110" customFormat="1" ht="13.5" customHeight="1" x14ac:dyDescent="0.2">
      <c r="A28" s="120"/>
      <c r="B28" s="119" t="s">
        <v>107</v>
      </c>
      <c r="C28" s="113">
        <v>55.513495720868995</v>
      </c>
      <c r="D28" s="115">
        <v>3373</v>
      </c>
      <c r="E28" s="114">
        <v>3554</v>
      </c>
      <c r="F28" s="114">
        <v>3584</v>
      </c>
      <c r="G28" s="114">
        <v>3648</v>
      </c>
      <c r="H28" s="140">
        <v>3559</v>
      </c>
      <c r="I28" s="115">
        <v>-186</v>
      </c>
      <c r="J28" s="116">
        <v>-5.2261871312166335</v>
      </c>
    </row>
    <row r="29" spans="1:10" s="110" customFormat="1" ht="13.5" customHeight="1" x14ac:dyDescent="0.2">
      <c r="A29" s="118" t="s">
        <v>105</v>
      </c>
      <c r="B29" s="121" t="s">
        <v>108</v>
      </c>
      <c r="C29" s="113">
        <v>11.981566820276498</v>
      </c>
      <c r="D29" s="115">
        <v>728</v>
      </c>
      <c r="E29" s="114">
        <v>764</v>
      </c>
      <c r="F29" s="114">
        <v>754</v>
      </c>
      <c r="G29" s="114">
        <v>773</v>
      </c>
      <c r="H29" s="140">
        <v>674</v>
      </c>
      <c r="I29" s="115">
        <v>54</v>
      </c>
      <c r="J29" s="116">
        <v>8.0118694362017813</v>
      </c>
    </row>
    <row r="30" spans="1:10" s="110" customFormat="1" ht="13.5" customHeight="1" x14ac:dyDescent="0.2">
      <c r="A30" s="118"/>
      <c r="B30" s="121" t="s">
        <v>109</v>
      </c>
      <c r="C30" s="113">
        <v>40.240289664252799</v>
      </c>
      <c r="D30" s="115">
        <v>2445</v>
      </c>
      <c r="E30" s="114">
        <v>2610</v>
      </c>
      <c r="F30" s="114">
        <v>2604</v>
      </c>
      <c r="G30" s="114">
        <v>2638</v>
      </c>
      <c r="H30" s="140">
        <v>2618</v>
      </c>
      <c r="I30" s="115">
        <v>-173</v>
      </c>
      <c r="J30" s="116">
        <v>-6.6080977845683728</v>
      </c>
    </row>
    <row r="31" spans="1:10" s="110" customFormat="1" ht="13.5" customHeight="1" x14ac:dyDescent="0.2">
      <c r="A31" s="118"/>
      <c r="B31" s="121" t="s">
        <v>110</v>
      </c>
      <c r="C31" s="113">
        <v>23.963133640552996</v>
      </c>
      <c r="D31" s="115">
        <v>1456</v>
      </c>
      <c r="E31" s="114">
        <v>1538</v>
      </c>
      <c r="F31" s="114">
        <v>1594</v>
      </c>
      <c r="G31" s="114">
        <v>1604</v>
      </c>
      <c r="H31" s="140">
        <v>1605</v>
      </c>
      <c r="I31" s="115">
        <v>-149</v>
      </c>
      <c r="J31" s="116">
        <v>-9.2834890965732093</v>
      </c>
    </row>
    <row r="32" spans="1:10" s="110" customFormat="1" ht="13.5" customHeight="1" x14ac:dyDescent="0.2">
      <c r="A32" s="120"/>
      <c r="B32" s="121" t="s">
        <v>111</v>
      </c>
      <c r="C32" s="113">
        <v>23.81500987491771</v>
      </c>
      <c r="D32" s="115">
        <v>1447</v>
      </c>
      <c r="E32" s="114">
        <v>1472</v>
      </c>
      <c r="F32" s="114">
        <v>1473</v>
      </c>
      <c r="G32" s="114">
        <v>1455</v>
      </c>
      <c r="H32" s="140">
        <v>1407</v>
      </c>
      <c r="I32" s="115">
        <v>40</v>
      </c>
      <c r="J32" s="116">
        <v>2.8429282160625444</v>
      </c>
    </row>
    <row r="33" spans="1:10" s="110" customFormat="1" ht="13.5" customHeight="1" x14ac:dyDescent="0.2">
      <c r="A33" s="120"/>
      <c r="B33" s="121" t="s">
        <v>112</v>
      </c>
      <c r="C33" s="113">
        <v>3.1764318630678079</v>
      </c>
      <c r="D33" s="115">
        <v>193</v>
      </c>
      <c r="E33" s="114">
        <v>188</v>
      </c>
      <c r="F33" s="114">
        <v>190</v>
      </c>
      <c r="G33" s="114">
        <v>162</v>
      </c>
      <c r="H33" s="140">
        <v>164</v>
      </c>
      <c r="I33" s="115">
        <v>29</v>
      </c>
      <c r="J33" s="116">
        <v>17.682926829268293</v>
      </c>
    </row>
    <row r="34" spans="1:10" s="110" customFormat="1" ht="13.5" customHeight="1" x14ac:dyDescent="0.2">
      <c r="A34" s="118" t="s">
        <v>113</v>
      </c>
      <c r="B34" s="122" t="s">
        <v>116</v>
      </c>
      <c r="C34" s="113">
        <v>97.119815668202762</v>
      </c>
      <c r="D34" s="115">
        <v>5901</v>
      </c>
      <c r="E34" s="114">
        <v>6199</v>
      </c>
      <c r="F34" s="114">
        <v>6256</v>
      </c>
      <c r="G34" s="114">
        <v>6284</v>
      </c>
      <c r="H34" s="140">
        <v>6127</v>
      </c>
      <c r="I34" s="115">
        <v>-226</v>
      </c>
      <c r="J34" s="116">
        <v>-3.6885914803329527</v>
      </c>
    </row>
    <row r="35" spans="1:10" s="110" customFormat="1" ht="13.5" customHeight="1" x14ac:dyDescent="0.2">
      <c r="A35" s="118"/>
      <c r="B35" s="119" t="s">
        <v>117</v>
      </c>
      <c r="C35" s="113">
        <v>2.8308097432521397</v>
      </c>
      <c r="D35" s="115">
        <v>172</v>
      </c>
      <c r="E35" s="114">
        <v>182</v>
      </c>
      <c r="F35" s="114">
        <v>166</v>
      </c>
      <c r="G35" s="114">
        <v>182</v>
      </c>
      <c r="H35" s="140">
        <v>171</v>
      </c>
      <c r="I35" s="115">
        <v>1</v>
      </c>
      <c r="J35" s="116">
        <v>0.58479532163742687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4365</v>
      </c>
      <c r="E37" s="114">
        <v>4540</v>
      </c>
      <c r="F37" s="114">
        <v>4580</v>
      </c>
      <c r="G37" s="114">
        <v>4666</v>
      </c>
      <c r="H37" s="140">
        <v>4554</v>
      </c>
      <c r="I37" s="115">
        <v>-189</v>
      </c>
      <c r="J37" s="116">
        <v>-4.150197628458498</v>
      </c>
    </row>
    <row r="38" spans="1:10" s="110" customFormat="1" ht="13.5" customHeight="1" x14ac:dyDescent="0.2">
      <c r="A38" s="118" t="s">
        <v>105</v>
      </c>
      <c r="B38" s="119" t="s">
        <v>106</v>
      </c>
      <c r="C38" s="113">
        <v>45.979381443298969</v>
      </c>
      <c r="D38" s="115">
        <v>2007</v>
      </c>
      <c r="E38" s="114">
        <v>2074</v>
      </c>
      <c r="F38" s="114">
        <v>2080</v>
      </c>
      <c r="G38" s="114">
        <v>2074</v>
      </c>
      <c r="H38" s="140">
        <v>2042</v>
      </c>
      <c r="I38" s="115">
        <v>-35</v>
      </c>
      <c r="J38" s="116">
        <v>-1.7140058765915769</v>
      </c>
    </row>
    <row r="39" spans="1:10" s="110" customFormat="1" ht="13.5" customHeight="1" x14ac:dyDescent="0.2">
      <c r="A39" s="120"/>
      <c r="B39" s="119" t="s">
        <v>107</v>
      </c>
      <c r="C39" s="113">
        <v>54.020618556701031</v>
      </c>
      <c r="D39" s="115">
        <v>2358</v>
      </c>
      <c r="E39" s="114">
        <v>2466</v>
      </c>
      <c r="F39" s="114">
        <v>2500</v>
      </c>
      <c r="G39" s="114">
        <v>2592</v>
      </c>
      <c r="H39" s="140">
        <v>2512</v>
      </c>
      <c r="I39" s="115">
        <v>-154</v>
      </c>
      <c r="J39" s="116">
        <v>-6.130573248407643</v>
      </c>
    </row>
    <row r="40" spans="1:10" s="110" customFormat="1" ht="13.5" customHeight="1" x14ac:dyDescent="0.2">
      <c r="A40" s="118" t="s">
        <v>105</v>
      </c>
      <c r="B40" s="121" t="s">
        <v>108</v>
      </c>
      <c r="C40" s="113">
        <v>13.402061855670103</v>
      </c>
      <c r="D40" s="115">
        <v>585</v>
      </c>
      <c r="E40" s="114">
        <v>597</v>
      </c>
      <c r="F40" s="114">
        <v>579</v>
      </c>
      <c r="G40" s="114">
        <v>625</v>
      </c>
      <c r="H40" s="140">
        <v>535</v>
      </c>
      <c r="I40" s="115">
        <v>50</v>
      </c>
      <c r="J40" s="116">
        <v>9.3457943925233646</v>
      </c>
    </row>
    <row r="41" spans="1:10" s="110" customFormat="1" ht="13.5" customHeight="1" x14ac:dyDescent="0.2">
      <c r="A41" s="118"/>
      <c r="B41" s="121" t="s">
        <v>109</v>
      </c>
      <c r="C41" s="113">
        <v>27.743413516609394</v>
      </c>
      <c r="D41" s="115">
        <v>1211</v>
      </c>
      <c r="E41" s="114">
        <v>1294</v>
      </c>
      <c r="F41" s="114">
        <v>1306</v>
      </c>
      <c r="G41" s="114">
        <v>1364</v>
      </c>
      <c r="H41" s="140">
        <v>1382</v>
      </c>
      <c r="I41" s="115">
        <v>-171</v>
      </c>
      <c r="J41" s="116">
        <v>-12.373371924746744</v>
      </c>
    </row>
    <row r="42" spans="1:10" s="110" customFormat="1" ht="13.5" customHeight="1" x14ac:dyDescent="0.2">
      <c r="A42" s="118"/>
      <c r="B42" s="121" t="s">
        <v>110</v>
      </c>
      <c r="C42" s="113">
        <v>26.162657502863688</v>
      </c>
      <c r="D42" s="115">
        <v>1142</v>
      </c>
      <c r="E42" s="114">
        <v>1199</v>
      </c>
      <c r="F42" s="114">
        <v>1248</v>
      </c>
      <c r="G42" s="114">
        <v>1247</v>
      </c>
      <c r="H42" s="140">
        <v>1256</v>
      </c>
      <c r="I42" s="115">
        <v>-114</v>
      </c>
      <c r="J42" s="116">
        <v>-9.0764331210191092</v>
      </c>
    </row>
    <row r="43" spans="1:10" s="110" customFormat="1" ht="13.5" customHeight="1" x14ac:dyDescent="0.2">
      <c r="A43" s="120"/>
      <c r="B43" s="121" t="s">
        <v>111</v>
      </c>
      <c r="C43" s="113">
        <v>32.691867124856813</v>
      </c>
      <c r="D43" s="115">
        <v>1427</v>
      </c>
      <c r="E43" s="114">
        <v>1450</v>
      </c>
      <c r="F43" s="114">
        <v>1447</v>
      </c>
      <c r="G43" s="114">
        <v>1430</v>
      </c>
      <c r="H43" s="140">
        <v>1381</v>
      </c>
      <c r="I43" s="115">
        <v>46</v>
      </c>
      <c r="J43" s="116">
        <v>3.3309196234612601</v>
      </c>
    </row>
    <row r="44" spans="1:10" s="110" customFormat="1" ht="13.5" customHeight="1" x14ac:dyDescent="0.2">
      <c r="A44" s="120"/>
      <c r="B44" s="121" t="s">
        <v>112</v>
      </c>
      <c r="C44" s="113" t="s">
        <v>513</v>
      </c>
      <c r="D44" s="115" t="s">
        <v>513</v>
      </c>
      <c r="E44" s="114" t="s">
        <v>513</v>
      </c>
      <c r="F44" s="114">
        <v>187</v>
      </c>
      <c r="G44" s="114">
        <v>158</v>
      </c>
      <c r="H44" s="140">
        <v>157</v>
      </c>
      <c r="I44" s="115" t="s">
        <v>513</v>
      </c>
      <c r="J44" s="116" t="s">
        <v>513</v>
      </c>
    </row>
    <row r="45" spans="1:10" s="110" customFormat="1" ht="13.5" customHeight="1" x14ac:dyDescent="0.2">
      <c r="A45" s="118" t="s">
        <v>113</v>
      </c>
      <c r="B45" s="122" t="s">
        <v>116</v>
      </c>
      <c r="C45" s="113">
        <v>96.678121420389459</v>
      </c>
      <c r="D45" s="115">
        <v>4220</v>
      </c>
      <c r="E45" s="114">
        <v>4395</v>
      </c>
      <c r="F45" s="114">
        <v>4446</v>
      </c>
      <c r="G45" s="114">
        <v>4511</v>
      </c>
      <c r="H45" s="140">
        <v>4407</v>
      </c>
      <c r="I45" s="115">
        <v>-187</v>
      </c>
      <c r="J45" s="116">
        <v>-4.2432493759927388</v>
      </c>
    </row>
    <row r="46" spans="1:10" s="110" customFormat="1" ht="13.5" customHeight="1" x14ac:dyDescent="0.2">
      <c r="A46" s="118"/>
      <c r="B46" s="119" t="s">
        <v>117</v>
      </c>
      <c r="C46" s="113">
        <v>3.2531500572737686</v>
      </c>
      <c r="D46" s="115">
        <v>142</v>
      </c>
      <c r="E46" s="114">
        <v>142</v>
      </c>
      <c r="F46" s="114">
        <v>131</v>
      </c>
      <c r="G46" s="114">
        <v>151</v>
      </c>
      <c r="H46" s="140">
        <v>141</v>
      </c>
      <c r="I46" s="115">
        <v>1</v>
      </c>
      <c r="J46" s="116">
        <v>0.70921985815602839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1711</v>
      </c>
      <c r="E48" s="114">
        <v>1844</v>
      </c>
      <c r="F48" s="114">
        <v>1845</v>
      </c>
      <c r="G48" s="114">
        <v>1804</v>
      </c>
      <c r="H48" s="140">
        <v>1750</v>
      </c>
      <c r="I48" s="115">
        <v>-39</v>
      </c>
      <c r="J48" s="116">
        <v>-2.2285714285714286</v>
      </c>
    </row>
    <row r="49" spans="1:12" s="110" customFormat="1" ht="13.5" customHeight="1" x14ac:dyDescent="0.2">
      <c r="A49" s="118" t="s">
        <v>105</v>
      </c>
      <c r="B49" s="119" t="s">
        <v>106</v>
      </c>
      <c r="C49" s="113">
        <v>40.677966101694913</v>
      </c>
      <c r="D49" s="115">
        <v>696</v>
      </c>
      <c r="E49" s="114">
        <v>756</v>
      </c>
      <c r="F49" s="114">
        <v>761</v>
      </c>
      <c r="G49" s="114">
        <v>748</v>
      </c>
      <c r="H49" s="140">
        <v>703</v>
      </c>
      <c r="I49" s="115">
        <v>-7</v>
      </c>
      <c r="J49" s="116">
        <v>-0.99573257467994314</v>
      </c>
    </row>
    <row r="50" spans="1:12" s="110" customFormat="1" ht="13.5" customHeight="1" x14ac:dyDescent="0.2">
      <c r="A50" s="120"/>
      <c r="B50" s="119" t="s">
        <v>107</v>
      </c>
      <c r="C50" s="113">
        <v>59.322033898305087</v>
      </c>
      <c r="D50" s="115">
        <v>1015</v>
      </c>
      <c r="E50" s="114">
        <v>1088</v>
      </c>
      <c r="F50" s="114">
        <v>1084</v>
      </c>
      <c r="G50" s="114">
        <v>1056</v>
      </c>
      <c r="H50" s="140">
        <v>1047</v>
      </c>
      <c r="I50" s="115">
        <v>-32</v>
      </c>
      <c r="J50" s="116">
        <v>-3.0563514804202483</v>
      </c>
    </row>
    <row r="51" spans="1:12" s="110" customFormat="1" ht="13.5" customHeight="1" x14ac:dyDescent="0.2">
      <c r="A51" s="118" t="s">
        <v>105</v>
      </c>
      <c r="B51" s="121" t="s">
        <v>108</v>
      </c>
      <c r="C51" s="113">
        <v>8.3576855639976628</v>
      </c>
      <c r="D51" s="115">
        <v>143</v>
      </c>
      <c r="E51" s="114">
        <v>167</v>
      </c>
      <c r="F51" s="114">
        <v>175</v>
      </c>
      <c r="G51" s="114">
        <v>148</v>
      </c>
      <c r="H51" s="140">
        <v>139</v>
      </c>
      <c r="I51" s="115">
        <v>4</v>
      </c>
      <c r="J51" s="116">
        <v>2.8776978417266186</v>
      </c>
    </row>
    <row r="52" spans="1:12" s="110" customFormat="1" ht="13.5" customHeight="1" x14ac:dyDescent="0.2">
      <c r="A52" s="118"/>
      <c r="B52" s="121" t="s">
        <v>109</v>
      </c>
      <c r="C52" s="113">
        <v>72.121566335476331</v>
      </c>
      <c r="D52" s="115">
        <v>1234</v>
      </c>
      <c r="E52" s="114">
        <v>1316</v>
      </c>
      <c r="F52" s="114">
        <v>1298</v>
      </c>
      <c r="G52" s="114">
        <v>1274</v>
      </c>
      <c r="H52" s="140">
        <v>1236</v>
      </c>
      <c r="I52" s="115">
        <v>-2</v>
      </c>
      <c r="J52" s="116">
        <v>-0.16181229773462782</v>
      </c>
    </row>
    <row r="53" spans="1:12" s="110" customFormat="1" ht="13.5" customHeight="1" x14ac:dyDescent="0.2">
      <c r="A53" s="118"/>
      <c r="B53" s="121" t="s">
        <v>110</v>
      </c>
      <c r="C53" s="113">
        <v>18.351841028638223</v>
      </c>
      <c r="D53" s="115">
        <v>314</v>
      </c>
      <c r="E53" s="114">
        <v>339</v>
      </c>
      <c r="F53" s="114">
        <v>346</v>
      </c>
      <c r="G53" s="114">
        <v>357</v>
      </c>
      <c r="H53" s="140">
        <v>349</v>
      </c>
      <c r="I53" s="115">
        <v>-35</v>
      </c>
      <c r="J53" s="116">
        <v>-10.02865329512894</v>
      </c>
    </row>
    <row r="54" spans="1:12" s="110" customFormat="1" ht="13.5" customHeight="1" x14ac:dyDescent="0.2">
      <c r="A54" s="120"/>
      <c r="B54" s="121" t="s">
        <v>111</v>
      </c>
      <c r="C54" s="113">
        <v>1.168907071887785</v>
      </c>
      <c r="D54" s="115">
        <v>20</v>
      </c>
      <c r="E54" s="114">
        <v>22</v>
      </c>
      <c r="F54" s="114">
        <v>26</v>
      </c>
      <c r="G54" s="114">
        <v>25</v>
      </c>
      <c r="H54" s="140">
        <v>26</v>
      </c>
      <c r="I54" s="115">
        <v>-6</v>
      </c>
      <c r="J54" s="116">
        <v>-23.076923076923077</v>
      </c>
    </row>
    <row r="55" spans="1:12" s="110" customFormat="1" ht="13.5" customHeight="1" x14ac:dyDescent="0.2">
      <c r="A55" s="120"/>
      <c r="B55" s="121" t="s">
        <v>112</v>
      </c>
      <c r="C55" s="113" t="s">
        <v>513</v>
      </c>
      <c r="D55" s="115" t="s">
        <v>513</v>
      </c>
      <c r="E55" s="114" t="s">
        <v>513</v>
      </c>
      <c r="F55" s="114">
        <v>3</v>
      </c>
      <c r="G55" s="114">
        <v>4</v>
      </c>
      <c r="H55" s="140">
        <v>7</v>
      </c>
      <c r="I55" s="115" t="s">
        <v>513</v>
      </c>
      <c r="J55" s="116" t="s">
        <v>513</v>
      </c>
    </row>
    <row r="56" spans="1:12" s="110" customFormat="1" ht="13.5" customHeight="1" x14ac:dyDescent="0.2">
      <c r="A56" s="118" t="s">
        <v>113</v>
      </c>
      <c r="B56" s="122" t="s">
        <v>116</v>
      </c>
      <c r="C56" s="113">
        <v>98.246639392168319</v>
      </c>
      <c r="D56" s="115">
        <v>1681</v>
      </c>
      <c r="E56" s="114">
        <v>1804</v>
      </c>
      <c r="F56" s="114">
        <v>1810</v>
      </c>
      <c r="G56" s="114">
        <v>1773</v>
      </c>
      <c r="H56" s="140">
        <v>1720</v>
      </c>
      <c r="I56" s="115">
        <v>-39</v>
      </c>
      <c r="J56" s="116">
        <v>-2.2674418604651163</v>
      </c>
    </row>
    <row r="57" spans="1:12" s="110" customFormat="1" ht="13.5" customHeight="1" x14ac:dyDescent="0.2">
      <c r="A57" s="142"/>
      <c r="B57" s="124" t="s">
        <v>117</v>
      </c>
      <c r="C57" s="125">
        <v>1.7533606078316775</v>
      </c>
      <c r="D57" s="143">
        <v>30</v>
      </c>
      <c r="E57" s="144">
        <v>40</v>
      </c>
      <c r="F57" s="144">
        <v>35</v>
      </c>
      <c r="G57" s="144">
        <v>31</v>
      </c>
      <c r="H57" s="145">
        <v>30</v>
      </c>
      <c r="I57" s="143">
        <v>0</v>
      </c>
      <c r="J57" s="146">
        <v>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56259</v>
      </c>
      <c r="E12" s="236">
        <v>56502</v>
      </c>
      <c r="F12" s="114">
        <v>57056</v>
      </c>
      <c r="G12" s="114">
        <v>56412</v>
      </c>
      <c r="H12" s="140">
        <v>56275</v>
      </c>
      <c r="I12" s="115">
        <v>-16</v>
      </c>
      <c r="J12" s="116">
        <v>-2.8431808085295423E-2</v>
      </c>
    </row>
    <row r="13" spans="1:15" s="110" customFormat="1" ht="12" customHeight="1" x14ac:dyDescent="0.2">
      <c r="A13" s="118" t="s">
        <v>105</v>
      </c>
      <c r="B13" s="119" t="s">
        <v>106</v>
      </c>
      <c r="C13" s="113">
        <v>53.769174709824206</v>
      </c>
      <c r="D13" s="115">
        <v>30250</v>
      </c>
      <c r="E13" s="114">
        <v>30372</v>
      </c>
      <c r="F13" s="114">
        <v>30938</v>
      </c>
      <c r="G13" s="114">
        <v>30476</v>
      </c>
      <c r="H13" s="140">
        <v>30304</v>
      </c>
      <c r="I13" s="115">
        <v>-54</v>
      </c>
      <c r="J13" s="116">
        <v>-0.17819429778247095</v>
      </c>
    </row>
    <row r="14" spans="1:15" s="110" customFormat="1" ht="12" customHeight="1" x14ac:dyDescent="0.2">
      <c r="A14" s="118"/>
      <c r="B14" s="119" t="s">
        <v>107</v>
      </c>
      <c r="C14" s="113">
        <v>46.230825290175794</v>
      </c>
      <c r="D14" s="115">
        <v>26009</v>
      </c>
      <c r="E14" s="114">
        <v>26130</v>
      </c>
      <c r="F14" s="114">
        <v>26118</v>
      </c>
      <c r="G14" s="114">
        <v>25936</v>
      </c>
      <c r="H14" s="140">
        <v>25971</v>
      </c>
      <c r="I14" s="115">
        <v>38</v>
      </c>
      <c r="J14" s="116">
        <v>0.14631704593585151</v>
      </c>
    </row>
    <row r="15" spans="1:15" s="110" customFormat="1" ht="12" customHeight="1" x14ac:dyDescent="0.2">
      <c r="A15" s="118" t="s">
        <v>105</v>
      </c>
      <c r="B15" s="121" t="s">
        <v>108</v>
      </c>
      <c r="C15" s="113">
        <v>7.2823903730958603</v>
      </c>
      <c r="D15" s="115">
        <v>4097</v>
      </c>
      <c r="E15" s="114">
        <v>4197</v>
      </c>
      <c r="F15" s="114">
        <v>4305</v>
      </c>
      <c r="G15" s="114">
        <v>3808</v>
      </c>
      <c r="H15" s="140">
        <v>3944</v>
      </c>
      <c r="I15" s="115">
        <v>153</v>
      </c>
      <c r="J15" s="116">
        <v>3.8793103448275863</v>
      </c>
    </row>
    <row r="16" spans="1:15" s="110" customFormat="1" ht="12" customHeight="1" x14ac:dyDescent="0.2">
      <c r="A16" s="118"/>
      <c r="B16" s="121" t="s">
        <v>109</v>
      </c>
      <c r="C16" s="113">
        <v>65.968111768783658</v>
      </c>
      <c r="D16" s="115">
        <v>37113</v>
      </c>
      <c r="E16" s="114">
        <v>37224</v>
      </c>
      <c r="F16" s="114">
        <v>37689</v>
      </c>
      <c r="G16" s="114">
        <v>37677</v>
      </c>
      <c r="H16" s="140">
        <v>37591</v>
      </c>
      <c r="I16" s="115">
        <v>-478</v>
      </c>
      <c r="J16" s="116">
        <v>-1.2715809635285042</v>
      </c>
    </row>
    <row r="17" spans="1:10" s="110" customFormat="1" ht="12" customHeight="1" x14ac:dyDescent="0.2">
      <c r="A17" s="118"/>
      <c r="B17" s="121" t="s">
        <v>110</v>
      </c>
      <c r="C17" s="113">
        <v>25.633232016210741</v>
      </c>
      <c r="D17" s="115">
        <v>14421</v>
      </c>
      <c r="E17" s="114">
        <v>14475</v>
      </c>
      <c r="F17" s="114">
        <v>14460</v>
      </c>
      <c r="G17" s="114">
        <v>14346</v>
      </c>
      <c r="H17" s="140">
        <v>14181</v>
      </c>
      <c r="I17" s="115">
        <v>240</v>
      </c>
      <c r="J17" s="116">
        <v>1.6924053310767928</v>
      </c>
    </row>
    <row r="18" spans="1:10" s="110" customFormat="1" ht="12" customHeight="1" x14ac:dyDescent="0.2">
      <c r="A18" s="120"/>
      <c r="B18" s="121" t="s">
        <v>111</v>
      </c>
      <c r="C18" s="113">
        <v>1.1162658419097389</v>
      </c>
      <c r="D18" s="115">
        <v>628</v>
      </c>
      <c r="E18" s="114">
        <v>606</v>
      </c>
      <c r="F18" s="114">
        <v>602</v>
      </c>
      <c r="G18" s="114">
        <v>581</v>
      </c>
      <c r="H18" s="140">
        <v>559</v>
      </c>
      <c r="I18" s="115">
        <v>69</v>
      </c>
      <c r="J18" s="116">
        <v>12.343470483005367</v>
      </c>
    </row>
    <row r="19" spans="1:10" s="110" customFormat="1" ht="12" customHeight="1" x14ac:dyDescent="0.2">
      <c r="A19" s="120"/>
      <c r="B19" s="121" t="s">
        <v>112</v>
      </c>
      <c r="C19" s="113">
        <v>0.37149611617696726</v>
      </c>
      <c r="D19" s="115">
        <v>209</v>
      </c>
      <c r="E19" s="114">
        <v>185</v>
      </c>
      <c r="F19" s="114">
        <v>179</v>
      </c>
      <c r="G19" s="114">
        <v>151</v>
      </c>
      <c r="H19" s="140">
        <v>154</v>
      </c>
      <c r="I19" s="115">
        <v>55</v>
      </c>
      <c r="J19" s="116">
        <v>35.714285714285715</v>
      </c>
    </row>
    <row r="20" spans="1:10" s="110" customFormat="1" ht="12" customHeight="1" x14ac:dyDescent="0.2">
      <c r="A20" s="118" t="s">
        <v>113</v>
      </c>
      <c r="B20" s="119" t="s">
        <v>181</v>
      </c>
      <c r="C20" s="113">
        <v>74.309888195666474</v>
      </c>
      <c r="D20" s="115">
        <v>41806</v>
      </c>
      <c r="E20" s="114">
        <v>42038</v>
      </c>
      <c r="F20" s="114">
        <v>42456</v>
      </c>
      <c r="G20" s="114">
        <v>42189</v>
      </c>
      <c r="H20" s="140">
        <v>42294</v>
      </c>
      <c r="I20" s="115">
        <v>-488</v>
      </c>
      <c r="J20" s="116">
        <v>-1.1538279661417694</v>
      </c>
    </row>
    <row r="21" spans="1:10" s="110" customFormat="1" ht="12" customHeight="1" x14ac:dyDescent="0.2">
      <c r="A21" s="118"/>
      <c r="B21" s="119" t="s">
        <v>182</v>
      </c>
      <c r="C21" s="113">
        <v>25.690111804333529</v>
      </c>
      <c r="D21" s="115">
        <v>14453</v>
      </c>
      <c r="E21" s="114">
        <v>14464</v>
      </c>
      <c r="F21" s="114">
        <v>14600</v>
      </c>
      <c r="G21" s="114">
        <v>14223</v>
      </c>
      <c r="H21" s="140">
        <v>13981</v>
      </c>
      <c r="I21" s="115">
        <v>472</v>
      </c>
      <c r="J21" s="116">
        <v>3.3760102996924397</v>
      </c>
    </row>
    <row r="22" spans="1:10" s="110" customFormat="1" ht="12" customHeight="1" x14ac:dyDescent="0.2">
      <c r="A22" s="118" t="s">
        <v>113</v>
      </c>
      <c r="B22" s="119" t="s">
        <v>116</v>
      </c>
      <c r="C22" s="113">
        <v>95.232762757958724</v>
      </c>
      <c r="D22" s="115">
        <v>53577</v>
      </c>
      <c r="E22" s="114">
        <v>53949</v>
      </c>
      <c r="F22" s="114">
        <v>54373</v>
      </c>
      <c r="G22" s="114">
        <v>53781</v>
      </c>
      <c r="H22" s="140">
        <v>53803</v>
      </c>
      <c r="I22" s="115">
        <v>-226</v>
      </c>
      <c r="J22" s="116">
        <v>-0.42005092652826048</v>
      </c>
    </row>
    <row r="23" spans="1:10" s="110" customFormat="1" ht="12" customHeight="1" x14ac:dyDescent="0.2">
      <c r="A23" s="118"/>
      <c r="B23" s="119" t="s">
        <v>117</v>
      </c>
      <c r="C23" s="113">
        <v>4.7512398016317388</v>
      </c>
      <c r="D23" s="115">
        <v>2673</v>
      </c>
      <c r="E23" s="114">
        <v>2545</v>
      </c>
      <c r="F23" s="114">
        <v>2676</v>
      </c>
      <c r="G23" s="114">
        <v>2628</v>
      </c>
      <c r="H23" s="140">
        <v>2470</v>
      </c>
      <c r="I23" s="115">
        <v>203</v>
      </c>
      <c r="J23" s="116">
        <v>8.2186234817813766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61001</v>
      </c>
      <c r="E64" s="236">
        <v>61380</v>
      </c>
      <c r="F64" s="236">
        <v>62109</v>
      </c>
      <c r="G64" s="236">
        <v>61469</v>
      </c>
      <c r="H64" s="140">
        <v>61495</v>
      </c>
      <c r="I64" s="115">
        <v>-494</v>
      </c>
      <c r="J64" s="116">
        <v>-0.80331734287340439</v>
      </c>
    </row>
    <row r="65" spans="1:12" s="110" customFormat="1" ht="12" customHeight="1" x14ac:dyDescent="0.2">
      <c r="A65" s="118" t="s">
        <v>105</v>
      </c>
      <c r="B65" s="119" t="s">
        <v>106</v>
      </c>
      <c r="C65" s="113">
        <v>52.538482975688922</v>
      </c>
      <c r="D65" s="235">
        <v>32049</v>
      </c>
      <c r="E65" s="236">
        <v>32249</v>
      </c>
      <c r="F65" s="236">
        <v>32842</v>
      </c>
      <c r="G65" s="236">
        <v>32417</v>
      </c>
      <c r="H65" s="140">
        <v>32335</v>
      </c>
      <c r="I65" s="115">
        <v>-286</v>
      </c>
      <c r="J65" s="116">
        <v>-0.88449049018091852</v>
      </c>
    </row>
    <row r="66" spans="1:12" s="110" customFormat="1" ht="12" customHeight="1" x14ac:dyDescent="0.2">
      <c r="A66" s="118"/>
      <c r="B66" s="119" t="s">
        <v>107</v>
      </c>
      <c r="C66" s="113">
        <v>47.461517024311078</v>
      </c>
      <c r="D66" s="235">
        <v>28952</v>
      </c>
      <c r="E66" s="236">
        <v>29131</v>
      </c>
      <c r="F66" s="236">
        <v>29267</v>
      </c>
      <c r="G66" s="236">
        <v>29052</v>
      </c>
      <c r="H66" s="140">
        <v>29160</v>
      </c>
      <c r="I66" s="115">
        <v>-208</v>
      </c>
      <c r="J66" s="116">
        <v>-0.71330589849108372</v>
      </c>
    </row>
    <row r="67" spans="1:12" s="110" customFormat="1" ht="12" customHeight="1" x14ac:dyDescent="0.2">
      <c r="A67" s="118" t="s">
        <v>105</v>
      </c>
      <c r="B67" s="121" t="s">
        <v>108</v>
      </c>
      <c r="C67" s="113">
        <v>7.4998770511958819</v>
      </c>
      <c r="D67" s="235">
        <v>4575</v>
      </c>
      <c r="E67" s="236">
        <v>4706</v>
      </c>
      <c r="F67" s="236">
        <v>4865</v>
      </c>
      <c r="G67" s="236">
        <v>4271</v>
      </c>
      <c r="H67" s="140">
        <v>4374</v>
      </c>
      <c r="I67" s="115">
        <v>201</v>
      </c>
      <c r="J67" s="116">
        <v>4.5953360768175582</v>
      </c>
    </row>
    <row r="68" spans="1:12" s="110" customFormat="1" ht="12" customHeight="1" x14ac:dyDescent="0.2">
      <c r="A68" s="118"/>
      <c r="B68" s="121" t="s">
        <v>109</v>
      </c>
      <c r="C68" s="113">
        <v>64.974344682874047</v>
      </c>
      <c r="D68" s="235">
        <v>39635</v>
      </c>
      <c r="E68" s="236">
        <v>39826</v>
      </c>
      <c r="F68" s="236">
        <v>40364</v>
      </c>
      <c r="G68" s="236">
        <v>40516</v>
      </c>
      <c r="H68" s="140">
        <v>40622</v>
      </c>
      <c r="I68" s="115">
        <v>-987</v>
      </c>
      <c r="J68" s="116">
        <v>-2.4297178868593372</v>
      </c>
    </row>
    <row r="69" spans="1:12" s="110" customFormat="1" ht="12" customHeight="1" x14ac:dyDescent="0.2">
      <c r="A69" s="118"/>
      <c r="B69" s="121" t="s">
        <v>110</v>
      </c>
      <c r="C69" s="113">
        <v>26.548745102539304</v>
      </c>
      <c r="D69" s="235">
        <v>16195</v>
      </c>
      <c r="E69" s="236">
        <v>16254</v>
      </c>
      <c r="F69" s="236">
        <v>16304</v>
      </c>
      <c r="G69" s="236">
        <v>16128</v>
      </c>
      <c r="H69" s="140">
        <v>15969</v>
      </c>
      <c r="I69" s="115">
        <v>226</v>
      </c>
      <c r="J69" s="116">
        <v>1.4152420314359071</v>
      </c>
    </row>
    <row r="70" spans="1:12" s="110" customFormat="1" ht="12" customHeight="1" x14ac:dyDescent="0.2">
      <c r="A70" s="120"/>
      <c r="B70" s="121" t="s">
        <v>111</v>
      </c>
      <c r="C70" s="113">
        <v>0.97703316339076407</v>
      </c>
      <c r="D70" s="235">
        <v>596</v>
      </c>
      <c r="E70" s="236">
        <v>594</v>
      </c>
      <c r="F70" s="236">
        <v>576</v>
      </c>
      <c r="G70" s="236">
        <v>554</v>
      </c>
      <c r="H70" s="140">
        <v>530</v>
      </c>
      <c r="I70" s="115">
        <v>66</v>
      </c>
      <c r="J70" s="116">
        <v>12.452830188679245</v>
      </c>
    </row>
    <row r="71" spans="1:12" s="110" customFormat="1" ht="12" customHeight="1" x14ac:dyDescent="0.2">
      <c r="A71" s="120"/>
      <c r="B71" s="121" t="s">
        <v>112</v>
      </c>
      <c r="C71" s="113">
        <v>0.35409255585973998</v>
      </c>
      <c r="D71" s="235">
        <v>216</v>
      </c>
      <c r="E71" s="236">
        <v>192</v>
      </c>
      <c r="F71" s="236">
        <v>184</v>
      </c>
      <c r="G71" s="236">
        <v>165</v>
      </c>
      <c r="H71" s="140">
        <v>165</v>
      </c>
      <c r="I71" s="115">
        <v>51</v>
      </c>
      <c r="J71" s="116">
        <v>30.90909090909091</v>
      </c>
    </row>
    <row r="72" spans="1:12" s="110" customFormat="1" ht="12" customHeight="1" x14ac:dyDescent="0.2">
      <c r="A72" s="118" t="s">
        <v>113</v>
      </c>
      <c r="B72" s="119" t="s">
        <v>181</v>
      </c>
      <c r="C72" s="113">
        <v>73.480762610449005</v>
      </c>
      <c r="D72" s="235">
        <v>44824</v>
      </c>
      <c r="E72" s="236">
        <v>45132</v>
      </c>
      <c r="F72" s="236">
        <v>45756</v>
      </c>
      <c r="G72" s="236">
        <v>45538</v>
      </c>
      <c r="H72" s="140">
        <v>45725</v>
      </c>
      <c r="I72" s="115">
        <v>-901</v>
      </c>
      <c r="J72" s="116">
        <v>-1.9704756697648989</v>
      </c>
    </row>
    <row r="73" spans="1:12" s="110" customFormat="1" ht="12" customHeight="1" x14ac:dyDescent="0.2">
      <c r="A73" s="118"/>
      <c r="B73" s="119" t="s">
        <v>182</v>
      </c>
      <c r="C73" s="113">
        <v>26.519237389550991</v>
      </c>
      <c r="D73" s="115">
        <v>16177</v>
      </c>
      <c r="E73" s="114">
        <v>16248</v>
      </c>
      <c r="F73" s="114">
        <v>16353</v>
      </c>
      <c r="G73" s="114">
        <v>15931</v>
      </c>
      <c r="H73" s="140">
        <v>15770</v>
      </c>
      <c r="I73" s="115">
        <v>407</v>
      </c>
      <c r="J73" s="116">
        <v>2.5808497146480658</v>
      </c>
    </row>
    <row r="74" spans="1:12" s="110" customFormat="1" ht="12" customHeight="1" x14ac:dyDescent="0.2">
      <c r="A74" s="118" t="s">
        <v>113</v>
      </c>
      <c r="B74" s="119" t="s">
        <v>116</v>
      </c>
      <c r="C74" s="113">
        <v>95.745971377518401</v>
      </c>
      <c r="D74" s="115">
        <v>58406</v>
      </c>
      <c r="E74" s="114">
        <v>58896</v>
      </c>
      <c r="F74" s="114">
        <v>59566</v>
      </c>
      <c r="G74" s="114">
        <v>59044</v>
      </c>
      <c r="H74" s="140">
        <v>59236</v>
      </c>
      <c r="I74" s="115">
        <v>-830</v>
      </c>
      <c r="J74" s="116">
        <v>-1.4011749611722601</v>
      </c>
    </row>
    <row r="75" spans="1:12" s="110" customFormat="1" ht="12" customHeight="1" x14ac:dyDescent="0.2">
      <c r="A75" s="142"/>
      <c r="B75" s="124" t="s">
        <v>117</v>
      </c>
      <c r="C75" s="125">
        <v>4.2409140833756824</v>
      </c>
      <c r="D75" s="143">
        <v>2587</v>
      </c>
      <c r="E75" s="144">
        <v>2476</v>
      </c>
      <c r="F75" s="144">
        <v>2534</v>
      </c>
      <c r="G75" s="144">
        <v>2418</v>
      </c>
      <c r="H75" s="145">
        <v>2252</v>
      </c>
      <c r="I75" s="143">
        <v>335</v>
      </c>
      <c r="J75" s="146">
        <v>14.875666074600355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56259</v>
      </c>
      <c r="G11" s="114">
        <v>56502</v>
      </c>
      <c r="H11" s="114">
        <v>57056</v>
      </c>
      <c r="I11" s="114">
        <v>56412</v>
      </c>
      <c r="J11" s="140">
        <v>56275</v>
      </c>
      <c r="K11" s="114">
        <v>-16</v>
      </c>
      <c r="L11" s="116">
        <v>-2.8431808085295423E-2</v>
      </c>
    </row>
    <row r="12" spans="1:17" s="110" customFormat="1" ht="24.95" customHeight="1" x14ac:dyDescent="0.2">
      <c r="A12" s="604" t="s">
        <v>185</v>
      </c>
      <c r="B12" s="605"/>
      <c r="C12" s="605"/>
      <c r="D12" s="606"/>
      <c r="E12" s="113">
        <v>53.769174709824206</v>
      </c>
      <c r="F12" s="115">
        <v>30250</v>
      </c>
      <c r="G12" s="114">
        <v>30372</v>
      </c>
      <c r="H12" s="114">
        <v>30938</v>
      </c>
      <c r="I12" s="114">
        <v>30476</v>
      </c>
      <c r="J12" s="140">
        <v>30304</v>
      </c>
      <c r="K12" s="114">
        <v>-54</v>
      </c>
      <c r="L12" s="116">
        <v>-0.17819429778247095</v>
      </c>
    </row>
    <row r="13" spans="1:17" s="110" customFormat="1" ht="15" customHeight="1" x14ac:dyDescent="0.2">
      <c r="A13" s="120"/>
      <c r="B13" s="612" t="s">
        <v>107</v>
      </c>
      <c r="C13" s="612"/>
      <c r="E13" s="113">
        <v>46.230825290175794</v>
      </c>
      <c r="F13" s="115">
        <v>26009</v>
      </c>
      <c r="G13" s="114">
        <v>26130</v>
      </c>
      <c r="H13" s="114">
        <v>26118</v>
      </c>
      <c r="I13" s="114">
        <v>25936</v>
      </c>
      <c r="J13" s="140">
        <v>25971</v>
      </c>
      <c r="K13" s="114">
        <v>38</v>
      </c>
      <c r="L13" s="116">
        <v>0.14631704593585151</v>
      </c>
    </row>
    <row r="14" spans="1:17" s="110" customFormat="1" ht="24.95" customHeight="1" x14ac:dyDescent="0.2">
      <c r="A14" s="604" t="s">
        <v>186</v>
      </c>
      <c r="B14" s="605"/>
      <c r="C14" s="605"/>
      <c r="D14" s="606"/>
      <c r="E14" s="113">
        <v>7.2823903730958603</v>
      </c>
      <c r="F14" s="115">
        <v>4097</v>
      </c>
      <c r="G14" s="114">
        <v>4197</v>
      </c>
      <c r="H14" s="114">
        <v>4305</v>
      </c>
      <c r="I14" s="114">
        <v>3808</v>
      </c>
      <c r="J14" s="140">
        <v>3944</v>
      </c>
      <c r="K14" s="114">
        <v>153</v>
      </c>
      <c r="L14" s="116">
        <v>3.8793103448275863</v>
      </c>
    </row>
    <row r="15" spans="1:17" s="110" customFormat="1" ht="15" customHeight="1" x14ac:dyDescent="0.2">
      <c r="A15" s="120"/>
      <c r="B15" s="119"/>
      <c r="C15" s="258" t="s">
        <v>106</v>
      </c>
      <c r="E15" s="113">
        <v>61.630461313155969</v>
      </c>
      <c r="F15" s="115">
        <v>2525</v>
      </c>
      <c r="G15" s="114">
        <v>2591</v>
      </c>
      <c r="H15" s="114">
        <v>2697</v>
      </c>
      <c r="I15" s="114">
        <v>2376</v>
      </c>
      <c r="J15" s="140">
        <v>2464</v>
      </c>
      <c r="K15" s="114">
        <v>61</v>
      </c>
      <c r="L15" s="116">
        <v>2.4756493506493507</v>
      </c>
    </row>
    <row r="16" spans="1:17" s="110" customFormat="1" ht="15" customHeight="1" x14ac:dyDescent="0.2">
      <c r="A16" s="120"/>
      <c r="B16" s="119"/>
      <c r="C16" s="258" t="s">
        <v>107</v>
      </c>
      <c r="E16" s="113">
        <v>38.369538686844031</v>
      </c>
      <c r="F16" s="115">
        <v>1572</v>
      </c>
      <c r="G16" s="114">
        <v>1606</v>
      </c>
      <c r="H16" s="114">
        <v>1608</v>
      </c>
      <c r="I16" s="114">
        <v>1432</v>
      </c>
      <c r="J16" s="140">
        <v>1480</v>
      </c>
      <c r="K16" s="114">
        <v>92</v>
      </c>
      <c r="L16" s="116">
        <v>6.2162162162162158</v>
      </c>
    </row>
    <row r="17" spans="1:12" s="110" customFormat="1" ht="15" customHeight="1" x14ac:dyDescent="0.2">
      <c r="A17" s="120"/>
      <c r="B17" s="121" t="s">
        <v>109</v>
      </c>
      <c r="C17" s="258"/>
      <c r="E17" s="113">
        <v>65.968111768783658</v>
      </c>
      <c r="F17" s="115">
        <v>37113</v>
      </c>
      <c r="G17" s="114">
        <v>37224</v>
      </c>
      <c r="H17" s="114">
        <v>37689</v>
      </c>
      <c r="I17" s="114">
        <v>37677</v>
      </c>
      <c r="J17" s="140">
        <v>37591</v>
      </c>
      <c r="K17" s="114">
        <v>-478</v>
      </c>
      <c r="L17" s="116">
        <v>-1.2715809635285042</v>
      </c>
    </row>
    <row r="18" spans="1:12" s="110" customFormat="1" ht="15" customHeight="1" x14ac:dyDescent="0.2">
      <c r="A18" s="120"/>
      <c r="B18" s="119"/>
      <c r="C18" s="258" t="s">
        <v>106</v>
      </c>
      <c r="E18" s="113">
        <v>54.404117155713628</v>
      </c>
      <c r="F18" s="115">
        <v>20191</v>
      </c>
      <c r="G18" s="114">
        <v>20229</v>
      </c>
      <c r="H18" s="114">
        <v>20636</v>
      </c>
      <c r="I18" s="114">
        <v>20614</v>
      </c>
      <c r="J18" s="140">
        <v>20459</v>
      </c>
      <c r="K18" s="114">
        <v>-268</v>
      </c>
      <c r="L18" s="116">
        <v>-1.3099369470648614</v>
      </c>
    </row>
    <row r="19" spans="1:12" s="110" customFormat="1" ht="15" customHeight="1" x14ac:dyDescent="0.2">
      <c r="A19" s="120"/>
      <c r="B19" s="119"/>
      <c r="C19" s="258" t="s">
        <v>107</v>
      </c>
      <c r="E19" s="113">
        <v>45.595882844286372</v>
      </c>
      <c r="F19" s="115">
        <v>16922</v>
      </c>
      <c r="G19" s="114">
        <v>16995</v>
      </c>
      <c r="H19" s="114">
        <v>17053</v>
      </c>
      <c r="I19" s="114">
        <v>17063</v>
      </c>
      <c r="J19" s="140">
        <v>17132</v>
      </c>
      <c r="K19" s="114">
        <v>-210</v>
      </c>
      <c r="L19" s="116">
        <v>-1.2257763250058371</v>
      </c>
    </row>
    <row r="20" spans="1:12" s="110" customFormat="1" ht="15" customHeight="1" x14ac:dyDescent="0.2">
      <c r="A20" s="120"/>
      <c r="B20" s="121" t="s">
        <v>110</v>
      </c>
      <c r="C20" s="258"/>
      <c r="E20" s="113">
        <v>25.633232016210741</v>
      </c>
      <c r="F20" s="115">
        <v>14421</v>
      </c>
      <c r="G20" s="114">
        <v>14475</v>
      </c>
      <c r="H20" s="114">
        <v>14460</v>
      </c>
      <c r="I20" s="114">
        <v>14346</v>
      </c>
      <c r="J20" s="140">
        <v>14181</v>
      </c>
      <c r="K20" s="114">
        <v>240</v>
      </c>
      <c r="L20" s="116">
        <v>1.6924053310767928</v>
      </c>
    </row>
    <row r="21" spans="1:12" s="110" customFormat="1" ht="15" customHeight="1" x14ac:dyDescent="0.2">
      <c r="A21" s="120"/>
      <c r="B21" s="119"/>
      <c r="C21" s="258" t="s">
        <v>106</v>
      </c>
      <c r="E21" s="113">
        <v>49.462589279522916</v>
      </c>
      <c r="F21" s="115">
        <v>7133</v>
      </c>
      <c r="G21" s="114">
        <v>7165</v>
      </c>
      <c r="H21" s="114">
        <v>7213</v>
      </c>
      <c r="I21" s="114">
        <v>7107</v>
      </c>
      <c r="J21" s="140">
        <v>7017</v>
      </c>
      <c r="K21" s="114">
        <v>116</v>
      </c>
      <c r="L21" s="116">
        <v>1.6531281174291008</v>
      </c>
    </row>
    <row r="22" spans="1:12" s="110" customFormat="1" ht="15" customHeight="1" x14ac:dyDescent="0.2">
      <c r="A22" s="120"/>
      <c r="B22" s="119"/>
      <c r="C22" s="258" t="s">
        <v>107</v>
      </c>
      <c r="E22" s="113">
        <v>50.537410720477084</v>
      </c>
      <c r="F22" s="115">
        <v>7288</v>
      </c>
      <c r="G22" s="114">
        <v>7310</v>
      </c>
      <c r="H22" s="114">
        <v>7247</v>
      </c>
      <c r="I22" s="114">
        <v>7239</v>
      </c>
      <c r="J22" s="140">
        <v>7164</v>
      </c>
      <c r="K22" s="114">
        <v>124</v>
      </c>
      <c r="L22" s="116">
        <v>1.7308766052484645</v>
      </c>
    </row>
    <row r="23" spans="1:12" s="110" customFormat="1" ht="15" customHeight="1" x14ac:dyDescent="0.2">
      <c r="A23" s="120"/>
      <c r="B23" s="121" t="s">
        <v>111</v>
      </c>
      <c r="C23" s="258"/>
      <c r="E23" s="113">
        <v>1.1162658419097389</v>
      </c>
      <c r="F23" s="115">
        <v>628</v>
      </c>
      <c r="G23" s="114">
        <v>606</v>
      </c>
      <c r="H23" s="114">
        <v>602</v>
      </c>
      <c r="I23" s="114">
        <v>581</v>
      </c>
      <c r="J23" s="140">
        <v>559</v>
      </c>
      <c r="K23" s="114">
        <v>69</v>
      </c>
      <c r="L23" s="116">
        <v>12.343470483005367</v>
      </c>
    </row>
    <row r="24" spans="1:12" s="110" customFormat="1" ht="15" customHeight="1" x14ac:dyDescent="0.2">
      <c r="A24" s="120"/>
      <c r="B24" s="119"/>
      <c r="C24" s="258" t="s">
        <v>106</v>
      </c>
      <c r="E24" s="113">
        <v>63.853503184713375</v>
      </c>
      <c r="F24" s="115">
        <v>401</v>
      </c>
      <c r="G24" s="114">
        <v>387</v>
      </c>
      <c r="H24" s="114">
        <v>392</v>
      </c>
      <c r="I24" s="114">
        <v>379</v>
      </c>
      <c r="J24" s="140">
        <v>364</v>
      </c>
      <c r="K24" s="114">
        <v>37</v>
      </c>
      <c r="L24" s="116">
        <v>10.164835164835164</v>
      </c>
    </row>
    <row r="25" spans="1:12" s="110" customFormat="1" ht="15" customHeight="1" x14ac:dyDescent="0.2">
      <c r="A25" s="120"/>
      <c r="B25" s="119"/>
      <c r="C25" s="258" t="s">
        <v>107</v>
      </c>
      <c r="E25" s="113">
        <v>36.146496815286625</v>
      </c>
      <c r="F25" s="115">
        <v>227</v>
      </c>
      <c r="G25" s="114">
        <v>219</v>
      </c>
      <c r="H25" s="114">
        <v>210</v>
      </c>
      <c r="I25" s="114">
        <v>202</v>
      </c>
      <c r="J25" s="140">
        <v>195</v>
      </c>
      <c r="K25" s="114">
        <v>32</v>
      </c>
      <c r="L25" s="116">
        <v>16.410256410256409</v>
      </c>
    </row>
    <row r="26" spans="1:12" s="110" customFormat="1" ht="15" customHeight="1" x14ac:dyDescent="0.2">
      <c r="A26" s="120"/>
      <c r="C26" s="121" t="s">
        <v>187</v>
      </c>
      <c r="D26" s="110" t="s">
        <v>188</v>
      </c>
      <c r="E26" s="113">
        <v>0.37149611617696726</v>
      </c>
      <c r="F26" s="115">
        <v>209</v>
      </c>
      <c r="G26" s="114">
        <v>185</v>
      </c>
      <c r="H26" s="114">
        <v>179</v>
      </c>
      <c r="I26" s="114">
        <v>151</v>
      </c>
      <c r="J26" s="140">
        <v>154</v>
      </c>
      <c r="K26" s="114">
        <v>55</v>
      </c>
      <c r="L26" s="116">
        <v>35.714285714285715</v>
      </c>
    </row>
    <row r="27" spans="1:12" s="110" customFormat="1" ht="15" customHeight="1" x14ac:dyDescent="0.2">
      <c r="A27" s="120"/>
      <c r="B27" s="119"/>
      <c r="D27" s="259" t="s">
        <v>106</v>
      </c>
      <c r="E27" s="113">
        <v>55.023923444976077</v>
      </c>
      <c r="F27" s="115">
        <v>115</v>
      </c>
      <c r="G27" s="114">
        <v>99</v>
      </c>
      <c r="H27" s="114">
        <v>98</v>
      </c>
      <c r="I27" s="114">
        <v>81</v>
      </c>
      <c r="J27" s="140">
        <v>86</v>
      </c>
      <c r="K27" s="114">
        <v>29</v>
      </c>
      <c r="L27" s="116">
        <v>33.720930232558139</v>
      </c>
    </row>
    <row r="28" spans="1:12" s="110" customFormat="1" ht="15" customHeight="1" x14ac:dyDescent="0.2">
      <c r="A28" s="120"/>
      <c r="B28" s="119"/>
      <c r="D28" s="259" t="s">
        <v>107</v>
      </c>
      <c r="E28" s="113">
        <v>44.976076555023923</v>
      </c>
      <c r="F28" s="115">
        <v>94</v>
      </c>
      <c r="G28" s="114">
        <v>86</v>
      </c>
      <c r="H28" s="114">
        <v>81</v>
      </c>
      <c r="I28" s="114">
        <v>70</v>
      </c>
      <c r="J28" s="140">
        <v>68</v>
      </c>
      <c r="K28" s="114">
        <v>26</v>
      </c>
      <c r="L28" s="116">
        <v>38.235294117647058</v>
      </c>
    </row>
    <row r="29" spans="1:12" s="110" customFormat="1" ht="24.95" customHeight="1" x14ac:dyDescent="0.2">
      <c r="A29" s="604" t="s">
        <v>189</v>
      </c>
      <c r="B29" s="605"/>
      <c r="C29" s="605"/>
      <c r="D29" s="606"/>
      <c r="E29" s="113">
        <v>95.232762757958724</v>
      </c>
      <c r="F29" s="115">
        <v>53577</v>
      </c>
      <c r="G29" s="114">
        <v>53949</v>
      </c>
      <c r="H29" s="114">
        <v>54373</v>
      </c>
      <c r="I29" s="114">
        <v>53781</v>
      </c>
      <c r="J29" s="140">
        <v>53803</v>
      </c>
      <c r="K29" s="114">
        <v>-226</v>
      </c>
      <c r="L29" s="116">
        <v>-0.42005092652826048</v>
      </c>
    </row>
    <row r="30" spans="1:12" s="110" customFormat="1" ht="15" customHeight="1" x14ac:dyDescent="0.2">
      <c r="A30" s="120"/>
      <c r="B30" s="119"/>
      <c r="C30" s="258" t="s">
        <v>106</v>
      </c>
      <c r="E30" s="113">
        <v>52.865968605931648</v>
      </c>
      <c r="F30" s="115">
        <v>28324</v>
      </c>
      <c r="G30" s="114">
        <v>28542</v>
      </c>
      <c r="H30" s="114">
        <v>28951</v>
      </c>
      <c r="I30" s="114">
        <v>28559</v>
      </c>
      <c r="J30" s="140">
        <v>28515</v>
      </c>
      <c r="K30" s="114">
        <v>-191</v>
      </c>
      <c r="L30" s="116">
        <v>-0.66982290022795021</v>
      </c>
    </row>
    <row r="31" spans="1:12" s="110" customFormat="1" ht="15" customHeight="1" x14ac:dyDescent="0.2">
      <c r="A31" s="120"/>
      <c r="B31" s="119"/>
      <c r="C31" s="258" t="s">
        <v>107</v>
      </c>
      <c r="E31" s="113">
        <v>47.134031394068352</v>
      </c>
      <c r="F31" s="115">
        <v>25253</v>
      </c>
      <c r="G31" s="114">
        <v>25407</v>
      </c>
      <c r="H31" s="114">
        <v>25422</v>
      </c>
      <c r="I31" s="114">
        <v>25222</v>
      </c>
      <c r="J31" s="140">
        <v>25288</v>
      </c>
      <c r="K31" s="114">
        <v>-35</v>
      </c>
      <c r="L31" s="116">
        <v>-0.13840556785827271</v>
      </c>
    </row>
    <row r="32" spans="1:12" s="110" customFormat="1" ht="15" customHeight="1" x14ac:dyDescent="0.2">
      <c r="A32" s="120"/>
      <c r="B32" s="119" t="s">
        <v>117</v>
      </c>
      <c r="C32" s="258"/>
      <c r="E32" s="113">
        <v>4.7512398016317388</v>
      </c>
      <c r="F32" s="115">
        <v>2673</v>
      </c>
      <c r="G32" s="114">
        <v>2545</v>
      </c>
      <c r="H32" s="114">
        <v>2676</v>
      </c>
      <c r="I32" s="114">
        <v>2628</v>
      </c>
      <c r="J32" s="140">
        <v>2470</v>
      </c>
      <c r="K32" s="114">
        <v>203</v>
      </c>
      <c r="L32" s="116">
        <v>8.2186234817813766</v>
      </c>
    </row>
    <row r="33" spans="1:12" s="110" customFormat="1" ht="15" customHeight="1" x14ac:dyDescent="0.2">
      <c r="A33" s="120"/>
      <c r="B33" s="119"/>
      <c r="C33" s="258" t="s">
        <v>106</v>
      </c>
      <c r="E33" s="113">
        <v>71.791994014216243</v>
      </c>
      <c r="F33" s="115">
        <v>1919</v>
      </c>
      <c r="G33" s="114">
        <v>1824</v>
      </c>
      <c r="H33" s="114">
        <v>1982</v>
      </c>
      <c r="I33" s="114">
        <v>1916</v>
      </c>
      <c r="J33" s="140">
        <v>1788</v>
      </c>
      <c r="K33" s="114">
        <v>131</v>
      </c>
      <c r="L33" s="116">
        <v>7.3266219239373598</v>
      </c>
    </row>
    <row r="34" spans="1:12" s="110" customFormat="1" ht="15" customHeight="1" x14ac:dyDescent="0.2">
      <c r="A34" s="120"/>
      <c r="B34" s="119"/>
      <c r="C34" s="258" t="s">
        <v>107</v>
      </c>
      <c r="E34" s="113">
        <v>28.208005985783764</v>
      </c>
      <c r="F34" s="115">
        <v>754</v>
      </c>
      <c r="G34" s="114">
        <v>721</v>
      </c>
      <c r="H34" s="114">
        <v>694</v>
      </c>
      <c r="I34" s="114">
        <v>712</v>
      </c>
      <c r="J34" s="140">
        <v>682</v>
      </c>
      <c r="K34" s="114">
        <v>72</v>
      </c>
      <c r="L34" s="116">
        <v>10.557184750733137</v>
      </c>
    </row>
    <row r="35" spans="1:12" s="110" customFormat="1" ht="24.95" customHeight="1" x14ac:dyDescent="0.2">
      <c r="A35" s="604" t="s">
        <v>190</v>
      </c>
      <c r="B35" s="605"/>
      <c r="C35" s="605"/>
      <c r="D35" s="606"/>
      <c r="E35" s="113">
        <v>74.309888195666474</v>
      </c>
      <c r="F35" s="115">
        <v>41806</v>
      </c>
      <c r="G35" s="114">
        <v>42038</v>
      </c>
      <c r="H35" s="114">
        <v>42456</v>
      </c>
      <c r="I35" s="114">
        <v>42189</v>
      </c>
      <c r="J35" s="140">
        <v>42294</v>
      </c>
      <c r="K35" s="114">
        <v>-488</v>
      </c>
      <c r="L35" s="116">
        <v>-1.1538279661417694</v>
      </c>
    </row>
    <row r="36" spans="1:12" s="110" customFormat="1" ht="15" customHeight="1" x14ac:dyDescent="0.2">
      <c r="A36" s="120"/>
      <c r="B36" s="119"/>
      <c r="C36" s="258" t="s">
        <v>106</v>
      </c>
      <c r="E36" s="113">
        <v>65.435583409080039</v>
      </c>
      <c r="F36" s="115">
        <v>27356</v>
      </c>
      <c r="G36" s="114">
        <v>27444</v>
      </c>
      <c r="H36" s="114">
        <v>27892</v>
      </c>
      <c r="I36" s="114">
        <v>27651</v>
      </c>
      <c r="J36" s="140">
        <v>27640</v>
      </c>
      <c r="K36" s="114">
        <v>-284</v>
      </c>
      <c r="L36" s="116">
        <v>-1.0274963820549927</v>
      </c>
    </row>
    <row r="37" spans="1:12" s="110" customFormat="1" ht="15" customHeight="1" x14ac:dyDescent="0.2">
      <c r="A37" s="120"/>
      <c r="B37" s="119"/>
      <c r="C37" s="258" t="s">
        <v>107</v>
      </c>
      <c r="E37" s="113">
        <v>34.564416590919961</v>
      </c>
      <c r="F37" s="115">
        <v>14450</v>
      </c>
      <c r="G37" s="114">
        <v>14594</v>
      </c>
      <c r="H37" s="114">
        <v>14564</v>
      </c>
      <c r="I37" s="114">
        <v>14538</v>
      </c>
      <c r="J37" s="140">
        <v>14654</v>
      </c>
      <c r="K37" s="114">
        <v>-204</v>
      </c>
      <c r="L37" s="116">
        <v>-1.3921113689095128</v>
      </c>
    </row>
    <row r="38" spans="1:12" s="110" customFormat="1" ht="15" customHeight="1" x14ac:dyDescent="0.2">
      <c r="A38" s="120"/>
      <c r="B38" s="119" t="s">
        <v>182</v>
      </c>
      <c r="C38" s="258"/>
      <c r="E38" s="113">
        <v>25.690111804333529</v>
      </c>
      <c r="F38" s="115">
        <v>14453</v>
      </c>
      <c r="G38" s="114">
        <v>14464</v>
      </c>
      <c r="H38" s="114">
        <v>14600</v>
      </c>
      <c r="I38" s="114">
        <v>14223</v>
      </c>
      <c r="J38" s="140">
        <v>13981</v>
      </c>
      <c r="K38" s="114">
        <v>472</v>
      </c>
      <c r="L38" s="116">
        <v>3.3760102996924397</v>
      </c>
    </row>
    <row r="39" spans="1:12" s="110" customFormat="1" ht="15" customHeight="1" x14ac:dyDescent="0.2">
      <c r="A39" s="120"/>
      <c r="B39" s="119"/>
      <c r="C39" s="258" t="s">
        <v>106</v>
      </c>
      <c r="E39" s="113">
        <v>20.023524527779699</v>
      </c>
      <c r="F39" s="115">
        <v>2894</v>
      </c>
      <c r="G39" s="114">
        <v>2928</v>
      </c>
      <c r="H39" s="114">
        <v>3046</v>
      </c>
      <c r="I39" s="114">
        <v>2825</v>
      </c>
      <c r="J39" s="140">
        <v>2664</v>
      </c>
      <c r="K39" s="114">
        <v>230</v>
      </c>
      <c r="L39" s="116">
        <v>8.6336336336336341</v>
      </c>
    </row>
    <row r="40" spans="1:12" s="110" customFormat="1" ht="15" customHeight="1" x14ac:dyDescent="0.2">
      <c r="A40" s="120"/>
      <c r="B40" s="119"/>
      <c r="C40" s="258" t="s">
        <v>107</v>
      </c>
      <c r="E40" s="113">
        <v>79.976475472220301</v>
      </c>
      <c r="F40" s="115">
        <v>11559</v>
      </c>
      <c r="G40" s="114">
        <v>11536</v>
      </c>
      <c r="H40" s="114">
        <v>11554</v>
      </c>
      <c r="I40" s="114">
        <v>11398</v>
      </c>
      <c r="J40" s="140">
        <v>11317</v>
      </c>
      <c r="K40" s="114">
        <v>242</v>
      </c>
      <c r="L40" s="116">
        <v>2.1383758946717326</v>
      </c>
    </row>
    <row r="41" spans="1:12" s="110" customFormat="1" ht="24.75" customHeight="1" x14ac:dyDescent="0.2">
      <c r="A41" s="604" t="s">
        <v>518</v>
      </c>
      <c r="B41" s="605"/>
      <c r="C41" s="605"/>
      <c r="D41" s="606"/>
      <c r="E41" s="113">
        <v>3.2723653104392185</v>
      </c>
      <c r="F41" s="115">
        <v>1841</v>
      </c>
      <c r="G41" s="114">
        <v>1996</v>
      </c>
      <c r="H41" s="114">
        <v>2034</v>
      </c>
      <c r="I41" s="114">
        <v>1651</v>
      </c>
      <c r="J41" s="140">
        <v>1805</v>
      </c>
      <c r="K41" s="114">
        <v>36</v>
      </c>
      <c r="L41" s="116">
        <v>1.9944598337950139</v>
      </c>
    </row>
    <row r="42" spans="1:12" s="110" customFormat="1" ht="15" customHeight="1" x14ac:dyDescent="0.2">
      <c r="A42" s="120"/>
      <c r="B42" s="119"/>
      <c r="C42" s="258" t="s">
        <v>106</v>
      </c>
      <c r="E42" s="113">
        <v>62.466051059206954</v>
      </c>
      <c r="F42" s="115">
        <v>1150</v>
      </c>
      <c r="G42" s="114">
        <v>1268</v>
      </c>
      <c r="H42" s="114">
        <v>1300</v>
      </c>
      <c r="I42" s="114">
        <v>1056</v>
      </c>
      <c r="J42" s="140">
        <v>1143</v>
      </c>
      <c r="K42" s="114">
        <v>7</v>
      </c>
      <c r="L42" s="116">
        <v>0.61242344706911633</v>
      </c>
    </row>
    <row r="43" spans="1:12" s="110" customFormat="1" ht="15" customHeight="1" x14ac:dyDescent="0.2">
      <c r="A43" s="123"/>
      <c r="B43" s="124"/>
      <c r="C43" s="260" t="s">
        <v>107</v>
      </c>
      <c r="D43" s="261"/>
      <c r="E43" s="125">
        <v>37.533948940793046</v>
      </c>
      <c r="F43" s="143">
        <v>691</v>
      </c>
      <c r="G43" s="144">
        <v>728</v>
      </c>
      <c r="H43" s="144">
        <v>734</v>
      </c>
      <c r="I43" s="144">
        <v>595</v>
      </c>
      <c r="J43" s="145">
        <v>662</v>
      </c>
      <c r="K43" s="144">
        <v>29</v>
      </c>
      <c r="L43" s="146">
        <v>4.380664652567976</v>
      </c>
    </row>
    <row r="44" spans="1:12" s="110" customFormat="1" ht="45.75" customHeight="1" x14ac:dyDescent="0.2">
      <c r="A44" s="604" t="s">
        <v>191</v>
      </c>
      <c r="B44" s="605"/>
      <c r="C44" s="605"/>
      <c r="D44" s="606"/>
      <c r="E44" s="113">
        <v>1.4806519845713575</v>
      </c>
      <c r="F44" s="115">
        <v>833</v>
      </c>
      <c r="G44" s="114">
        <v>842</v>
      </c>
      <c r="H44" s="114">
        <v>850</v>
      </c>
      <c r="I44" s="114">
        <v>834</v>
      </c>
      <c r="J44" s="140">
        <v>839</v>
      </c>
      <c r="K44" s="114">
        <v>-6</v>
      </c>
      <c r="L44" s="116">
        <v>-0.71513706793802145</v>
      </c>
    </row>
    <row r="45" spans="1:12" s="110" customFormat="1" ht="15" customHeight="1" x14ac:dyDescent="0.2">
      <c r="A45" s="120"/>
      <c r="B45" s="119"/>
      <c r="C45" s="258" t="s">
        <v>106</v>
      </c>
      <c r="E45" s="113">
        <v>59.543817527010802</v>
      </c>
      <c r="F45" s="115">
        <v>496</v>
      </c>
      <c r="G45" s="114">
        <v>504</v>
      </c>
      <c r="H45" s="114">
        <v>506</v>
      </c>
      <c r="I45" s="114">
        <v>494</v>
      </c>
      <c r="J45" s="140">
        <v>499</v>
      </c>
      <c r="K45" s="114">
        <v>-3</v>
      </c>
      <c r="L45" s="116">
        <v>-0.60120240480961928</v>
      </c>
    </row>
    <row r="46" spans="1:12" s="110" customFormat="1" ht="15" customHeight="1" x14ac:dyDescent="0.2">
      <c r="A46" s="123"/>
      <c r="B46" s="124"/>
      <c r="C46" s="260" t="s">
        <v>107</v>
      </c>
      <c r="D46" s="261"/>
      <c r="E46" s="125">
        <v>40.456182472989198</v>
      </c>
      <c r="F46" s="143">
        <v>337</v>
      </c>
      <c r="G46" s="144">
        <v>338</v>
      </c>
      <c r="H46" s="144">
        <v>344</v>
      </c>
      <c r="I46" s="144">
        <v>340</v>
      </c>
      <c r="J46" s="145">
        <v>340</v>
      </c>
      <c r="K46" s="144">
        <v>-3</v>
      </c>
      <c r="L46" s="146">
        <v>-0.88235294117647056</v>
      </c>
    </row>
    <row r="47" spans="1:12" s="110" customFormat="1" ht="39" customHeight="1" x14ac:dyDescent="0.2">
      <c r="A47" s="604" t="s">
        <v>519</v>
      </c>
      <c r="B47" s="607"/>
      <c r="C47" s="607"/>
      <c r="D47" s="608"/>
      <c r="E47" s="113">
        <v>0.35549867576743277</v>
      </c>
      <c r="F47" s="115">
        <v>200</v>
      </c>
      <c r="G47" s="114">
        <v>218</v>
      </c>
      <c r="H47" s="114">
        <v>182</v>
      </c>
      <c r="I47" s="114">
        <v>189</v>
      </c>
      <c r="J47" s="140">
        <v>183</v>
      </c>
      <c r="K47" s="114">
        <v>17</v>
      </c>
      <c r="L47" s="116">
        <v>9.2896174863387984</v>
      </c>
    </row>
    <row r="48" spans="1:12" s="110" customFormat="1" ht="15" customHeight="1" x14ac:dyDescent="0.2">
      <c r="A48" s="120"/>
      <c r="B48" s="119"/>
      <c r="C48" s="258" t="s">
        <v>106</v>
      </c>
      <c r="E48" s="113">
        <v>41</v>
      </c>
      <c r="F48" s="115">
        <v>82</v>
      </c>
      <c r="G48" s="114">
        <v>97</v>
      </c>
      <c r="H48" s="114">
        <v>80</v>
      </c>
      <c r="I48" s="114">
        <v>78</v>
      </c>
      <c r="J48" s="140">
        <v>66</v>
      </c>
      <c r="K48" s="114">
        <v>16</v>
      </c>
      <c r="L48" s="116">
        <v>24.242424242424242</v>
      </c>
    </row>
    <row r="49" spans="1:12" s="110" customFormat="1" ht="15" customHeight="1" x14ac:dyDescent="0.2">
      <c r="A49" s="123"/>
      <c r="B49" s="124"/>
      <c r="C49" s="260" t="s">
        <v>107</v>
      </c>
      <c r="D49" s="261"/>
      <c r="E49" s="125">
        <v>59</v>
      </c>
      <c r="F49" s="143">
        <v>118</v>
      </c>
      <c r="G49" s="144">
        <v>121</v>
      </c>
      <c r="H49" s="144">
        <v>102</v>
      </c>
      <c r="I49" s="144">
        <v>111</v>
      </c>
      <c r="J49" s="145">
        <v>117</v>
      </c>
      <c r="K49" s="144">
        <v>1</v>
      </c>
      <c r="L49" s="146">
        <v>0.85470085470085466</v>
      </c>
    </row>
    <row r="50" spans="1:12" s="110" customFormat="1" ht="24.95" customHeight="1" x14ac:dyDescent="0.2">
      <c r="A50" s="609" t="s">
        <v>192</v>
      </c>
      <c r="B50" s="610"/>
      <c r="C50" s="610"/>
      <c r="D50" s="611"/>
      <c r="E50" s="262">
        <v>6.7491423594447113</v>
      </c>
      <c r="F50" s="263">
        <v>3797</v>
      </c>
      <c r="G50" s="264">
        <v>3927</v>
      </c>
      <c r="H50" s="264">
        <v>3942</v>
      </c>
      <c r="I50" s="264">
        <v>3517</v>
      </c>
      <c r="J50" s="265">
        <v>3571</v>
      </c>
      <c r="K50" s="263">
        <v>226</v>
      </c>
      <c r="L50" s="266">
        <v>6.3287594511341361</v>
      </c>
    </row>
    <row r="51" spans="1:12" s="110" customFormat="1" ht="15" customHeight="1" x14ac:dyDescent="0.2">
      <c r="A51" s="120"/>
      <c r="B51" s="119"/>
      <c r="C51" s="258" t="s">
        <v>106</v>
      </c>
      <c r="E51" s="113">
        <v>63.734527258361865</v>
      </c>
      <c r="F51" s="115">
        <v>2420</v>
      </c>
      <c r="G51" s="114">
        <v>2487</v>
      </c>
      <c r="H51" s="114">
        <v>2515</v>
      </c>
      <c r="I51" s="114">
        <v>2229</v>
      </c>
      <c r="J51" s="140">
        <v>2256</v>
      </c>
      <c r="K51" s="114">
        <v>164</v>
      </c>
      <c r="L51" s="116">
        <v>7.2695035460992905</v>
      </c>
    </row>
    <row r="52" spans="1:12" s="110" customFormat="1" ht="15" customHeight="1" x14ac:dyDescent="0.2">
      <c r="A52" s="120"/>
      <c r="B52" s="119"/>
      <c r="C52" s="258" t="s">
        <v>107</v>
      </c>
      <c r="E52" s="113">
        <v>36.265472741638135</v>
      </c>
      <c r="F52" s="115">
        <v>1377</v>
      </c>
      <c r="G52" s="114">
        <v>1440</v>
      </c>
      <c r="H52" s="114">
        <v>1427</v>
      </c>
      <c r="I52" s="114">
        <v>1288</v>
      </c>
      <c r="J52" s="140">
        <v>1315</v>
      </c>
      <c r="K52" s="114">
        <v>62</v>
      </c>
      <c r="L52" s="116">
        <v>4.7148288973384034</v>
      </c>
    </row>
    <row r="53" spans="1:12" s="110" customFormat="1" ht="15" customHeight="1" x14ac:dyDescent="0.2">
      <c r="A53" s="120"/>
      <c r="B53" s="119"/>
      <c r="C53" s="258" t="s">
        <v>187</v>
      </c>
      <c r="D53" s="110" t="s">
        <v>193</v>
      </c>
      <c r="E53" s="113">
        <v>35.89676060047406</v>
      </c>
      <c r="F53" s="115">
        <v>1363</v>
      </c>
      <c r="G53" s="114">
        <v>1554</v>
      </c>
      <c r="H53" s="114">
        <v>1603</v>
      </c>
      <c r="I53" s="114">
        <v>1228</v>
      </c>
      <c r="J53" s="140">
        <v>1339</v>
      </c>
      <c r="K53" s="114">
        <v>24</v>
      </c>
      <c r="L53" s="116">
        <v>1.7923823749066468</v>
      </c>
    </row>
    <row r="54" spans="1:12" s="110" customFormat="1" ht="15" customHeight="1" x14ac:dyDescent="0.2">
      <c r="A54" s="120"/>
      <c r="B54" s="119"/>
      <c r="D54" s="267" t="s">
        <v>194</v>
      </c>
      <c r="E54" s="113">
        <v>67.13132795304476</v>
      </c>
      <c r="F54" s="115">
        <v>915</v>
      </c>
      <c r="G54" s="114">
        <v>1037</v>
      </c>
      <c r="H54" s="114">
        <v>1076</v>
      </c>
      <c r="I54" s="114">
        <v>827</v>
      </c>
      <c r="J54" s="140">
        <v>889</v>
      </c>
      <c r="K54" s="114">
        <v>26</v>
      </c>
      <c r="L54" s="116">
        <v>2.9246344206974126</v>
      </c>
    </row>
    <row r="55" spans="1:12" s="110" customFormat="1" ht="15" customHeight="1" x14ac:dyDescent="0.2">
      <c r="A55" s="120"/>
      <c r="B55" s="119"/>
      <c r="D55" s="267" t="s">
        <v>195</v>
      </c>
      <c r="E55" s="113">
        <v>32.868672046955247</v>
      </c>
      <c r="F55" s="115">
        <v>448</v>
      </c>
      <c r="G55" s="114">
        <v>517</v>
      </c>
      <c r="H55" s="114">
        <v>527</v>
      </c>
      <c r="I55" s="114">
        <v>401</v>
      </c>
      <c r="J55" s="140">
        <v>450</v>
      </c>
      <c r="K55" s="114">
        <v>-2</v>
      </c>
      <c r="L55" s="116">
        <v>-0.44444444444444442</v>
      </c>
    </row>
    <row r="56" spans="1:12" s="110" customFormat="1" ht="15" customHeight="1" x14ac:dyDescent="0.2">
      <c r="A56" s="120"/>
      <c r="B56" s="119" t="s">
        <v>196</v>
      </c>
      <c r="C56" s="258"/>
      <c r="E56" s="113">
        <v>74.213903553209263</v>
      </c>
      <c r="F56" s="115">
        <v>41752</v>
      </c>
      <c r="G56" s="114">
        <v>41839</v>
      </c>
      <c r="H56" s="114">
        <v>42224</v>
      </c>
      <c r="I56" s="114">
        <v>42013</v>
      </c>
      <c r="J56" s="140">
        <v>41909</v>
      </c>
      <c r="K56" s="114">
        <v>-157</v>
      </c>
      <c r="L56" s="116">
        <v>-0.37462120308287</v>
      </c>
    </row>
    <row r="57" spans="1:12" s="110" customFormat="1" ht="15" customHeight="1" x14ac:dyDescent="0.2">
      <c r="A57" s="120"/>
      <c r="B57" s="119"/>
      <c r="C57" s="258" t="s">
        <v>106</v>
      </c>
      <c r="E57" s="113">
        <v>52.670530753017822</v>
      </c>
      <c r="F57" s="115">
        <v>21991</v>
      </c>
      <c r="G57" s="114">
        <v>22070</v>
      </c>
      <c r="H57" s="114">
        <v>22448</v>
      </c>
      <c r="I57" s="114">
        <v>22314</v>
      </c>
      <c r="J57" s="140">
        <v>22202</v>
      </c>
      <c r="K57" s="114">
        <v>-211</v>
      </c>
      <c r="L57" s="116">
        <v>-0.95036483199711741</v>
      </c>
    </row>
    <row r="58" spans="1:12" s="110" customFormat="1" ht="15" customHeight="1" x14ac:dyDescent="0.2">
      <c r="A58" s="120"/>
      <c r="B58" s="119"/>
      <c r="C58" s="258" t="s">
        <v>107</v>
      </c>
      <c r="E58" s="113">
        <v>47.329469246982178</v>
      </c>
      <c r="F58" s="115">
        <v>19761</v>
      </c>
      <c r="G58" s="114">
        <v>19769</v>
      </c>
      <c r="H58" s="114">
        <v>19776</v>
      </c>
      <c r="I58" s="114">
        <v>19699</v>
      </c>
      <c r="J58" s="140">
        <v>19707</v>
      </c>
      <c r="K58" s="114">
        <v>54</v>
      </c>
      <c r="L58" s="116">
        <v>0.27401430963616991</v>
      </c>
    </row>
    <row r="59" spans="1:12" s="110" customFormat="1" ht="15" customHeight="1" x14ac:dyDescent="0.2">
      <c r="A59" s="120"/>
      <c r="B59" s="119"/>
      <c r="C59" s="258" t="s">
        <v>105</v>
      </c>
      <c r="D59" s="110" t="s">
        <v>197</v>
      </c>
      <c r="E59" s="113">
        <v>91.375263460433032</v>
      </c>
      <c r="F59" s="115">
        <v>38151</v>
      </c>
      <c r="G59" s="114">
        <v>38246</v>
      </c>
      <c r="H59" s="114">
        <v>38596</v>
      </c>
      <c r="I59" s="114">
        <v>38407</v>
      </c>
      <c r="J59" s="140">
        <v>38294</v>
      </c>
      <c r="K59" s="114">
        <v>-143</v>
      </c>
      <c r="L59" s="116">
        <v>-0.37342664647203216</v>
      </c>
    </row>
    <row r="60" spans="1:12" s="110" customFormat="1" ht="15" customHeight="1" x14ac:dyDescent="0.2">
      <c r="A60" s="120"/>
      <c r="B60" s="119"/>
      <c r="C60" s="258"/>
      <c r="D60" s="267" t="s">
        <v>198</v>
      </c>
      <c r="E60" s="113">
        <v>53.634242876988807</v>
      </c>
      <c r="F60" s="115">
        <v>20462</v>
      </c>
      <c r="G60" s="114">
        <v>20547</v>
      </c>
      <c r="H60" s="114">
        <v>20884</v>
      </c>
      <c r="I60" s="114">
        <v>20784</v>
      </c>
      <c r="J60" s="140">
        <v>20672</v>
      </c>
      <c r="K60" s="114">
        <v>-210</v>
      </c>
      <c r="L60" s="116">
        <v>-1.0158668730650156</v>
      </c>
    </row>
    <row r="61" spans="1:12" s="110" customFormat="1" ht="15" customHeight="1" x14ac:dyDescent="0.2">
      <c r="A61" s="120"/>
      <c r="B61" s="119"/>
      <c r="C61" s="258"/>
      <c r="D61" s="267" t="s">
        <v>199</v>
      </c>
      <c r="E61" s="113">
        <v>46.365757123011193</v>
      </c>
      <c r="F61" s="115">
        <v>17689</v>
      </c>
      <c r="G61" s="114">
        <v>17699</v>
      </c>
      <c r="H61" s="114">
        <v>17712</v>
      </c>
      <c r="I61" s="114">
        <v>17623</v>
      </c>
      <c r="J61" s="140">
        <v>17622</v>
      </c>
      <c r="K61" s="114">
        <v>67</v>
      </c>
      <c r="L61" s="116">
        <v>0.38020655998184089</v>
      </c>
    </row>
    <row r="62" spans="1:12" s="110" customFormat="1" ht="15" customHeight="1" x14ac:dyDescent="0.2">
      <c r="A62" s="120"/>
      <c r="B62" s="119"/>
      <c r="C62" s="258"/>
      <c r="D62" s="258" t="s">
        <v>200</v>
      </c>
      <c r="E62" s="113">
        <v>8.6247365395669675</v>
      </c>
      <c r="F62" s="115">
        <v>3601</v>
      </c>
      <c r="G62" s="114">
        <v>3593</v>
      </c>
      <c r="H62" s="114">
        <v>3628</v>
      </c>
      <c r="I62" s="114">
        <v>3606</v>
      </c>
      <c r="J62" s="140">
        <v>3615</v>
      </c>
      <c r="K62" s="114">
        <v>-14</v>
      </c>
      <c r="L62" s="116">
        <v>-0.38727524204702629</v>
      </c>
    </row>
    <row r="63" spans="1:12" s="110" customFormat="1" ht="15" customHeight="1" x14ac:dyDescent="0.2">
      <c r="A63" s="120"/>
      <c r="B63" s="119"/>
      <c r="C63" s="258"/>
      <c r="D63" s="267" t="s">
        <v>198</v>
      </c>
      <c r="E63" s="113">
        <v>42.460427658983619</v>
      </c>
      <c r="F63" s="115">
        <v>1529</v>
      </c>
      <c r="G63" s="114">
        <v>1523</v>
      </c>
      <c r="H63" s="114">
        <v>1564</v>
      </c>
      <c r="I63" s="114">
        <v>1530</v>
      </c>
      <c r="J63" s="140">
        <v>1530</v>
      </c>
      <c r="K63" s="114">
        <v>-1</v>
      </c>
      <c r="L63" s="116">
        <v>-6.535947712418301E-2</v>
      </c>
    </row>
    <row r="64" spans="1:12" s="110" customFormat="1" ht="15" customHeight="1" x14ac:dyDescent="0.2">
      <c r="A64" s="120"/>
      <c r="B64" s="119"/>
      <c r="C64" s="258"/>
      <c r="D64" s="267" t="s">
        <v>199</v>
      </c>
      <c r="E64" s="113">
        <v>57.539572341016381</v>
      </c>
      <c r="F64" s="115">
        <v>2072</v>
      </c>
      <c r="G64" s="114">
        <v>2070</v>
      </c>
      <c r="H64" s="114">
        <v>2064</v>
      </c>
      <c r="I64" s="114">
        <v>2076</v>
      </c>
      <c r="J64" s="140">
        <v>2085</v>
      </c>
      <c r="K64" s="114">
        <v>-13</v>
      </c>
      <c r="L64" s="116">
        <v>-0.6235011990407674</v>
      </c>
    </row>
    <row r="65" spans="1:12" s="110" customFormat="1" ht="15" customHeight="1" x14ac:dyDescent="0.2">
      <c r="A65" s="120"/>
      <c r="B65" s="119" t="s">
        <v>201</v>
      </c>
      <c r="C65" s="258"/>
      <c r="E65" s="113">
        <v>11.19998578005297</v>
      </c>
      <c r="F65" s="115">
        <v>6301</v>
      </c>
      <c r="G65" s="114">
        <v>6328</v>
      </c>
      <c r="H65" s="114">
        <v>6328</v>
      </c>
      <c r="I65" s="114">
        <v>6360</v>
      </c>
      <c r="J65" s="140">
        <v>6319</v>
      </c>
      <c r="K65" s="114">
        <v>-18</v>
      </c>
      <c r="L65" s="116">
        <v>-0.28485519860737457</v>
      </c>
    </row>
    <row r="66" spans="1:12" s="110" customFormat="1" ht="15" customHeight="1" x14ac:dyDescent="0.2">
      <c r="A66" s="120"/>
      <c r="B66" s="119"/>
      <c r="C66" s="258" t="s">
        <v>106</v>
      </c>
      <c r="E66" s="113">
        <v>50.404697667036977</v>
      </c>
      <c r="F66" s="115">
        <v>3176</v>
      </c>
      <c r="G66" s="114">
        <v>3180</v>
      </c>
      <c r="H66" s="114">
        <v>3191</v>
      </c>
      <c r="I66" s="114">
        <v>3179</v>
      </c>
      <c r="J66" s="140">
        <v>3145</v>
      </c>
      <c r="K66" s="114">
        <v>31</v>
      </c>
      <c r="L66" s="116">
        <v>0.98569157392686801</v>
      </c>
    </row>
    <row r="67" spans="1:12" s="110" customFormat="1" ht="15" customHeight="1" x14ac:dyDescent="0.2">
      <c r="A67" s="120"/>
      <c r="B67" s="119"/>
      <c r="C67" s="258" t="s">
        <v>107</v>
      </c>
      <c r="E67" s="113">
        <v>49.595302332963023</v>
      </c>
      <c r="F67" s="115">
        <v>3125</v>
      </c>
      <c r="G67" s="114">
        <v>3148</v>
      </c>
      <c r="H67" s="114">
        <v>3137</v>
      </c>
      <c r="I67" s="114">
        <v>3181</v>
      </c>
      <c r="J67" s="140">
        <v>3174</v>
      </c>
      <c r="K67" s="114">
        <v>-49</v>
      </c>
      <c r="L67" s="116">
        <v>-1.5437933207309389</v>
      </c>
    </row>
    <row r="68" spans="1:12" s="110" customFormat="1" ht="15" customHeight="1" x14ac:dyDescent="0.2">
      <c r="A68" s="120"/>
      <c r="B68" s="119"/>
      <c r="C68" s="258" t="s">
        <v>105</v>
      </c>
      <c r="D68" s="110" t="s">
        <v>202</v>
      </c>
      <c r="E68" s="113">
        <v>14.140612601174416</v>
      </c>
      <c r="F68" s="115">
        <v>891</v>
      </c>
      <c r="G68" s="114">
        <v>871</v>
      </c>
      <c r="H68" s="114">
        <v>856</v>
      </c>
      <c r="I68" s="114">
        <v>857</v>
      </c>
      <c r="J68" s="140">
        <v>838</v>
      </c>
      <c r="K68" s="114">
        <v>53</v>
      </c>
      <c r="L68" s="116">
        <v>6.3245823389021476</v>
      </c>
    </row>
    <row r="69" spans="1:12" s="110" customFormat="1" ht="15" customHeight="1" x14ac:dyDescent="0.2">
      <c r="A69" s="120"/>
      <c r="B69" s="119"/>
      <c r="C69" s="258"/>
      <c r="D69" s="267" t="s">
        <v>198</v>
      </c>
      <c r="E69" s="113">
        <v>51.402918069584736</v>
      </c>
      <c r="F69" s="115">
        <v>458</v>
      </c>
      <c r="G69" s="114">
        <v>449</v>
      </c>
      <c r="H69" s="114">
        <v>432</v>
      </c>
      <c r="I69" s="114">
        <v>427</v>
      </c>
      <c r="J69" s="140">
        <v>417</v>
      </c>
      <c r="K69" s="114">
        <v>41</v>
      </c>
      <c r="L69" s="116">
        <v>9.8321342925659465</v>
      </c>
    </row>
    <row r="70" spans="1:12" s="110" customFormat="1" ht="15" customHeight="1" x14ac:dyDescent="0.2">
      <c r="A70" s="120"/>
      <c r="B70" s="119"/>
      <c r="C70" s="258"/>
      <c r="D70" s="267" t="s">
        <v>199</v>
      </c>
      <c r="E70" s="113">
        <v>48.597081930415264</v>
      </c>
      <c r="F70" s="115">
        <v>433</v>
      </c>
      <c r="G70" s="114">
        <v>422</v>
      </c>
      <c r="H70" s="114">
        <v>424</v>
      </c>
      <c r="I70" s="114">
        <v>430</v>
      </c>
      <c r="J70" s="140">
        <v>421</v>
      </c>
      <c r="K70" s="114">
        <v>12</v>
      </c>
      <c r="L70" s="116">
        <v>2.8503562945368173</v>
      </c>
    </row>
    <row r="71" spans="1:12" s="110" customFormat="1" ht="15" customHeight="1" x14ac:dyDescent="0.2">
      <c r="A71" s="120"/>
      <c r="B71" s="119"/>
      <c r="C71" s="258"/>
      <c r="D71" s="110" t="s">
        <v>203</v>
      </c>
      <c r="E71" s="113">
        <v>77.717822567846369</v>
      </c>
      <c r="F71" s="115">
        <v>4897</v>
      </c>
      <c r="G71" s="114">
        <v>4935</v>
      </c>
      <c r="H71" s="114">
        <v>4964</v>
      </c>
      <c r="I71" s="114">
        <v>4994</v>
      </c>
      <c r="J71" s="140">
        <v>4980</v>
      </c>
      <c r="K71" s="114">
        <v>-83</v>
      </c>
      <c r="L71" s="116">
        <v>-1.6666666666666667</v>
      </c>
    </row>
    <row r="72" spans="1:12" s="110" customFormat="1" ht="15" customHeight="1" x14ac:dyDescent="0.2">
      <c r="A72" s="120"/>
      <c r="B72" s="119"/>
      <c r="C72" s="258"/>
      <c r="D72" s="267" t="s">
        <v>198</v>
      </c>
      <c r="E72" s="113">
        <v>48.519501735756585</v>
      </c>
      <c r="F72" s="115">
        <v>2376</v>
      </c>
      <c r="G72" s="114">
        <v>2388</v>
      </c>
      <c r="H72" s="114">
        <v>2423</v>
      </c>
      <c r="I72" s="114">
        <v>2416</v>
      </c>
      <c r="J72" s="140">
        <v>2399</v>
      </c>
      <c r="K72" s="114">
        <v>-23</v>
      </c>
      <c r="L72" s="116">
        <v>-0.95873280533555649</v>
      </c>
    </row>
    <row r="73" spans="1:12" s="110" customFormat="1" ht="15" customHeight="1" x14ac:dyDescent="0.2">
      <c r="A73" s="120"/>
      <c r="B73" s="119"/>
      <c r="C73" s="258"/>
      <c r="D73" s="267" t="s">
        <v>199</v>
      </c>
      <c r="E73" s="113">
        <v>51.480498264243415</v>
      </c>
      <c r="F73" s="115">
        <v>2521</v>
      </c>
      <c r="G73" s="114">
        <v>2547</v>
      </c>
      <c r="H73" s="114">
        <v>2541</v>
      </c>
      <c r="I73" s="114">
        <v>2578</v>
      </c>
      <c r="J73" s="140">
        <v>2581</v>
      </c>
      <c r="K73" s="114">
        <v>-60</v>
      </c>
      <c r="L73" s="116">
        <v>-2.3246803564509881</v>
      </c>
    </row>
    <row r="74" spans="1:12" s="110" customFormat="1" ht="15" customHeight="1" x14ac:dyDescent="0.2">
      <c r="A74" s="120"/>
      <c r="B74" s="119"/>
      <c r="C74" s="258"/>
      <c r="D74" s="110" t="s">
        <v>204</v>
      </c>
      <c r="E74" s="113">
        <v>8.1415648309792097</v>
      </c>
      <c r="F74" s="115">
        <v>513</v>
      </c>
      <c r="G74" s="114">
        <v>522</v>
      </c>
      <c r="H74" s="114">
        <v>508</v>
      </c>
      <c r="I74" s="114">
        <v>509</v>
      </c>
      <c r="J74" s="140">
        <v>501</v>
      </c>
      <c r="K74" s="114">
        <v>12</v>
      </c>
      <c r="L74" s="116">
        <v>2.3952095808383231</v>
      </c>
    </row>
    <row r="75" spans="1:12" s="110" customFormat="1" ht="15" customHeight="1" x14ac:dyDescent="0.2">
      <c r="A75" s="120"/>
      <c r="B75" s="119"/>
      <c r="C75" s="258"/>
      <c r="D75" s="267" t="s">
        <v>198</v>
      </c>
      <c r="E75" s="113">
        <v>66.666666666666671</v>
      </c>
      <c r="F75" s="115">
        <v>342</v>
      </c>
      <c r="G75" s="114">
        <v>343</v>
      </c>
      <c r="H75" s="114">
        <v>336</v>
      </c>
      <c r="I75" s="114">
        <v>336</v>
      </c>
      <c r="J75" s="140">
        <v>329</v>
      </c>
      <c r="K75" s="114">
        <v>13</v>
      </c>
      <c r="L75" s="116">
        <v>3.9513677811550152</v>
      </c>
    </row>
    <row r="76" spans="1:12" s="110" customFormat="1" ht="15" customHeight="1" x14ac:dyDescent="0.2">
      <c r="A76" s="120"/>
      <c r="B76" s="119"/>
      <c r="C76" s="258"/>
      <c r="D76" s="267" t="s">
        <v>199</v>
      </c>
      <c r="E76" s="113">
        <v>33.333333333333336</v>
      </c>
      <c r="F76" s="115">
        <v>171</v>
      </c>
      <c r="G76" s="114">
        <v>179</v>
      </c>
      <c r="H76" s="114">
        <v>172</v>
      </c>
      <c r="I76" s="114">
        <v>173</v>
      </c>
      <c r="J76" s="140">
        <v>172</v>
      </c>
      <c r="K76" s="114">
        <v>-1</v>
      </c>
      <c r="L76" s="116">
        <v>-0.58139534883720934</v>
      </c>
    </row>
    <row r="77" spans="1:12" s="110" customFormat="1" ht="15" customHeight="1" x14ac:dyDescent="0.2">
      <c r="A77" s="534"/>
      <c r="B77" s="119" t="s">
        <v>205</v>
      </c>
      <c r="C77" s="268"/>
      <c r="D77" s="182"/>
      <c r="E77" s="113">
        <v>7.8369683072930556</v>
      </c>
      <c r="F77" s="115">
        <v>4409</v>
      </c>
      <c r="G77" s="114">
        <v>4408</v>
      </c>
      <c r="H77" s="114">
        <v>4562</v>
      </c>
      <c r="I77" s="114">
        <v>4522</v>
      </c>
      <c r="J77" s="140">
        <v>4476</v>
      </c>
      <c r="K77" s="114">
        <v>-67</v>
      </c>
      <c r="L77" s="116">
        <v>-1.4968722073279714</v>
      </c>
    </row>
    <row r="78" spans="1:12" s="110" customFormat="1" ht="15" customHeight="1" x14ac:dyDescent="0.2">
      <c r="A78" s="120"/>
      <c r="B78" s="119"/>
      <c r="C78" s="268" t="s">
        <v>106</v>
      </c>
      <c r="D78" s="182"/>
      <c r="E78" s="113">
        <v>60.399183488319345</v>
      </c>
      <c r="F78" s="115">
        <v>2663</v>
      </c>
      <c r="G78" s="114">
        <v>2635</v>
      </c>
      <c r="H78" s="114">
        <v>2784</v>
      </c>
      <c r="I78" s="114">
        <v>2754</v>
      </c>
      <c r="J78" s="140">
        <v>2701</v>
      </c>
      <c r="K78" s="114">
        <v>-38</v>
      </c>
      <c r="L78" s="116">
        <v>-1.4068863383931878</v>
      </c>
    </row>
    <row r="79" spans="1:12" s="110" customFormat="1" ht="15" customHeight="1" x14ac:dyDescent="0.2">
      <c r="A79" s="123"/>
      <c r="B79" s="124"/>
      <c r="C79" s="260" t="s">
        <v>107</v>
      </c>
      <c r="D79" s="261"/>
      <c r="E79" s="125">
        <v>39.600816511680655</v>
      </c>
      <c r="F79" s="143">
        <v>1746</v>
      </c>
      <c r="G79" s="144">
        <v>1773</v>
      </c>
      <c r="H79" s="144">
        <v>1778</v>
      </c>
      <c r="I79" s="144">
        <v>1768</v>
      </c>
      <c r="J79" s="145">
        <v>1775</v>
      </c>
      <c r="K79" s="144">
        <v>-29</v>
      </c>
      <c r="L79" s="146">
        <v>-1.6338028169014085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56259</v>
      </c>
      <c r="E11" s="114">
        <v>56502</v>
      </c>
      <c r="F11" s="114">
        <v>57056</v>
      </c>
      <c r="G11" s="114">
        <v>56412</v>
      </c>
      <c r="H11" s="140">
        <v>56275</v>
      </c>
      <c r="I11" s="115">
        <v>-16</v>
      </c>
      <c r="J11" s="116">
        <v>-2.8431808085295423E-2</v>
      </c>
    </row>
    <row r="12" spans="1:15" s="110" customFormat="1" ht="24.95" customHeight="1" x14ac:dyDescent="0.2">
      <c r="A12" s="193" t="s">
        <v>132</v>
      </c>
      <c r="B12" s="194" t="s">
        <v>133</v>
      </c>
      <c r="C12" s="113">
        <v>2.1987593096215718</v>
      </c>
      <c r="D12" s="115">
        <v>1237</v>
      </c>
      <c r="E12" s="114">
        <v>1241</v>
      </c>
      <c r="F12" s="114">
        <v>1326</v>
      </c>
      <c r="G12" s="114">
        <v>1309</v>
      </c>
      <c r="H12" s="140">
        <v>1253</v>
      </c>
      <c r="I12" s="115">
        <v>-16</v>
      </c>
      <c r="J12" s="116">
        <v>-1.2769353551476457</v>
      </c>
    </row>
    <row r="13" spans="1:15" s="110" customFormat="1" ht="24.95" customHeight="1" x14ac:dyDescent="0.2">
      <c r="A13" s="193" t="s">
        <v>134</v>
      </c>
      <c r="B13" s="199" t="s">
        <v>214</v>
      </c>
      <c r="C13" s="113">
        <v>3.8642706055919942</v>
      </c>
      <c r="D13" s="115">
        <v>2174</v>
      </c>
      <c r="E13" s="114">
        <v>2184</v>
      </c>
      <c r="F13" s="114">
        <v>2176</v>
      </c>
      <c r="G13" s="114">
        <v>2194</v>
      </c>
      <c r="H13" s="140">
        <v>2178</v>
      </c>
      <c r="I13" s="115">
        <v>-4</v>
      </c>
      <c r="J13" s="116">
        <v>-0.18365472910927455</v>
      </c>
    </row>
    <row r="14" spans="1:15" s="287" customFormat="1" ht="24" customHeight="1" x14ac:dyDescent="0.2">
      <c r="A14" s="193" t="s">
        <v>215</v>
      </c>
      <c r="B14" s="199" t="s">
        <v>137</v>
      </c>
      <c r="C14" s="113">
        <v>26.459766437370021</v>
      </c>
      <c r="D14" s="115">
        <v>14886</v>
      </c>
      <c r="E14" s="114">
        <v>15041</v>
      </c>
      <c r="F14" s="114">
        <v>15281</v>
      </c>
      <c r="G14" s="114">
        <v>15200</v>
      </c>
      <c r="H14" s="140">
        <v>15314</v>
      </c>
      <c r="I14" s="115">
        <v>-428</v>
      </c>
      <c r="J14" s="116">
        <v>-2.7948282617213009</v>
      </c>
      <c r="K14" s="110"/>
      <c r="L14" s="110"/>
      <c r="M14" s="110"/>
      <c r="N14" s="110"/>
      <c r="O14" s="110"/>
    </row>
    <row r="15" spans="1:15" s="110" customFormat="1" ht="24.75" customHeight="1" x14ac:dyDescent="0.2">
      <c r="A15" s="193" t="s">
        <v>216</v>
      </c>
      <c r="B15" s="199" t="s">
        <v>217</v>
      </c>
      <c r="C15" s="113">
        <v>6.4238610711175097</v>
      </c>
      <c r="D15" s="115">
        <v>3614</v>
      </c>
      <c r="E15" s="114">
        <v>3572</v>
      </c>
      <c r="F15" s="114">
        <v>3568</v>
      </c>
      <c r="G15" s="114">
        <v>3562</v>
      </c>
      <c r="H15" s="140">
        <v>3571</v>
      </c>
      <c r="I15" s="115">
        <v>43</v>
      </c>
      <c r="J15" s="116">
        <v>1.2041444973396807</v>
      </c>
    </row>
    <row r="16" spans="1:15" s="287" customFormat="1" ht="24.95" customHeight="1" x14ac:dyDescent="0.2">
      <c r="A16" s="193" t="s">
        <v>218</v>
      </c>
      <c r="B16" s="199" t="s">
        <v>141</v>
      </c>
      <c r="C16" s="113">
        <v>11.100446150838088</v>
      </c>
      <c r="D16" s="115">
        <v>6245</v>
      </c>
      <c r="E16" s="114">
        <v>6394</v>
      </c>
      <c r="F16" s="114">
        <v>6510</v>
      </c>
      <c r="G16" s="114">
        <v>6483</v>
      </c>
      <c r="H16" s="140">
        <v>6564</v>
      </c>
      <c r="I16" s="115">
        <v>-319</v>
      </c>
      <c r="J16" s="116">
        <v>-4.8598415600243756</v>
      </c>
      <c r="K16" s="110"/>
      <c r="L16" s="110"/>
      <c r="M16" s="110"/>
      <c r="N16" s="110"/>
      <c r="O16" s="110"/>
    </row>
    <row r="17" spans="1:15" s="110" customFormat="1" ht="24.95" customHeight="1" x14ac:dyDescent="0.2">
      <c r="A17" s="193" t="s">
        <v>219</v>
      </c>
      <c r="B17" s="199" t="s">
        <v>220</v>
      </c>
      <c r="C17" s="113">
        <v>8.9354592154144221</v>
      </c>
      <c r="D17" s="115">
        <v>5027</v>
      </c>
      <c r="E17" s="114">
        <v>5075</v>
      </c>
      <c r="F17" s="114">
        <v>5203</v>
      </c>
      <c r="G17" s="114">
        <v>5155</v>
      </c>
      <c r="H17" s="140">
        <v>5179</v>
      </c>
      <c r="I17" s="115">
        <v>-152</v>
      </c>
      <c r="J17" s="116">
        <v>-2.9349295230739525</v>
      </c>
    </row>
    <row r="18" spans="1:15" s="287" customFormat="1" ht="24.95" customHeight="1" x14ac:dyDescent="0.2">
      <c r="A18" s="201" t="s">
        <v>144</v>
      </c>
      <c r="B18" s="202" t="s">
        <v>145</v>
      </c>
      <c r="C18" s="113">
        <v>6.2656641604010028</v>
      </c>
      <c r="D18" s="115">
        <v>3525</v>
      </c>
      <c r="E18" s="114">
        <v>3463</v>
      </c>
      <c r="F18" s="114">
        <v>3675</v>
      </c>
      <c r="G18" s="114">
        <v>3538</v>
      </c>
      <c r="H18" s="140">
        <v>3422</v>
      </c>
      <c r="I18" s="115">
        <v>103</v>
      </c>
      <c r="J18" s="116">
        <v>3.009935710111046</v>
      </c>
      <c r="K18" s="110"/>
      <c r="L18" s="110"/>
      <c r="M18" s="110"/>
      <c r="N18" s="110"/>
      <c r="O18" s="110"/>
    </row>
    <row r="19" spans="1:15" s="110" customFormat="1" ht="24.95" customHeight="1" x14ac:dyDescent="0.2">
      <c r="A19" s="193" t="s">
        <v>146</v>
      </c>
      <c r="B19" s="199" t="s">
        <v>147</v>
      </c>
      <c r="C19" s="113">
        <v>11.902095664693649</v>
      </c>
      <c r="D19" s="115">
        <v>6696</v>
      </c>
      <c r="E19" s="114">
        <v>6673</v>
      </c>
      <c r="F19" s="114">
        <v>6714</v>
      </c>
      <c r="G19" s="114">
        <v>6595</v>
      </c>
      <c r="H19" s="140">
        <v>6546</v>
      </c>
      <c r="I19" s="115">
        <v>150</v>
      </c>
      <c r="J19" s="116">
        <v>2.2914757103574703</v>
      </c>
    </row>
    <row r="20" spans="1:15" s="287" customFormat="1" ht="24.95" customHeight="1" x14ac:dyDescent="0.2">
      <c r="A20" s="193" t="s">
        <v>148</v>
      </c>
      <c r="B20" s="199" t="s">
        <v>149</v>
      </c>
      <c r="C20" s="113">
        <v>7.6574414760305016</v>
      </c>
      <c r="D20" s="115">
        <v>4308</v>
      </c>
      <c r="E20" s="114">
        <v>4279</v>
      </c>
      <c r="F20" s="114">
        <v>4174</v>
      </c>
      <c r="G20" s="114">
        <v>4139</v>
      </c>
      <c r="H20" s="140">
        <v>4073</v>
      </c>
      <c r="I20" s="115">
        <v>235</v>
      </c>
      <c r="J20" s="116">
        <v>5.7697029216793521</v>
      </c>
      <c r="K20" s="110"/>
      <c r="L20" s="110"/>
      <c r="M20" s="110"/>
      <c r="N20" s="110"/>
      <c r="O20" s="110"/>
    </row>
    <row r="21" spans="1:15" s="110" customFormat="1" ht="24.95" customHeight="1" x14ac:dyDescent="0.2">
      <c r="A21" s="201" t="s">
        <v>150</v>
      </c>
      <c r="B21" s="202" t="s">
        <v>151</v>
      </c>
      <c r="C21" s="113">
        <v>2.3214063527613358</v>
      </c>
      <c r="D21" s="115">
        <v>1306</v>
      </c>
      <c r="E21" s="114">
        <v>1339</v>
      </c>
      <c r="F21" s="114">
        <v>1370</v>
      </c>
      <c r="G21" s="114">
        <v>1366</v>
      </c>
      <c r="H21" s="140">
        <v>1350</v>
      </c>
      <c r="I21" s="115">
        <v>-44</v>
      </c>
      <c r="J21" s="116">
        <v>-3.2592592592592591</v>
      </c>
    </row>
    <row r="22" spans="1:15" s="110" customFormat="1" ht="24.95" customHeight="1" x14ac:dyDescent="0.2">
      <c r="A22" s="201" t="s">
        <v>152</v>
      </c>
      <c r="B22" s="199" t="s">
        <v>153</v>
      </c>
      <c r="C22" s="113">
        <v>1.0913809346060186</v>
      </c>
      <c r="D22" s="115">
        <v>614</v>
      </c>
      <c r="E22" s="114">
        <v>679</v>
      </c>
      <c r="F22" s="114">
        <v>654</v>
      </c>
      <c r="G22" s="114">
        <v>625</v>
      </c>
      <c r="H22" s="140">
        <v>632</v>
      </c>
      <c r="I22" s="115">
        <v>-18</v>
      </c>
      <c r="J22" s="116">
        <v>-2.8481012658227849</v>
      </c>
    </row>
    <row r="23" spans="1:15" s="110" customFormat="1" ht="24.95" customHeight="1" x14ac:dyDescent="0.2">
      <c r="A23" s="193" t="s">
        <v>154</v>
      </c>
      <c r="B23" s="199" t="s">
        <v>155</v>
      </c>
      <c r="C23" s="113">
        <v>0.89585666293393063</v>
      </c>
      <c r="D23" s="115">
        <v>504</v>
      </c>
      <c r="E23" s="114">
        <v>509</v>
      </c>
      <c r="F23" s="114">
        <v>511</v>
      </c>
      <c r="G23" s="114">
        <v>510</v>
      </c>
      <c r="H23" s="140">
        <v>513</v>
      </c>
      <c r="I23" s="115">
        <v>-9</v>
      </c>
      <c r="J23" s="116">
        <v>-1.7543859649122806</v>
      </c>
    </row>
    <row r="24" spans="1:15" s="110" customFormat="1" ht="24.95" customHeight="1" x14ac:dyDescent="0.2">
      <c r="A24" s="193" t="s">
        <v>156</v>
      </c>
      <c r="B24" s="199" t="s">
        <v>221</v>
      </c>
      <c r="C24" s="113">
        <v>4.7707922287989479</v>
      </c>
      <c r="D24" s="115">
        <v>2684</v>
      </c>
      <c r="E24" s="114">
        <v>2675</v>
      </c>
      <c r="F24" s="114">
        <v>2670</v>
      </c>
      <c r="G24" s="114">
        <v>2610</v>
      </c>
      <c r="H24" s="140">
        <v>2581</v>
      </c>
      <c r="I24" s="115">
        <v>103</v>
      </c>
      <c r="J24" s="116">
        <v>3.9907012785741962</v>
      </c>
    </row>
    <row r="25" spans="1:15" s="110" customFormat="1" ht="24.95" customHeight="1" x14ac:dyDescent="0.2">
      <c r="A25" s="193" t="s">
        <v>222</v>
      </c>
      <c r="B25" s="204" t="s">
        <v>159</v>
      </c>
      <c r="C25" s="113">
        <v>4.1113421852503595</v>
      </c>
      <c r="D25" s="115">
        <v>2313</v>
      </c>
      <c r="E25" s="114">
        <v>2349</v>
      </c>
      <c r="F25" s="114">
        <v>2366</v>
      </c>
      <c r="G25" s="114">
        <v>2345</v>
      </c>
      <c r="H25" s="140">
        <v>2333</v>
      </c>
      <c r="I25" s="115">
        <v>-20</v>
      </c>
      <c r="J25" s="116">
        <v>-0.85726532361765961</v>
      </c>
    </row>
    <row r="26" spans="1:15" s="110" customFormat="1" ht="24.95" customHeight="1" x14ac:dyDescent="0.2">
      <c r="A26" s="201">
        <v>782.78300000000002</v>
      </c>
      <c r="B26" s="203" t="s">
        <v>160</v>
      </c>
      <c r="C26" s="113">
        <v>1.9268028226594855</v>
      </c>
      <c r="D26" s="115">
        <v>1084</v>
      </c>
      <c r="E26" s="114">
        <v>1126</v>
      </c>
      <c r="F26" s="114">
        <v>1199</v>
      </c>
      <c r="G26" s="114">
        <v>1267</v>
      </c>
      <c r="H26" s="140">
        <v>1338</v>
      </c>
      <c r="I26" s="115">
        <v>-254</v>
      </c>
      <c r="J26" s="116">
        <v>-18.98355754857997</v>
      </c>
    </row>
    <row r="27" spans="1:15" s="110" customFormat="1" ht="24.95" customHeight="1" x14ac:dyDescent="0.2">
      <c r="A27" s="193" t="s">
        <v>161</v>
      </c>
      <c r="B27" s="199" t="s">
        <v>223</v>
      </c>
      <c r="C27" s="113">
        <v>5.8781706038145005</v>
      </c>
      <c r="D27" s="115">
        <v>3307</v>
      </c>
      <c r="E27" s="114">
        <v>3325</v>
      </c>
      <c r="F27" s="114">
        <v>3309</v>
      </c>
      <c r="G27" s="114">
        <v>3268</v>
      </c>
      <c r="H27" s="140">
        <v>3282</v>
      </c>
      <c r="I27" s="115">
        <v>25</v>
      </c>
      <c r="J27" s="116">
        <v>0.76173065204143819</v>
      </c>
    </row>
    <row r="28" spans="1:15" s="110" customFormat="1" ht="24.95" customHeight="1" x14ac:dyDescent="0.2">
      <c r="A28" s="193" t="s">
        <v>163</v>
      </c>
      <c r="B28" s="199" t="s">
        <v>164</v>
      </c>
      <c r="C28" s="113">
        <v>3.9140404201994348</v>
      </c>
      <c r="D28" s="115">
        <v>2202</v>
      </c>
      <c r="E28" s="114">
        <v>2211</v>
      </c>
      <c r="F28" s="114">
        <v>2198</v>
      </c>
      <c r="G28" s="114">
        <v>2251</v>
      </c>
      <c r="H28" s="140">
        <v>2252</v>
      </c>
      <c r="I28" s="115">
        <v>-50</v>
      </c>
      <c r="J28" s="116">
        <v>-2.2202486678507993</v>
      </c>
    </row>
    <row r="29" spans="1:15" s="110" customFormat="1" ht="24.95" customHeight="1" x14ac:dyDescent="0.2">
      <c r="A29" s="193">
        <v>86</v>
      </c>
      <c r="B29" s="199" t="s">
        <v>165</v>
      </c>
      <c r="C29" s="113">
        <v>5.2293855205389361</v>
      </c>
      <c r="D29" s="115">
        <v>2942</v>
      </c>
      <c r="E29" s="114">
        <v>2916</v>
      </c>
      <c r="F29" s="114">
        <v>2929</v>
      </c>
      <c r="G29" s="114">
        <v>2870</v>
      </c>
      <c r="H29" s="140">
        <v>2892</v>
      </c>
      <c r="I29" s="115">
        <v>50</v>
      </c>
      <c r="J29" s="116">
        <v>1.7289073305670817</v>
      </c>
    </row>
    <row r="30" spans="1:15" s="110" customFormat="1" ht="24.95" customHeight="1" x14ac:dyDescent="0.2">
      <c r="A30" s="193">
        <v>87.88</v>
      </c>
      <c r="B30" s="204" t="s">
        <v>166</v>
      </c>
      <c r="C30" s="113">
        <v>8.8270321193053558</v>
      </c>
      <c r="D30" s="115">
        <v>4966</v>
      </c>
      <c r="E30" s="114">
        <v>4975</v>
      </c>
      <c r="F30" s="114">
        <v>4967</v>
      </c>
      <c r="G30" s="114">
        <v>4819</v>
      </c>
      <c r="H30" s="140">
        <v>4798</v>
      </c>
      <c r="I30" s="115">
        <v>168</v>
      </c>
      <c r="J30" s="116">
        <v>3.5014589412255108</v>
      </c>
    </row>
    <row r="31" spans="1:15" s="110" customFormat="1" ht="24.95" customHeight="1" x14ac:dyDescent="0.2">
      <c r="A31" s="193" t="s">
        <v>167</v>
      </c>
      <c r="B31" s="199" t="s">
        <v>168</v>
      </c>
      <c r="C31" s="113">
        <v>2.6857924954229544</v>
      </c>
      <c r="D31" s="115">
        <v>1511</v>
      </c>
      <c r="E31" s="114">
        <v>1517</v>
      </c>
      <c r="F31" s="114">
        <v>1537</v>
      </c>
      <c r="G31" s="114">
        <v>1506</v>
      </c>
      <c r="H31" s="140">
        <v>1518</v>
      </c>
      <c r="I31" s="115">
        <v>-7</v>
      </c>
      <c r="J31" s="116">
        <v>-0.46113306982872199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2.1987593096215718</v>
      </c>
      <c r="D34" s="115">
        <v>1237</v>
      </c>
      <c r="E34" s="114">
        <v>1241</v>
      </c>
      <c r="F34" s="114">
        <v>1326</v>
      </c>
      <c r="G34" s="114">
        <v>1309</v>
      </c>
      <c r="H34" s="140">
        <v>1253</v>
      </c>
      <c r="I34" s="115">
        <v>-16</v>
      </c>
      <c r="J34" s="116">
        <v>-1.2769353551476457</v>
      </c>
    </row>
    <row r="35" spans="1:10" s="110" customFormat="1" ht="24.95" customHeight="1" x14ac:dyDescent="0.2">
      <c r="A35" s="292" t="s">
        <v>171</v>
      </c>
      <c r="B35" s="293" t="s">
        <v>172</v>
      </c>
      <c r="C35" s="113">
        <v>36.58970120336302</v>
      </c>
      <c r="D35" s="115">
        <v>20585</v>
      </c>
      <c r="E35" s="114">
        <v>20688</v>
      </c>
      <c r="F35" s="114">
        <v>21132</v>
      </c>
      <c r="G35" s="114">
        <v>20932</v>
      </c>
      <c r="H35" s="140">
        <v>20914</v>
      </c>
      <c r="I35" s="115">
        <v>-329</v>
      </c>
      <c r="J35" s="116">
        <v>-1.5731089222530363</v>
      </c>
    </row>
    <row r="36" spans="1:10" s="110" customFormat="1" ht="24.95" customHeight="1" x14ac:dyDescent="0.2">
      <c r="A36" s="294" t="s">
        <v>173</v>
      </c>
      <c r="B36" s="295" t="s">
        <v>174</v>
      </c>
      <c r="C36" s="125">
        <v>61.211539487015408</v>
      </c>
      <c r="D36" s="143">
        <v>34437</v>
      </c>
      <c r="E36" s="144">
        <v>34573</v>
      </c>
      <c r="F36" s="144">
        <v>34598</v>
      </c>
      <c r="G36" s="144">
        <v>34171</v>
      </c>
      <c r="H36" s="145">
        <v>34108</v>
      </c>
      <c r="I36" s="143">
        <v>329</v>
      </c>
      <c r="J36" s="146">
        <v>0.96458308901137568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2020-09-25T13:18:16Z</dcterms:created>
  <dcterms:modified xsi:type="dcterms:W3CDTF">2020-09-28T08:13:35Z</dcterms:modified>
</cp:coreProperties>
</file>