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C41" i="24"/>
  <c r="M41" i="24" s="1"/>
  <c r="B41" i="24"/>
  <c r="D41" i="24" s="1"/>
  <c r="L40" i="24"/>
  <c r="J40" i="24"/>
  <c r="I40" i="24"/>
  <c r="G40" i="24"/>
  <c r="C40" i="24"/>
  <c r="M40" i="24" s="1"/>
  <c r="B40" i="24"/>
  <c r="M36" i="24"/>
  <c r="L36" i="24"/>
  <c r="K36" i="24"/>
  <c r="J36" i="24"/>
  <c r="I36" i="24"/>
  <c r="H36" i="24"/>
  <c r="G36" i="24"/>
  <c r="F36" i="24"/>
  <c r="E36" i="24"/>
  <c r="D36" i="24"/>
  <c r="K57" i="15"/>
  <c r="L57" i="15" s="1"/>
  <c r="C38" i="24"/>
  <c r="I38" i="24" s="1"/>
  <c r="C37" i="24"/>
  <c r="C35" i="24"/>
  <c r="C34" i="24"/>
  <c r="C33" i="24"/>
  <c r="C32" i="24"/>
  <c r="M32" i="24" s="1"/>
  <c r="C31" i="24"/>
  <c r="C30" i="24"/>
  <c r="C29" i="24"/>
  <c r="C28" i="24"/>
  <c r="C27" i="24"/>
  <c r="I27" i="24" s="1"/>
  <c r="C26" i="24"/>
  <c r="C25" i="24"/>
  <c r="C24" i="24"/>
  <c r="C23" i="24"/>
  <c r="C22" i="24"/>
  <c r="C21" i="24"/>
  <c r="C20" i="24"/>
  <c r="C19" i="24"/>
  <c r="C18" i="24"/>
  <c r="C17" i="24"/>
  <c r="C16" i="24"/>
  <c r="M16" i="24" s="1"/>
  <c r="C15" i="24"/>
  <c r="C9" i="24"/>
  <c r="C8" i="24"/>
  <c r="C7" i="24"/>
  <c r="I7" i="24" s="1"/>
  <c r="B38" i="24"/>
  <c r="B37" i="24"/>
  <c r="B35" i="24"/>
  <c r="B34" i="24"/>
  <c r="H34" i="24" s="1"/>
  <c r="B33" i="24"/>
  <c r="B32" i="24"/>
  <c r="B31" i="24"/>
  <c r="B30" i="24"/>
  <c r="B29" i="24"/>
  <c r="B28" i="24"/>
  <c r="B27" i="24"/>
  <c r="B26" i="24"/>
  <c r="B25" i="24"/>
  <c r="B24" i="24"/>
  <c r="B23" i="24"/>
  <c r="B22" i="24"/>
  <c r="B21" i="24"/>
  <c r="B20" i="24"/>
  <c r="B19" i="24"/>
  <c r="B18" i="24"/>
  <c r="H18" i="24" s="1"/>
  <c r="B17" i="24"/>
  <c r="B16" i="24"/>
  <c r="B15" i="24"/>
  <c r="B9" i="24"/>
  <c r="B8" i="24"/>
  <c r="B7" i="24"/>
  <c r="F9" i="24" l="1"/>
  <c r="J9" i="24"/>
  <c r="H9" i="24"/>
  <c r="K9" i="24"/>
  <c r="D9" i="24"/>
  <c r="K22" i="24"/>
  <c r="J22" i="24"/>
  <c r="F22" i="24"/>
  <c r="D22" i="24"/>
  <c r="H22" i="24"/>
  <c r="G31" i="24"/>
  <c r="M31" i="24"/>
  <c r="E31" i="24"/>
  <c r="L31" i="24"/>
  <c r="I31" i="24"/>
  <c r="G15" i="24"/>
  <c r="M15" i="24"/>
  <c r="E15" i="24"/>
  <c r="L15" i="24"/>
  <c r="I15" i="24"/>
  <c r="F25" i="24"/>
  <c r="J25" i="24"/>
  <c r="H25" i="24"/>
  <c r="D25" i="24"/>
  <c r="K25" i="24"/>
  <c r="K8" i="24"/>
  <c r="J8" i="24"/>
  <c r="F8" i="24"/>
  <c r="D8" i="24"/>
  <c r="H8" i="24"/>
  <c r="K16" i="24"/>
  <c r="J16" i="24"/>
  <c r="F16" i="24"/>
  <c r="D16" i="24"/>
  <c r="H16" i="24"/>
  <c r="F19" i="24"/>
  <c r="J19" i="24"/>
  <c r="H19" i="24"/>
  <c r="K19" i="24"/>
  <c r="D19" i="24"/>
  <c r="F31" i="24"/>
  <c r="J31" i="24"/>
  <c r="H31" i="24"/>
  <c r="K31" i="24"/>
  <c r="D31" i="24"/>
  <c r="G19" i="24"/>
  <c r="M19" i="24"/>
  <c r="E19" i="24"/>
  <c r="L19" i="24"/>
  <c r="I19" i="24"/>
  <c r="G23" i="24"/>
  <c r="M23" i="24"/>
  <c r="E23" i="24"/>
  <c r="I23" i="24"/>
  <c r="I26" i="24"/>
  <c r="L26" i="24"/>
  <c r="M26" i="24"/>
  <c r="G26" i="24"/>
  <c r="E26" i="24"/>
  <c r="G33" i="24"/>
  <c r="M33" i="24"/>
  <c r="E33" i="24"/>
  <c r="L33" i="24"/>
  <c r="I33" i="24"/>
  <c r="I37" i="24"/>
  <c r="G37" i="24"/>
  <c r="L37" i="24"/>
  <c r="M37" i="24"/>
  <c r="E37" i="24"/>
  <c r="K58" i="24"/>
  <c r="I58" i="24"/>
  <c r="J58" i="24"/>
  <c r="K20" i="24"/>
  <c r="J20" i="24"/>
  <c r="F20" i="24"/>
  <c r="D20" i="24"/>
  <c r="H20" i="24"/>
  <c r="K26" i="24"/>
  <c r="J26" i="24"/>
  <c r="F26" i="24"/>
  <c r="D26" i="24"/>
  <c r="H26" i="24"/>
  <c r="F29" i="24"/>
  <c r="J29" i="24"/>
  <c r="H29" i="24"/>
  <c r="K29" i="24"/>
  <c r="K32" i="24"/>
  <c r="J32" i="24"/>
  <c r="F32" i="24"/>
  <c r="D32" i="24"/>
  <c r="H32" i="24"/>
  <c r="G7" i="24"/>
  <c r="M7" i="24"/>
  <c r="E7" i="24"/>
  <c r="L7" i="24"/>
  <c r="I8" i="24"/>
  <c r="L8" i="24"/>
  <c r="M8" i="24"/>
  <c r="G8" i="24"/>
  <c r="E8" i="24"/>
  <c r="G17" i="24"/>
  <c r="M17" i="24"/>
  <c r="E17" i="24"/>
  <c r="L17" i="24"/>
  <c r="I17" i="24"/>
  <c r="I20" i="24"/>
  <c r="L20" i="24"/>
  <c r="M20" i="24"/>
  <c r="E20" i="24"/>
  <c r="I24" i="24"/>
  <c r="L24" i="24"/>
  <c r="M24" i="24"/>
  <c r="G24" i="24"/>
  <c r="E24" i="24"/>
  <c r="M38" i="24"/>
  <c r="E38" i="24"/>
  <c r="L38" i="24"/>
  <c r="G38" i="24"/>
  <c r="D29" i="24"/>
  <c r="K74" i="24"/>
  <c r="I74" i="24"/>
  <c r="J74" i="24"/>
  <c r="B14" i="24"/>
  <c r="B6" i="24"/>
  <c r="F17" i="24"/>
  <c r="J17" i="24"/>
  <c r="H17" i="24"/>
  <c r="K17" i="24"/>
  <c r="D17" i="24"/>
  <c r="F23" i="24"/>
  <c r="J23" i="24"/>
  <c r="H23" i="24"/>
  <c r="D23" i="24"/>
  <c r="K23" i="24"/>
  <c r="H37" i="24"/>
  <c r="D37" i="24"/>
  <c r="J37" i="24"/>
  <c r="K37" i="24"/>
  <c r="F37" i="24"/>
  <c r="G9" i="24"/>
  <c r="M9" i="24"/>
  <c r="E9" i="24"/>
  <c r="L9" i="24"/>
  <c r="I9" i="24"/>
  <c r="C14" i="24"/>
  <c r="C6" i="24"/>
  <c r="G27" i="24"/>
  <c r="M27" i="24"/>
  <c r="E27" i="24"/>
  <c r="L27" i="24"/>
  <c r="I34" i="24"/>
  <c r="L34" i="24"/>
  <c r="E34" i="24"/>
  <c r="M34" i="24"/>
  <c r="G34" i="24"/>
  <c r="F33" i="24"/>
  <c r="J33" i="24"/>
  <c r="H33" i="24"/>
  <c r="K33" i="24"/>
  <c r="D33" i="24"/>
  <c r="G21" i="24"/>
  <c r="M21" i="24"/>
  <c r="E21" i="24"/>
  <c r="I21" i="24"/>
  <c r="L21" i="24"/>
  <c r="C45" i="24"/>
  <c r="C39" i="24"/>
  <c r="F7" i="24"/>
  <c r="J7" i="24"/>
  <c r="H7" i="24"/>
  <c r="K7" i="24"/>
  <c r="D7" i="24"/>
  <c r="K18" i="24"/>
  <c r="J18" i="24"/>
  <c r="F18" i="24"/>
  <c r="D18" i="24"/>
  <c r="F21" i="24"/>
  <c r="J21" i="24"/>
  <c r="H21" i="24"/>
  <c r="K21" i="24"/>
  <c r="D21" i="24"/>
  <c r="K24" i="24"/>
  <c r="J24" i="24"/>
  <c r="F24" i="24"/>
  <c r="D24" i="24"/>
  <c r="H24" i="24"/>
  <c r="F27" i="24"/>
  <c r="J27" i="24"/>
  <c r="H27" i="24"/>
  <c r="K27" i="24"/>
  <c r="D27" i="24"/>
  <c r="K30" i="24"/>
  <c r="J30" i="24"/>
  <c r="F30" i="24"/>
  <c r="D30" i="24"/>
  <c r="H30" i="24"/>
  <c r="I18" i="24"/>
  <c r="L18" i="24"/>
  <c r="E18" i="24"/>
  <c r="M18" i="24"/>
  <c r="G18" i="24"/>
  <c r="G25" i="24"/>
  <c r="M25" i="24"/>
  <c r="E25" i="24"/>
  <c r="L25" i="24"/>
  <c r="I25" i="24"/>
  <c r="I28" i="24"/>
  <c r="L28" i="24"/>
  <c r="M28" i="24"/>
  <c r="G28" i="24"/>
  <c r="E28" i="24"/>
  <c r="I32" i="24"/>
  <c r="L32" i="24"/>
  <c r="G32" i="24"/>
  <c r="E32" i="24"/>
  <c r="G20" i="24"/>
  <c r="I30" i="24"/>
  <c r="L30" i="24"/>
  <c r="G30" i="24"/>
  <c r="E30" i="24"/>
  <c r="M30" i="24"/>
  <c r="F15" i="24"/>
  <c r="J15" i="24"/>
  <c r="H15" i="24"/>
  <c r="K15" i="24"/>
  <c r="D15" i="24"/>
  <c r="K34" i="24"/>
  <c r="J34" i="24"/>
  <c r="F34" i="24"/>
  <c r="D34" i="24"/>
  <c r="D38" i="24"/>
  <c r="K38" i="24"/>
  <c r="H38" i="24"/>
  <c r="F38" i="24"/>
  <c r="J38" i="24"/>
  <c r="I22" i="24"/>
  <c r="L22" i="24"/>
  <c r="M22" i="24"/>
  <c r="G22" i="24"/>
  <c r="G35" i="24"/>
  <c r="M35" i="24"/>
  <c r="E35" i="24"/>
  <c r="L35" i="24"/>
  <c r="I35" i="24"/>
  <c r="E22" i="24"/>
  <c r="K66" i="24"/>
  <c r="I66" i="24"/>
  <c r="J66" i="24"/>
  <c r="B45" i="24"/>
  <c r="B39" i="24"/>
  <c r="K28" i="24"/>
  <c r="J28" i="24"/>
  <c r="F28" i="24"/>
  <c r="D28" i="24"/>
  <c r="H28" i="24"/>
  <c r="I16" i="24"/>
  <c r="L16" i="24"/>
  <c r="G16" i="24"/>
  <c r="E16" i="24"/>
  <c r="G29" i="24"/>
  <c r="M29" i="24"/>
  <c r="E29" i="24"/>
  <c r="L29" i="24"/>
  <c r="I29" i="24"/>
  <c r="L23" i="24"/>
  <c r="D40" i="24"/>
  <c r="K40" i="24"/>
  <c r="H40" i="24"/>
  <c r="F40" i="24"/>
  <c r="E41" i="24"/>
  <c r="K53" i="24"/>
  <c r="I53" i="24"/>
  <c r="K61" i="24"/>
  <c r="I61" i="24"/>
  <c r="K69" i="24"/>
  <c r="I69" i="24"/>
  <c r="K55" i="24"/>
  <c r="I55" i="24"/>
  <c r="K63" i="24"/>
  <c r="I63" i="24"/>
  <c r="K71" i="24"/>
  <c r="I71" i="24"/>
  <c r="F35" i="24"/>
  <c r="J35" i="24"/>
  <c r="H35" i="24"/>
  <c r="K52" i="24"/>
  <c r="I52" i="24"/>
  <c r="K60" i="24"/>
  <c r="I60" i="24"/>
  <c r="K68" i="24"/>
  <c r="I68" i="24"/>
  <c r="D35" i="24"/>
  <c r="I43" i="24"/>
  <c r="G43" i="24"/>
  <c r="L43" i="24"/>
  <c r="K57" i="24"/>
  <c r="I57" i="24"/>
  <c r="K65" i="24"/>
  <c r="I65" i="24"/>
  <c r="K73" i="24"/>
  <c r="I73" i="24"/>
  <c r="D42" i="24"/>
  <c r="K42" i="24"/>
  <c r="H42" i="24"/>
  <c r="F42" i="24"/>
  <c r="K54" i="24"/>
  <c r="I54" i="24"/>
  <c r="K62" i="24"/>
  <c r="I62" i="24"/>
  <c r="K70" i="24"/>
  <c r="I70" i="24"/>
  <c r="J77" i="24"/>
  <c r="K35" i="24"/>
  <c r="K51" i="24"/>
  <c r="I51" i="24"/>
  <c r="K59" i="24"/>
  <c r="I59" i="24"/>
  <c r="K67" i="24"/>
  <c r="I67" i="24"/>
  <c r="K75" i="24"/>
  <c r="K77" i="24" s="1"/>
  <c r="I75" i="24"/>
  <c r="I77" i="24" s="1"/>
  <c r="I41" i="24"/>
  <c r="G41" i="24"/>
  <c r="L41" i="24"/>
  <c r="K56" i="24"/>
  <c r="I56" i="24"/>
  <c r="K64" i="24"/>
  <c r="I64" i="24"/>
  <c r="K72" i="24"/>
  <c r="I72" i="24"/>
  <c r="J41" i="24"/>
  <c r="J43" i="24"/>
  <c r="F44" i="24"/>
  <c r="H44" i="24"/>
  <c r="J44" i="24"/>
  <c r="K44" i="24"/>
  <c r="L44" i="24"/>
  <c r="E40" i="24"/>
  <c r="E42" i="24"/>
  <c r="E44" i="24"/>
  <c r="K79" i="24" l="1"/>
  <c r="K78" i="24"/>
  <c r="J79" i="24"/>
  <c r="J78" i="24"/>
  <c r="I39" i="24"/>
  <c r="G39" i="24"/>
  <c r="L39" i="24"/>
  <c r="M39" i="24"/>
  <c r="E39" i="24"/>
  <c r="I45" i="24"/>
  <c r="G45" i="24"/>
  <c r="L45" i="24"/>
  <c r="E45" i="24"/>
  <c r="M45" i="24"/>
  <c r="K6" i="24"/>
  <c r="J6" i="24"/>
  <c r="F6" i="24"/>
  <c r="D6" i="24"/>
  <c r="H6" i="24"/>
  <c r="K14" i="24"/>
  <c r="J14" i="24"/>
  <c r="F14" i="24"/>
  <c r="D14" i="24"/>
  <c r="H14" i="24"/>
  <c r="H39" i="24"/>
  <c r="D39" i="24"/>
  <c r="J39" i="24"/>
  <c r="K39" i="24"/>
  <c r="F39" i="24"/>
  <c r="I6" i="24"/>
  <c r="L6" i="24"/>
  <c r="M6" i="24"/>
  <c r="G6" i="24"/>
  <c r="E6" i="24"/>
  <c r="I78" i="24"/>
  <c r="I79" i="24"/>
  <c r="H45" i="24"/>
  <c r="F45" i="24"/>
  <c r="D45" i="24"/>
  <c r="J45" i="24"/>
  <c r="K45" i="24"/>
  <c r="I14" i="24"/>
  <c r="L14" i="24"/>
  <c r="G14" i="24"/>
  <c r="E14" i="24"/>
  <c r="M14" i="24"/>
  <c r="I83" i="24" l="1"/>
  <c r="I82" i="24"/>
  <c r="I81" i="24"/>
</calcChain>
</file>

<file path=xl/sharedStrings.xml><?xml version="1.0" encoding="utf-8"?>
<sst xmlns="http://schemas.openxmlformats.org/spreadsheetml/2006/main" count="1704" uniqueCount="521">
  <si>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</si>
  <si>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</si>
  <si>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</si>
  <si>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</si>
  <si>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</si>
  <si>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</si>
  <si>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</si>
  <si>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</si>
  <si>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</si>
  <si>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</si>
  <si>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</si>
  <si>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</si>
  <si>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</si>
  <si>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Börde (15083)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</si>
  <si>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</si>
  <si>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</si>
  <si>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</si>
  <si>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</si>
  <si>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</si>
  <si>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</si>
  <si>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</si>
  <si>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</si>
  <si>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</si>
  <si>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</si>
  <si>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</si>
  <si>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</si>
  <si>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</si>
  <si>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</si>
  <si>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</si>
  <si>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</si>
  <si>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</si>
  <si>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</si>
  <si>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</si>
  <si>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</si>
  <si>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</si>
  <si>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</si>
  <si>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</si>
  <si>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</si>
  <si>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</si>
  <si>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</si>
  <si>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</si>
  <si>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</si>
  <si>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</si>
  <si>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</si>
  <si>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</si>
  <si>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</si>
  <si>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</si>
  <si>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</si>
  <si>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</si>
  <si>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</si>
  <si>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</si>
  <si>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</si>
  <si>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</si>
  <si>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</si>
  <si>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</si>
  <si>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</si>
  <si>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</si>
  <si>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</si>
  <si>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</si>
  <si>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</si>
  <si>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</si>
  <si>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</si>
  <si>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</si>
  <si>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</si>
  <si>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</si>
  <si>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</si>
  <si>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</si>
  <si>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</si>
  <si>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</si>
  <si>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</si>
  <si>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</si>
  <si>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</si>
  <si>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</si>
  <si>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</si>
  <si>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</si>
  <si>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</si>
  <si>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</si>
  <si>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</si>
  <si>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</si>
  <si>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</si>
  <si>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</si>
  <si>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</si>
  <si>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</si>
  <si>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</si>
  <si>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</si>
  <si>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</si>
  <si>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</si>
  <si>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</si>
  <si>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</si>
  <si>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</si>
  <si>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</si>
  <si>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</si>
  <si>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Börde (15083);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</si>
  <si>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</si>
  <si>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</si>
  <si>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</si>
  <si>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</si>
  <si>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</si>
  <si>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</si>
  <si>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</si>
  <si>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</si>
  <si>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</si>
  <si>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</si>
  <si>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</si>
  <si>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</si>
  <si>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</si>
  <si>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</si>
  <si>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</si>
  <si>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</si>
  <si>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</si>
  <si>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</si>
  <si>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</si>
  <si>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</si>
  <si>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</si>
  <si>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</si>
  <si>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</si>
  <si>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</si>
  <si>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</si>
  <si>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</si>
  <si>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</si>
  <si>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</si>
  <si>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</si>
  <si>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</si>
  <si>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</si>
  <si>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</si>
  <si>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</si>
  <si>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</si>
  <si>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</si>
  <si>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</si>
  <si>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</si>
  <si>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</si>
  <si>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</si>
  <si>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</si>
  <si>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</si>
  <si>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</si>
  <si>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</si>
  <si>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</si>
  <si>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</si>
  <si>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</si>
  <si>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</si>
  <si>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</si>
  <si>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</si>
  <si>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</si>
  <si>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</si>
  <si>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</si>
  <si>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</si>
  <si>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</si>
  <si>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</si>
  <si>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</si>
  <si>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</si>
  <si>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</si>
  <si>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</si>
  <si>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</si>
  <si>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</si>
  <si>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</si>
  <si>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</si>
  <si>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</si>
  <si>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</si>
  <si>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</si>
  <si>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</si>
  <si>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</si>
  <si>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</si>
  <si>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</si>
  <si>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</si>
  <si>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</si>
  <si>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</si>
  <si>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</si>
  <si>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</si>
  <si>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</si>
  <si>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</si>
  <si>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</si>
  <si>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</si>
  <si>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</si>
  <si>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</si>
  <si>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</si>
  <si>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</si>
  <si>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</si>
  <si>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</si>
  <si>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</si>
  <si>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</si>
  <si>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</si>
  <si>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</si>
  <si>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</si>
  <si>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Börde (15083)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</si>
  <si>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</si>
  <si>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</si>
  <si>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</si>
  <si>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</si>
  <si>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</si>
  <si>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</si>
  <si>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</si>
  <si>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</si>
  <si>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</si>
  <si>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</si>
  <si>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</si>
  <si>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</si>
  <si>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</si>
  <si>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</si>
  <si>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</si>
  <si>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</si>
  <si>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</si>
  <si>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</si>
  <si>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</si>
  <si>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</si>
  <si>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</si>
  <si>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</si>
  <si>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</si>
  <si>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</si>
  <si>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</si>
  <si>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</si>
  <si>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</si>
  <si>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</si>
  <si>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</si>
  <si>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</si>
  <si>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</si>
  <si>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</si>
  <si>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</si>
  <si>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</si>
  <si>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</si>
  <si>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</si>
  <si>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</si>
  <si>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</si>
  <si>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</si>
  <si>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</si>
  <si>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</si>
  <si>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</si>
  <si>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</si>
  <si>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</si>
  <si>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</si>
  <si>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</si>
  <si>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</si>
  <si>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</si>
  <si>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</si>
  <si>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</si>
  <si>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</si>
  <si>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</si>
  <si>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</si>
  <si>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</si>
  <si>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</si>
  <si>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</si>
  <si>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</si>
  <si>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</si>
  <si>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</si>
  <si>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</si>
  <si>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</si>
  <si>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</si>
  <si>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</si>
  <si>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</si>
  <si>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</si>
  <si>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</si>
  <si>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</si>
  <si>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</si>
  <si>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</si>
  <si>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</si>
  <si>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</si>
  <si>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</si>
  <si>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</si>
  <si>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</si>
  <si>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</si>
  <si>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</si>
  <si>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</si>
  <si>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</si>
  <si>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</si>
  <si>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</si>
  <si>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</si>
  <si>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</si>
  <si>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</si>
  <si>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</si>
  <si>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</si>
  <si>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</si>
  <si>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</si>
  <si>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</si>
  <si>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</si>
  <si>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</si>
  <si>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</si>
  <si>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</si>
  <si>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</si>
  <si>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</si>
  <si>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</si>
  <si>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</si>
  <si>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</si>
  <si>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</si>
  <si>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</si>
  <si>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</si>
  <si>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</si>
  <si>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</si>
  <si>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</si>
  <si>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</si>
  <si>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</si>
  <si>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</si>
  <si>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</si>
  <si>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</si>
  <si>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</si>
  <si>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</si>
  <si>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</si>
  <si>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</si>
  <si>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</si>
  <si>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</si>
  <si>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</si>
  <si>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</si>
  <si>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</si>
  <si>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</si>
  <si>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</si>
  <si>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</si>
  <si>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</si>
  <si>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</si>
  <si>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</si>
  <si>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</si>
  <si>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</si>
  <si>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</si>
  <si>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</si>
  <si>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</si>
  <si>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</si>
  <si>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</si>
  <si>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</si>
  <si>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</si>
  <si>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</si>
  <si>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</si>
  <si>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</si>
  <si>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</si>
  <si>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</si>
  <si>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</si>
  <si>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</si>
  <si>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</si>
  <si>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</si>
  <si>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</si>
  <si>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</si>
  <si>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</si>
  <si>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</si>
  <si>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</si>
  <si>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</si>
  <si>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</si>
  <si>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</si>
  <si>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</si>
  <si>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</si>
  <si>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</si>
  <si>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</si>
  <si>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</si>
  <si>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</si>
  <si>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</si>
  <si>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</si>
  <si>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</si>
  <si>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</si>
  <si>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</si>
  <si>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</si>
  <si>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</si>
  <si>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</si>
  <si>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</si>
  <si>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</si>
  <si>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</si>
  <si>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</si>
  <si>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</si>
  <si>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</si>
  <si>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</si>
  <si>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</si>
  <si>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</si>
  <si>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</si>
  <si>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</si>
  <si>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</si>
  <si>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</si>
  <si>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</si>
  <si>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</si>
  <si>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</si>
  <si>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</si>
  <si>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</si>
  <si>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</si>
  <si>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</si>
  <si>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</si>
  <si>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</si>
  <si>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</si>
  <si>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</si>
  <si>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</si>
  <si>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</si>
  <si>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Börde (15083);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</si>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</sst>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{04913FEA-BBCE-4A77-91FE-008B6CAE09E6}</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EF76-42CC-A1E6-C75E5C912576}"/>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{C4B6E454-1643-410C-B2E9-1DA2F3CB5E15}</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EF76-42CC-A1E6-C75E5C91257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{3809B774-21F4-4918-A70D-152E7E02A977}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F76-42CC-A1E6-C75E5C91257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{F78FF8CF-BBCD-41F5-97E7-BB6E388D7CF7}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F76-42CC-A1E6-C75E5C91257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-1.2173913043478262</c:v>
                </c:pt>
                <c:pt idx="1">
                  <c:v>8.2197109924516704E-2</c:v>
                </c:pt>
                <c:pt idx="2">
                  <c:v>0.95490282911153723</c:v>
                </c:pt>
                <c:pt idx="3">
                  <c:v>1.0875687030768</c:v>
                </c:pt>
              </c:numCache>
            </c:numRef>
          </c:val>
          <c:extLst>
            <c:ext xmlns:c16="http://schemas.microsoft.com/office/drawing/2014/chart" uri="{C3380CC4-5D6E-409C-BE32-E72D297353CC}">
              <c16:uniqueId val="{00000004-EF76-42CC-A1E6-C75E5C91257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{66DF8942-E484-4E3C-B3CC-08572AEE70C8}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F76-42CC-A1E6-C75E5C91257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{1104D622-2AEB-40CC-A9E3-92DBCB24153D}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F76-42CC-A1E6-C75E5C91257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{15745D4A-EA63-4BC1-A369-8621CDF83690}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F76-42CC-A1E6-C75E5C91257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{1495B99F-8BC0-4B96-93CE-24A06FAF4C91}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F76-42CC-A1E6-C75E5C9125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76-42CC-A1E6-C75E5C91257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76-42CC-A1E6-C75E5C91257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{9D1CC28B-03D3-4059-B6EE-89B566A8A1E8}</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E3C0-4015-BA11-FB6EAE4EB05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{5E4BC777-EA56-45E1-9ADE-8E66DB4A3CBA}</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3C0-4015-BA11-FB6EAE4EB05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{8CCEE3BF-2756-41D1-A817-B49D75ED0AAA}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3C0-4015-BA11-FB6EAE4EB05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{196C99A2-9AC3-4DA2-A63E-9364191AC753}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3C0-4015-BA11-FB6EAE4EB0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-1.0571428571428572</c:v>
                </c:pt>
                <c:pt idx="1">
                  <c:v>-2.7368672112575281</c:v>
                </c:pt>
                <c:pt idx="2">
                  <c:v>-3.6279896103654186</c:v>
                </c:pt>
                <c:pt idx="3">
                  <c:v>-2.8655893304673015</c:v>
                </c:pt>
              </c:numCache>
            </c:numRef>
          </c:val>
          <c:extLst>
            <c:ext xmlns:c16="http://schemas.microsoft.com/office/drawing/2014/chart" uri="{C3380CC4-5D6E-409C-BE32-E72D297353CC}">
              <c16:uniqueId val="{00000004-E3C0-4015-BA11-FB6EAE4EB05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{6933169A-9F1F-4377-ACAD-40D8E5CD70A0}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3C0-4015-BA11-FB6EAE4EB05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{7DD61D6F-5CCF-46D5-9815-FA4097BF12EC}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3C0-4015-BA11-FB6EAE4EB05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{E4E3CEA2-1AAE-4C74-880B-04294555E44E}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3C0-4015-BA11-FB6EAE4EB05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{89218943-7D41-45FC-BF0D-C485C5477A72}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3C0-4015-BA11-FB6EAE4EB0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3C0-4015-BA11-FB6EAE4EB05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3C0-4015-BA11-FB6EAE4EB05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{B63D3821-BB29-4F43-8416-346CBEBE277C}</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DD5A-4240-9EC6-9814DFAB60BC}"/>
                </c:ext>
              </c:extLst>
            </c:dLbl>
            <c:dLbl>
              <c:idx val="1"/>
              <c:tx>
                <c:strRef>
                  <c:f>Daten_Diagramme!$D$15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{B61E5713-444C-4F90-A62F-D88CA2ABE02B}</c15:txfldGUID>
                      <c15:f>Daten_Diagramme!$D$15</c15:f>
                      <c15:dlblFieldTableCache>
                        <c:ptCount val="1"/>
                        <c:pt idx="0">
                          <c:v>-2.9</c:v>
                        </c:pt>
                      </c15:dlblFieldTableCache>
                    </c15:dlblFTEntry>
                  </c15:dlblFieldTable>
                  <c15:showDataLabelsRange val="0"/>
                </c:ext>
                <c:ext xmlns:c16="http://schemas.microsoft.com/office/drawing/2014/chart" uri="{C3380CC4-5D6E-409C-BE32-E72D297353CC}">
                  <c16:uniqueId val="{00000001-DD5A-4240-9EC6-9814DFAB60BC}"/>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{1F001B32-3A7B-4F2A-9D50-B7985679DF21}</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DD5A-4240-9EC6-9814DFAB60BC}"/>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{EBECF1E2-1B83-449F-BEFA-33CDBA864FEE}</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DD5A-4240-9EC6-9814DFAB60BC}"/>
                </c:ext>
              </c:extLst>
            </c:dLbl>
            <c:dLbl>
              <c:idx val="4"/>
              <c:tx>
                <c:strRef>
                  <c:f>Daten_Diagramme!$D$18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{6A657E6C-3706-483F-B330-8098A4AF5C93}</c15:txfldGUID>
                      <c15:f>Daten_Diagramme!$D$18</c15:f>
                      <c15:dlblFieldTableCache>
                        <c:ptCount val="1"/>
                        <c:pt idx="0">
                          <c:v>-7.0</c:v>
                        </c:pt>
                      </c15:dlblFieldTableCache>
                    </c15:dlblFTEntry>
                  </c15:dlblFieldTable>
                  <c15:showDataLabelsRange val="0"/>
                </c:ext>
                <c:ext xmlns:c16="http://schemas.microsoft.com/office/drawing/2014/chart" uri="{C3380CC4-5D6E-409C-BE32-E72D297353CC}">
                  <c16:uniqueId val="{00000004-DD5A-4240-9EC6-9814DFAB60BC}"/>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{3DBD8F0C-8B0B-4BA3-B276-2F65EFBB9C0D}</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DD5A-4240-9EC6-9814DFAB60BC}"/>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{A3154B37-9A00-408F-B181-3058CA9296AD}</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DD5A-4240-9EC6-9814DFAB60BC}"/>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{CD312ACD-70F7-41C3-9C44-A7BA948868E7}</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DD5A-4240-9EC6-9814DFAB60BC}"/>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{D7683DF3-0D41-4FF0-B937-4C9A397D138E}</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DD5A-4240-9EC6-9814DFAB60BC}"/>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{09A78DF6-9246-4A47-9EF5-335C7151B2FE}</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DD5A-4240-9EC6-9814DFAB60BC}"/>
                </c:ext>
              </c:extLst>
            </c:dLbl>
            <c:dLbl>
              <c:idx val="10"/>
              <c:tx>
                <c:strRef>
                  <c:f>Daten_Diagramme!$D$24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{DC68B6B8-603A-42FD-9447-22DBBB091406}</c15:txfldGUID>
                      <c15:f>Daten_Diagramme!$D$24</c15:f>
                      <c15:dlblFieldTableCache>
                        <c:ptCount val="1"/>
                        <c:pt idx="0">
                          <c:v>-7.6</c:v>
                        </c:pt>
                      </c15:dlblFieldTableCache>
                    </c15:dlblFTEntry>
                  </c15:dlblFieldTable>
                  <c15:showDataLabelsRange val="0"/>
                </c:ext>
                <c:ext xmlns:c16="http://schemas.microsoft.com/office/drawing/2014/chart" uri="{C3380CC4-5D6E-409C-BE32-E72D297353CC}">
                  <c16:uniqueId val="{0000000A-DD5A-4240-9EC6-9814DFAB60BC}"/>
                </c:ext>
              </c:extLst>
            </c:dLbl>
            <c:dLbl>
              <c:idx val="11"/>
              <c:tx>
                <c:strRef>
                  <c:f>Daten_Diagramme!$D$25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{271030C8-4108-417A-8C27-85199746AF44}</c15:txfldGUID>
                      <c15:f>Daten_Diagramme!$D$25</c15:f>
                      <c15:dlblFieldTableCache>
                        <c:ptCount val="1"/>
                        <c:pt idx="0">
                          <c:v>6.5</c:v>
                        </c:pt>
                      </c15:dlblFieldTableCache>
                    </c15:dlblFTEntry>
                  </c15:dlblFieldTable>
                  <c15:showDataLabelsRange val="0"/>
                </c:ext>
                <c:ext xmlns:c16="http://schemas.microsoft.com/office/drawing/2014/chart" uri="{C3380CC4-5D6E-409C-BE32-E72D297353CC}">
                  <c16:uniqueId val="{0000000B-DD5A-4240-9EC6-9814DFAB60BC}"/>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{CB995B78-4318-4B88-98B3-37F1A798B439}</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DD5A-4240-9EC6-9814DFAB60BC}"/>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{1C18070A-4430-4A04-92BD-51972554F5E5}</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DD5A-4240-9EC6-9814DFAB60BC}"/>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{B3D08C75-364B-4958-A70F-724571C3FB6C}</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DD5A-4240-9EC6-9814DFAB60BC}"/>
                </c:ext>
              </c:extLst>
            </c:dLbl>
            <c:dLbl>
              <c:idx val="15"/>
              <c:tx>
                <c:strRef>
                  <c:f>Daten_Diagramme!$D$29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{CEC4F2CD-F8A1-477D-906B-5C777D0CA811}</c15:txfldGUID>
                      <c15:f>Daten_Diagramme!$D$29</c15:f>
                      <c15:dlblFieldTableCache>
                        <c:ptCount val="1"/>
                        <c:pt idx="0">
                          <c:v>-6.4</c:v>
                        </c:pt>
                      </c15:dlblFieldTableCache>
                    </c15:dlblFTEntry>
                  </c15:dlblFieldTable>
                  <c15:showDataLabelsRange val="0"/>
                </c:ext>
                <c:ext xmlns:c16="http://schemas.microsoft.com/office/drawing/2014/chart" uri="{C3380CC4-5D6E-409C-BE32-E72D297353CC}">
                  <c16:uniqueId val="{0000000F-DD5A-4240-9EC6-9814DFAB60BC}"/>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{36650568-2BB5-450F-BEA4-AD14DE36AC83}</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DD5A-4240-9EC6-9814DFAB60BC}"/>
                </c:ext>
              </c:extLst>
            </c:dLbl>
            <c:dLbl>
              <c:idx val="17"/>
              <c:tx>
                <c:strRef>
                  <c:f>Daten_Diagramme!$D$31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{52CD250A-FD76-455B-A387-2860297A1C5B}</c15:txfldGUID>
                      <c15:f>Daten_Diagramme!$D$31</c15:f>
                      <c15:dlblFieldTableCache>
                        <c:ptCount val="1"/>
                        <c:pt idx="0">
                          <c:v>-7.7</c:v>
                        </c:pt>
                      </c15:dlblFieldTableCache>
                    </c15:dlblFTEntry>
                  </c15:dlblFieldTable>
                  <c15:showDataLabelsRange val="0"/>
                </c:ext>
                <c:ext xmlns:c16="http://schemas.microsoft.com/office/drawing/2014/chart" uri="{C3380CC4-5D6E-409C-BE32-E72D297353CC}">
                  <c16:uniqueId val="{00000011-DD5A-4240-9EC6-9814DFAB60BC}"/>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{A2AD2D05-D3D6-475A-B428-B2991C815AE1}</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DD5A-4240-9EC6-9814DFAB60BC}"/>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{EE45CC71-BE96-4319-9D4F-03F0CCEA4F40}</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DD5A-4240-9EC6-9814DFAB60BC}"/>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{1D06054F-DCEE-4AA8-A623-3D79FE12A420}</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DD5A-4240-9EC6-9814DFAB60B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{10C27F63-FF78-46B9-A754-5EF7749D7724}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D5A-4240-9EC6-9814DFAB60B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{BF454F6C-7C3A-45DC-98F0-96D8775EC9DE}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D5A-4240-9EC6-9814DFAB60BC}"/>
                </c:ext>
              </c:extLst>
            </c:dLbl>
            <c:dLbl>
              <c:idx val="23"/>
              <c:tx>
                <c:strRef>
                  <c:f>Daten_Diagramme!$D$37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{2CC8E96F-FC97-4BC3-9A1A-D77CAA87A7CD}</c15:txfldGUID>
                      <c15:f>Daten_Diagramme!$D$37</c15:f>
                      <c15:dlblFieldTableCache>
                        <c:ptCount val="1"/>
                        <c:pt idx="0">
                          <c:v>-2.9</c:v>
                        </c:pt>
                      </c15:dlblFieldTableCache>
                    </c15:dlblFTEntry>
                  </c15:dlblFieldTable>
                  <c15:showDataLabelsRange val="0"/>
                </c:ext>
                <c:ext xmlns:c16="http://schemas.microsoft.com/office/drawing/2014/chart" uri="{C3380CC4-5D6E-409C-BE32-E72D297353CC}">
                  <c16:uniqueId val="{00000017-DD5A-4240-9EC6-9814DFAB60BC}"/>
                </c:ext>
              </c:extLst>
            </c:dLbl>
            <c:dLbl>
              <c:idx val="24"/>
              <c:layout>
                <c:manualLayout>
                  <c:x val="4.7769028871392123E-3"/>
                  <c:y val="-4.6876052205785108E-5"/>
                </c:manualLayout>
              </c:layout>
              <c:tx>
                <c:strRef>
                  <c:f>Daten_Diagramme!$D$38</c:f>
                  <c:strCache>
                    <c:ptCount val="1"/>
                    <c:pt idx="0">
                      <c:v>-2.3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{1D1C300E-1212-44D9-B868-987395638C14}</c15:txfldGUID>
                      <c15:f>Daten_Diagramme!$D$38</c15:f>
                      <c15:dlblFieldTableCache>
                        <c:ptCount val="1"/>
                        <c:pt idx="0">
                          <c:v>-2.3</c:v>
                        </c:pt>
                      </c15:dlblFieldTableCache>
                    </c15:dlblFTEntry>
                  </c15:dlblFieldTable>
                  <c15:showDataLabelsRange val="0"/>
                </c:ext>
                <c:ext xmlns:c16="http://schemas.microsoft.com/office/drawing/2014/chart" uri="{C3380CC4-5D6E-409C-BE32-E72D297353CC}">
                  <c16:uniqueId val="{00000018-DD5A-4240-9EC6-9814DFAB60BC}"/>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{23F63FE4-1F3D-44DB-A844-2C8365BCC701}</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DD5A-4240-9EC6-9814DFAB60B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{6774B23F-CD95-4390-9955-A90F8211E86E}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D5A-4240-9EC6-9814DFAB60B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{6AFB8501-BABE-4F67-AEA3-872291841F41}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D5A-4240-9EC6-9814DFAB60B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{798D66B6-CAAB-4601-9327-66796C512DB9}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D5A-4240-9EC6-9814DFAB60B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{840FA730-D8A2-4E98-968F-4874E4C2F3E1}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D5A-4240-9EC6-9814DFAB60B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{EC6ACCAA-7090-4895-BFF9-A8DB46F8A6F6}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D5A-4240-9EC6-9814DFAB60BC}"/>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{D190A3EB-02D3-404E-BEA1-27D04E889342}</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DD5A-4240-9EC6-9814DFAB60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-1.2173913043478262</c:v>
                </c:pt>
                <c:pt idx="1">
                  <c:v>-2.9492080830147462</c:v>
                </c:pt>
                <c:pt idx="2">
                  <c:v>0.71517412935323388</c:v>
                </c:pt>
                <c:pt idx="3">
                  <c:v>-3.6627829114771662</c:v>
                </c:pt>
                <c:pt idx="4">
                  <c:v>-7.0297951582867784</c:v>
                </c:pt>
                <c:pt idx="5">
                  <c:v>-2.553763440860215</c:v>
                </c:pt>
                <c:pt idx="6">
                  <c:v>-1.8772196854388634</c:v>
                </c:pt>
                <c:pt idx="7">
                  <c:v>0.48125633232016213</c:v>
                </c:pt>
                <c:pt idx="8">
                  <c:v>-2.3738334692398295</c:v>
                </c:pt>
                <c:pt idx="9">
                  <c:v>2.5235531628532972</c:v>
                </c:pt>
                <c:pt idx="10">
                  <c:v>-7.5896580483736447</c:v>
                </c:pt>
                <c:pt idx="11">
                  <c:v>6.5359477124183005</c:v>
                </c:pt>
                <c:pt idx="12">
                  <c:v>1.4792899408284024</c:v>
                </c:pt>
                <c:pt idx="13">
                  <c:v>2.4896265560165975</c:v>
                </c:pt>
                <c:pt idx="14">
                  <c:v>-4.1423948220064721</c:v>
                </c:pt>
                <c:pt idx="15">
                  <c:v>-6.3616071428571432</c:v>
                </c:pt>
                <c:pt idx="16">
                  <c:v>-0.73604060913705582</c:v>
                </c:pt>
                <c:pt idx="17">
                  <c:v>-7.6515597410241316</c:v>
                </c:pt>
                <c:pt idx="18">
                  <c:v>0.5617977528089888</c:v>
                </c:pt>
                <c:pt idx="19">
                  <c:v>3.4475553698286667</c:v>
                </c:pt>
                <c:pt idx="20">
                  <c:v>1.6871165644171779</c:v>
                </c:pt>
                <c:pt idx="21">
                  <c:v>0</c:v>
                </c:pt>
                <c:pt idx="23">
                  <c:v>-2.9492080830147462</c:v>
                </c:pt>
                <c:pt idx="24">
                  <c:v>-2.2852746854918999</c:v>
                </c:pt>
                <c:pt idx="25">
                  <c:v>-0.51609860889156689</c:v>
                </c:pt>
              </c:numCache>
            </c:numRef>
          </c:val>
          <c:extLst>
            <c:ext xmlns:c16="http://schemas.microsoft.com/office/drawing/2014/chart" uri="{C3380CC4-5D6E-409C-BE32-E72D297353CC}">
              <c16:uniqueId val="{00000020-DD5A-4240-9EC6-9814DFAB60B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{F6F62EBC-AF84-45F2-A927-40E05BE6714E}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D5A-4240-9EC6-9814DFAB60B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{59870E91-7E3B-4993-83D4-1E3C41224F7F}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D5A-4240-9EC6-9814DFAB60B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{9AB60E23-9DE7-4B94-A73E-EAE240251058}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D5A-4240-9EC6-9814DFAB60B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{391F8090-D654-4E62-A418-9F343B56344D}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D5A-4240-9EC6-9814DFAB60B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{BB5FD31A-FB95-4031-86CA-3311D3FA1699}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D5A-4240-9EC6-9814DFAB60B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{E74432C3-8D7E-4CD1-BB72-2E291CF70DEC}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D5A-4240-9EC6-9814DFAB60B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{31E09191-AEE4-4643-AB21-43F6AD51DA3E}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D5A-4240-9EC6-9814DFAB60B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{8B110294-856F-4355-B748-0C09303FC3E7}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D5A-4240-9EC6-9814DFAB60B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{B8135312-A1EB-47F6-A7B3-6D9CF3F21FA8}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D5A-4240-9EC6-9814DFAB60B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{3234371B-2923-41AC-A575-653991867DDE}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D5A-4240-9EC6-9814DFAB60B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{4A296D7B-6C52-44C2-8D83-3380AA537A33}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D5A-4240-9EC6-9814DFAB60B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{E80631C1-B176-4016-B678-717E7B235B20}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D5A-4240-9EC6-9814DFAB60B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{DA4DDDC1-3AE5-4459-ADF1-BD7C39D2521A}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D5A-4240-9EC6-9814DFAB60B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{C1417856-46B8-44AF-8ACB-17BCF95A6160}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D5A-4240-9EC6-9814DFAB60B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{91723638-154C-48F7-8CA5-E46A3ACA0192}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D5A-4240-9EC6-9814DFAB60B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{2DBDD577-DF32-4FA3-BD3C-07FB6B70B00C}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D5A-4240-9EC6-9814DFAB60B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{FB1A2FDD-DD3F-48D7-90F8-5024443EBA1E}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D5A-4240-9EC6-9814DFAB60B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{AFACF0C2-D62B-44A2-BCB0-9F6DE9CCC007}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D5A-4240-9EC6-9814DFAB60B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{003D7618-96D4-46CB-BFC2-37ED50D33D8B}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D5A-4240-9EC6-9814DFAB60B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{68F9F957-B68A-46F1-82AE-CFEBEBBDDF76}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D5A-4240-9EC6-9814DFAB60B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{026804A2-9BF7-4E3D-878B-EE45E5D36CFA}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D5A-4240-9EC6-9814DFAB60B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{2C3546EA-0A50-4CA5-B8D5-6F2240177686}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D5A-4240-9EC6-9814DFAB60B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{B405AB98-4E4A-4333-BC86-6571FBA58E53}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D5A-4240-9EC6-9814DFAB60B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{21931520-10BC-45A1-8EEC-01FBEA8A1301}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D5A-4240-9EC6-9814DFAB60B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{6B7607C8-7D80-488C-85D5-6777628FE581}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D5A-4240-9EC6-9814DFAB60B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{F1A5E294-2BF2-453A-91DD-29AD43683580}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D5A-4240-9EC6-9814DFAB60B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{2E08B527-C11A-42AD-8AA2-0E10492B5321}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D5A-4240-9EC6-9814DFAB60B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{F7074E44-508F-4275-9489-65880CC4906A}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D5A-4240-9EC6-9814DFAB60B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{5CA26288-C1A4-4662-8627-7464A51B9277}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D5A-4240-9EC6-9814DFAB60B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{E447D6AD-C2CE-4055-8A54-4E1A6179CB03}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D5A-4240-9EC6-9814DFAB60B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{8C1BEA63-C39D-48D3-88ED-6223EB2A8346}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D5A-4240-9EC6-9814DFAB60B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{713191D5-702E-4911-8160-012A3F2E1FF4}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D5A-4240-9EC6-9814DFAB60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5A-4240-9EC6-9814DFAB60B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5A-4240-9EC6-9814DFAB60B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{1CB20CB4-5315-4D52-A6F0-8B1B5C2FA1B4}</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B836-4357-98CB-D65FE72E9A26}"/>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{DFA13575-AB33-4EC9-9033-C4C70387DC36}</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B836-4357-98CB-D65FE72E9A26}"/>
                </c:ext>
              </c:extLst>
            </c:dLbl>
            <c:dLbl>
              <c:idx val="2"/>
              <c:tx>
                <c:strRef>
                  <c:f>Daten_Diagramme!$E$16</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{6DE541E1-0783-4DA5-888A-62F7DB3A45B9}</c15:txfldGUID>
                      <c15:f>Daten_Diagramme!$E$16</c15:f>
                      <c15:dlblFieldTableCache>
                        <c:ptCount val="1"/>
                        <c:pt idx="0">
                          <c:v>15.7</c:v>
                        </c:pt>
                      </c15:dlblFieldTableCache>
                    </c15:dlblFTEntry>
                  </c15:dlblFieldTable>
                  <c15:showDataLabelsRange val="0"/>
                </c:ext>
                <c:ext xmlns:c16="http://schemas.microsoft.com/office/drawing/2014/chart" uri="{C3380CC4-5D6E-409C-BE32-E72D297353CC}">
                  <c16:uniqueId val="{00000002-B836-4357-98CB-D65FE72E9A26}"/>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{BE5D6B42-D1AC-4614-A818-12120AD4FDC7}</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B836-4357-98CB-D65FE72E9A26}"/>
                </c:ext>
              </c:extLst>
            </c:dLbl>
            <c:dLbl>
              <c:idx val="4"/>
              <c:tx>
                <c:strRef>
                  <c:f>Daten_Diagramme!$E$18</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{653B9DF3-7CDD-4D4D-9BFE-38D12222FAE7}</c15:txfldGUID>
                      <c15:f>Daten_Diagramme!$E$18</c15:f>
                      <c15:dlblFieldTableCache>
                        <c:ptCount val="1"/>
                        <c:pt idx="0">
                          <c:v>-15.0</c:v>
                        </c:pt>
                      </c15:dlblFieldTableCache>
                    </c15:dlblFTEntry>
                  </c15:dlblFieldTable>
                  <c15:showDataLabelsRange val="0"/>
                </c:ext>
                <c:ext xmlns:c16="http://schemas.microsoft.com/office/drawing/2014/chart" uri="{C3380CC4-5D6E-409C-BE32-E72D297353CC}">
                  <c16:uniqueId val="{00000004-B836-4357-98CB-D65FE72E9A26}"/>
                </c:ext>
              </c:extLst>
            </c:dLbl>
            <c:dLbl>
              <c:idx val="5"/>
              <c:tx>
                <c:strRef>
                  <c:f>Daten_Diagramme!$E$19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{3DC8F11A-3750-456B-B5BC-89AC66DDFC4D}</c15:txfldGUID>
                      <c15:f>Daten_Diagramme!$E$19</c15:f>
                      <c15:dlblFieldTableCache>
                        <c:ptCount val="1"/>
                        <c:pt idx="0">
                          <c:v>4.8</c:v>
                        </c:pt>
                      </c15:dlblFieldTableCache>
                    </c15:dlblFTEntry>
                  </c15:dlblFieldTable>
                  <c15:showDataLabelsRange val="0"/>
                </c:ext>
                <c:ext xmlns:c16="http://schemas.microsoft.com/office/drawing/2014/chart" uri="{C3380CC4-5D6E-409C-BE32-E72D297353CC}">
                  <c16:uniqueId val="{00000005-B836-4357-98CB-D65FE72E9A26}"/>
                </c:ext>
              </c:extLst>
            </c:dLbl>
            <c:dLbl>
              <c:idx val="6"/>
              <c:tx>
                <c:strRef>
                  <c:f>Daten_Diagramme!$E$20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{039F6B64-A8E2-43E1-A1D2-C0A51C29F66E}</c15:txfldGUID>
                      <c15:f>Daten_Diagramme!$E$20</c15:f>
                      <c15:dlblFieldTableCache>
                        <c:ptCount val="1"/>
                        <c:pt idx="0">
                          <c:v>2.4</c:v>
                        </c:pt>
                      </c15:dlblFieldTableCache>
                    </c15:dlblFTEntry>
                  </c15:dlblFieldTable>
                  <c15:showDataLabelsRange val="0"/>
                </c:ext>
                <c:ext xmlns:c16="http://schemas.microsoft.com/office/drawing/2014/chart" uri="{C3380CC4-5D6E-409C-BE32-E72D297353CC}">
                  <c16:uniqueId val="{00000006-B836-4357-98CB-D65FE72E9A26}"/>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{F83F5487-93EA-47EF-B8E8-0E7C0948BE96}</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B836-4357-98CB-D65FE72E9A26}"/>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{5243DD64-F083-48DE-9EB7-4EA9335DCB18}</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B836-4357-98CB-D65FE72E9A26}"/>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{0B47AA7E-7DE7-41C5-8ED8-E1BEFCC47CD2}</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B836-4357-98CB-D65FE72E9A26}"/>
                </c:ext>
              </c:extLst>
            </c:dLbl>
            <c:dLbl>
              <c:idx val="10"/>
              <c:tx>
                <c:strRef>
                  <c:f>Daten_Diagramme!$E$24</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{E3151862-0AB4-4C61-B059-33A415C06C87}</c15:txfldGUID>
                      <c15:f>Daten_Diagramme!$E$24</c15:f>
                      <c15:dlblFieldTableCache>
                        <c:ptCount val="1"/>
                        <c:pt idx="0">
                          <c:v>-11.8</c:v>
                        </c:pt>
                      </c15:dlblFieldTableCache>
                    </c15:dlblFTEntry>
                  </c15:dlblFieldTable>
                  <c15:showDataLabelsRange val="0"/>
                </c:ext>
                <c:ext xmlns:c16="http://schemas.microsoft.com/office/drawing/2014/chart" uri="{C3380CC4-5D6E-409C-BE32-E72D297353CC}">
                  <c16:uniqueId val="{0000000A-B836-4357-98CB-D65FE72E9A26}"/>
                </c:ext>
              </c:extLst>
            </c:dLbl>
            <c:dLbl>
              <c:idx val="11"/>
              <c:tx>
                <c:strRef>
                  <c:f>Daten_Diagramme!$E$25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{C84D2ED6-6A54-4ECF-9F8F-7A2AAF4E631F}</c15:txfldGUID>
                      <c15:f>Daten_Diagramme!$E$25</c15:f>
                      <c15:dlblFieldTableCache>
                        <c:ptCount val="1"/>
                        <c:pt idx="0">
                          <c:v>-11.0</c:v>
                        </c:pt>
                      </c15:dlblFieldTableCache>
                    </c15:dlblFTEntry>
                  </c15:dlblFieldTable>
                  <c15:showDataLabelsRange val="0"/>
                </c:ext>
                <c:ext xmlns:c16="http://schemas.microsoft.com/office/drawing/2014/chart" uri="{C3380CC4-5D6E-409C-BE32-E72D297353CC}">
                  <c16:uniqueId val="{0000000B-B836-4357-98CB-D65FE72E9A26}"/>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{CDF466B8-E099-475D-A176-53744527B8CD}</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B836-4357-98CB-D65FE72E9A26}"/>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{393478A7-3EDE-4B94-8022-6BB18724512E}</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B836-4357-98CB-D65FE72E9A26}"/>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{27D69ABC-C049-4910-9E36-9E36D88022FF}</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B836-4357-98CB-D65FE72E9A26}"/>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{2B72A3D8-770F-490C-BAD2-1F0CC8A1DA32}</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B836-4357-98CB-D65FE72E9A26}"/>
                </c:ext>
              </c:extLst>
            </c:dLbl>
            <c:dLbl>
              <c:idx val="16"/>
              <c:tx>
                <c:strRef>
                  <c:f>Daten_Diagramme!$E$30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{7444757B-1383-4541-AC5B-B1270091C3DD}</c15:txfldGUID>
                      <c15:f>Daten_Diagramme!$E$30</c15:f>
                      <c15:dlblFieldTableCache>
                        <c:ptCount val="1"/>
                        <c:pt idx="0">
                          <c:v>6.4</c:v>
                        </c:pt>
                      </c15:dlblFieldTableCache>
                    </c15:dlblFTEntry>
                  </c15:dlblFieldTable>
                  <c15:showDataLabelsRange val="0"/>
                </c:ext>
                <c:ext xmlns:c16="http://schemas.microsoft.com/office/drawing/2014/chart" uri="{C3380CC4-5D6E-409C-BE32-E72D297353CC}">
                  <c16:uniqueId val="{00000010-B836-4357-98CB-D65FE72E9A26}"/>
                </c:ext>
              </c:extLst>
            </c:dLbl>
            <c:dLbl>
              <c:idx val="17"/>
              <c:tx>
                <c:strRef>
                  <c:f>Daten_Diagramme!$E$31</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{47A6A942-BA86-4D2F-AFC6-E271E47E71F7}</c15:txfldGUID>
                      <c15:f>Daten_Diagramme!$E$31</c15:f>
                      <c15:dlblFieldTableCache>
                        <c:ptCount val="1"/>
                        <c:pt idx="0">
                          <c:v>10.3</c:v>
                        </c:pt>
                      </c15:dlblFieldTableCache>
                    </c15:dlblFTEntry>
                  </c15:dlblFieldTable>
                  <c15:showDataLabelsRange val="0"/>
                </c:ext>
                <c:ext xmlns:c16="http://schemas.microsoft.com/office/drawing/2014/chart" uri="{C3380CC4-5D6E-409C-BE32-E72D297353CC}">
                  <c16:uniqueId val="{00000011-B836-4357-98CB-D65FE72E9A26}"/>
                </c:ext>
              </c:extLst>
            </c:dLbl>
            <c:dLbl>
              <c:idx val="18"/>
              <c:tx>
                <c:strRef>
                  <c:f>Daten_Diagramme!$E$32</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{EBD51FA8-FC4A-4DDB-B79C-4FF1AEE94447}</c15:txfldGUID>
                      <c15:f>Daten_Diagramme!$E$32</c15:f>
                      <c15:dlblFieldTableCache>
                        <c:ptCount val="1"/>
                        <c:pt idx="0">
                          <c:v>6.2</c:v>
                        </c:pt>
                      </c15:dlblFieldTableCache>
                    </c15:dlblFTEntry>
                  </c15:dlblFieldTable>
                  <c15:showDataLabelsRange val="0"/>
                </c:ext>
                <c:ext xmlns:c16="http://schemas.microsoft.com/office/drawing/2014/chart" uri="{C3380CC4-5D6E-409C-BE32-E72D297353CC}">
                  <c16:uniqueId val="{00000012-B836-4357-98CB-D65FE72E9A26}"/>
                </c:ext>
              </c:extLst>
            </c:dLbl>
            <c:dLbl>
              <c:idx val="19"/>
              <c:tx>
                <c:strRef>
                  <c:f>Daten_Diagramme!$E$33</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{28C5EBF5-8F7F-4A34-B828-FA2516622BDF}</c15:txfldGUID>
                      <c15:f>Daten_Diagramme!$E$33</c15:f>
                      <c15:dlblFieldTableCache>
                        <c:ptCount val="1"/>
                        <c:pt idx="0">
                          <c:v>8.4</c:v>
                        </c:pt>
                      </c15:dlblFieldTableCache>
                    </c15:dlblFTEntry>
                  </c15:dlblFieldTable>
                  <c15:showDataLabelsRange val="0"/>
                </c:ext>
                <c:ext xmlns:c16="http://schemas.microsoft.com/office/drawing/2014/chart" uri="{C3380CC4-5D6E-409C-BE32-E72D297353CC}">
                  <c16:uniqueId val="{00000013-B836-4357-98CB-D65FE72E9A26}"/>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{C84A8DD6-DAF1-4D65-B008-94A68CC03A2C}</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B836-4357-98CB-D65FE72E9A2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{D4DA77D1-ED14-4289-ACF1-C9AABCA325F7}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836-4357-98CB-D65FE72E9A2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{E94A9272-4CA1-4F17-A38A-E0EE4D7896B9}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36-4357-98CB-D65FE72E9A26}"/>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{12FDBC83-094D-4803-906E-885375E55A21}</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B836-4357-98CB-D65FE72E9A26}"/>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{B7B88315-EF4F-4EFB-A9B0-29AB2AAC9951}</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B836-4357-98CB-D65FE72E9A26}"/>
                </c:ext>
              </c:extLst>
            </c:dLbl>
            <c:dLbl>
              <c:idx val="25"/>
              <c:tx>
                <c:strRef>
                  <c:f>Daten_Diagramme!$E$39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{E9E2F803-E7E0-4426-AB22-E68E0CB66A27}</c15:txfldGUID>
                      <c15:f>Daten_Diagramme!$E$39</c15:f>
                      <c15:dlblFieldTableCache>
                        <c:ptCount val="1"/>
                        <c:pt idx="0">
                          <c:v>-1.1</c:v>
                        </c:pt>
                      </c15:dlblFieldTableCache>
                    </c15:dlblFTEntry>
                  </c15:dlblFieldTable>
                  <c15:showDataLabelsRange val="0"/>
                </c:ext>
                <c:ext xmlns:c16="http://schemas.microsoft.com/office/drawing/2014/chart" uri="{C3380CC4-5D6E-409C-BE32-E72D297353CC}">
                  <c16:uniqueId val="{00000019-B836-4357-98CB-D65FE72E9A2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{19BA12C7-CD95-4913-967A-B4AC1D85F519}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36-4357-98CB-D65FE72E9A2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{DED831E7-FD03-4FDC-9717-A4AF8D949BC1}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36-4357-98CB-D65FE72E9A2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{08CCDDEE-7E02-43F9-9F01-6B3CB362B4C8}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36-4357-98CB-D65FE72E9A2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{0C1A8D8F-EDA5-4862-989F-8EFD4067C76B}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36-4357-98CB-D65FE72E9A2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{75ED7C0E-B814-4DFB-8DF5-D70885FC4B30}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36-4357-98CB-D65FE72E9A26}"/>
                </c:ext>
              </c:extLst>
            </c:dLbl>
            <c:dLbl>
              <c:idx val="31"/>
              <c:tx>
                <c:strRef>
                  <c:f>Daten_Diagramme!$E$45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{AD2A1F46-875A-4BF9-A159-2EF83A3A04D8}</c15:txfldGUID>
                      <c15:f>Daten_Diagramme!$E$45</c15:f>
                      <c15:dlblFieldTableCache>
                        <c:ptCount val="1"/>
                        <c:pt idx="0">
                          <c:v>-1.1</c:v>
                        </c:pt>
                      </c15:dlblFieldTableCache>
                    </c15:dlblFTEntry>
                  </c15:dlblFieldTable>
                  <c15:showDataLabelsRange val="0"/>
                </c:ext>
                <c:ext xmlns:c16="http://schemas.microsoft.com/office/drawing/2014/chart" uri="{C3380CC4-5D6E-409C-BE32-E72D297353CC}">
                  <c16:uniqueId val="{0000001F-B836-4357-98CB-D65FE72E9A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-1.0571428571428572</c:v>
                </c:pt>
                <c:pt idx="1">
                  <c:v>-2.6595744680851063</c:v>
                </c:pt>
                <c:pt idx="2">
                  <c:v>15.686274509803921</c:v>
                </c:pt>
                <c:pt idx="3">
                  <c:v>0.18083182640144665</c:v>
                </c:pt>
                <c:pt idx="4">
                  <c:v>-15</c:v>
                </c:pt>
                <c:pt idx="5">
                  <c:v>4.8433048433048436</c:v>
                </c:pt>
                <c:pt idx="6">
                  <c:v>2.4390243902439024</c:v>
                </c:pt>
                <c:pt idx="7">
                  <c:v>-2.9013539651837523</c:v>
                </c:pt>
                <c:pt idx="8">
                  <c:v>-3.0959752321981426</c:v>
                </c:pt>
                <c:pt idx="9">
                  <c:v>-3.4236804564907275</c:v>
                </c:pt>
                <c:pt idx="10">
                  <c:v>-11.802232854864434</c:v>
                </c:pt>
                <c:pt idx="11">
                  <c:v>-10.95890410958904</c:v>
                </c:pt>
                <c:pt idx="12">
                  <c:v>-2.8985507246376812</c:v>
                </c:pt>
                <c:pt idx="13">
                  <c:v>-2.8938906752411575</c:v>
                </c:pt>
                <c:pt idx="14">
                  <c:v>-3.6559139784946235</c:v>
                </c:pt>
                <c:pt idx="15">
                  <c:v>63.302752293577981</c:v>
                </c:pt>
                <c:pt idx="16">
                  <c:v>6.4327485380116958</c:v>
                </c:pt>
                <c:pt idx="17">
                  <c:v>10.294117647058824</c:v>
                </c:pt>
                <c:pt idx="18">
                  <c:v>6.1881188118811883</c:v>
                </c:pt>
                <c:pt idx="19">
                  <c:v>8.4444444444444446</c:v>
                </c:pt>
                <c:pt idx="20">
                  <c:v>-0.88626292466765144</c:v>
                </c:pt>
                <c:pt idx="21">
                  <c:v>0</c:v>
                </c:pt>
                <c:pt idx="23">
                  <c:v>-2.6595744680851063</c:v>
                </c:pt>
                <c:pt idx="24">
                  <c:v>-0.53523639607493312</c:v>
                </c:pt>
                <c:pt idx="25">
                  <c:v>-1.0539705615119026</c:v>
                </c:pt>
              </c:numCache>
            </c:numRef>
          </c:val>
          <c:extLst>
            <c:ext xmlns:c16="http://schemas.microsoft.com/office/drawing/2014/chart" uri="{C3380CC4-5D6E-409C-BE32-E72D297353CC}">
              <c16:uniqueId val="{00000020-B836-4357-98CB-D65FE72E9A2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{65A84F1E-1A98-48E8-A84A-CF5D7EFB4D78}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36-4357-98CB-D65FE72E9A2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{CE61FA02-350F-4958-894E-23268715CE0A}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36-4357-98CB-D65FE72E9A2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{71A6F536-9691-485F-AD07-FB7130B056AF}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36-4357-98CB-D65FE72E9A2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{66D944F0-064A-4ECB-8458-A56003F59459}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36-4357-98CB-D65FE72E9A2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{5D3EE3C3-97F3-481D-8597-FE17F4C8B289}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36-4357-98CB-D65FE72E9A2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{512C17B8-7386-42A2-A797-47BDDCE2243B}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36-4357-98CB-D65FE72E9A2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{0D4DD746-2738-40FB-8F91-A405E12FA1D0}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36-4357-98CB-D65FE72E9A2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{7C7B3ED3-0A1A-4C80-8D83-B52AB998B60D}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36-4357-98CB-D65FE72E9A2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{CC613828-8F74-4F7C-B5FD-DB7F81DBDA57}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36-4357-98CB-D65FE72E9A2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{D62D5AAC-C9E7-4727-85E3-01E20AACBC81}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36-4357-98CB-D65FE72E9A2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{96DA0BC6-2279-4945-88AF-6B2E26AE88E2}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36-4357-98CB-D65FE72E9A2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{3D0341B4-2AB5-4568-9EF5-BB85A09903BA}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36-4357-98CB-D65FE72E9A2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{E41469CF-FABD-4D6C-A67F-DD1E4BAA5673}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36-4357-98CB-D65FE72E9A2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{AFB0C788-3EA2-4CD2-A980-74CE8A33F91C}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36-4357-98CB-D65FE72E9A2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{AD2B667A-F03D-45A7-9835-49C87248B411}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36-4357-98CB-D65FE72E9A26}"/>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{57668BEB-1292-4BAF-883C-485941B55405}</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B836-4357-98CB-D65FE72E9A2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{363C40BF-D557-4804-ABE6-BDEF45B128CF}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36-4357-98CB-D65FE72E9A2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{1584BD25-6FE8-4C7D-AE90-D4A91352C0CF}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36-4357-98CB-D65FE72E9A2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{6B925F8E-E41F-4433-BCFF-8D91A464FF77}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36-4357-98CB-D65FE72E9A2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{A3485BAB-CBD5-4B05-94C9-0FC3C2A19767}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36-4357-98CB-D65FE72E9A2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{BFA62D66-2C2B-486A-8AAC-A74A60AB18A1}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36-4357-98CB-D65FE72E9A2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{9BA12AD3-944C-4891-9C77-4F4DB6E9FA6E}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36-4357-98CB-D65FE72E9A2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{29F79AA5-E015-42CC-B9E4-72C3DD09FE3F}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36-4357-98CB-D65FE72E9A2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{5B1B36A8-FA33-4C49-BAFF-51D21DE3CEBC}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36-4357-98CB-D65FE72E9A2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{26F986A6-7D70-40BD-B3B3-A94F9265050C}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36-4357-98CB-D65FE72E9A2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{372B2105-750E-4C99-A541-3D9247DA3212}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36-4357-98CB-D65FE72E9A2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{72EBF0D0-0E47-48A0-A7D1-9A57A9DA88C9}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36-4357-98CB-D65FE72E9A2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{A195829B-CE18-4E63-A0D1-BE266C2B1878}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36-4357-98CB-D65FE72E9A2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{CD513292-034E-4A73-8A10-42D63A8EA4EC}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36-4357-98CB-D65FE72E9A2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{DFBD2937-97EF-4596-ADB7-97B196012268}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36-4357-98CB-D65FE72E9A2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{8648DCB3-4947-41D6-BFF0-2C0BA37D022E}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36-4357-98CB-D65FE72E9A2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{3749EC4D-4E4E-4195-A3FD-6ECD7A90D371}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36-4357-98CB-D65FE72E9A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836-4357-98CB-D65FE72E9A2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836-4357-98CB-D65FE72E9A2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{B73A8AF3-CF41-44AD-89A6-080912DA5757}</c15:txfldGUID>
                      <c15:f>Diagramm!$I$46</c15:f>
                      <c15:dlblFieldTableCache>
                        <c:ptCount val="1"/>
                      </c15:dlblFieldTableCache>
                    </c15:dlblFTEntry>
                  </c15:dlblFieldTable>
                  <c15:showDataLabelsRange val="0"/>
                </c:ext>
                <c:ext xmlns:c16="http://schemas.microsoft.com/office/drawing/2014/chart" uri="{C3380CC4-5D6E-409C-BE32-E72D297353CC}">
                  <c16:uniqueId val="{00000000-2237-497D-8ADB-906836C7927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{AB26C7B8-7123-4BF0-998B-C96149AC40D4}</c15:txfldGUID>
                      <c15:f>Diagramm!$I$47</c15:f>
                      <c15:dlblFieldTableCache>
                        <c:ptCount val="1"/>
                      </c15:dlblFieldTableCache>
                    </c15:dlblFTEntry>
                  </c15:dlblFieldTable>
                  <c15:showDataLabelsRange val="0"/>
                </c:ext>
                <c:ext xmlns:c16="http://schemas.microsoft.com/office/drawing/2014/chart" uri="{C3380CC4-5D6E-409C-BE32-E72D297353CC}">
                  <c16:uniqueId val="{00000001-2237-497D-8ADB-906836C7927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{ABAF152B-547E-4A79-82D2-849944838F84}</c15:txfldGUID>
                      <c15:f>Diagramm!$I$48</c15:f>
                      <c15:dlblFieldTableCache>
                        <c:ptCount val="1"/>
                      </c15:dlblFieldTableCache>
                    </c15:dlblFTEntry>
                  </c15:dlblFieldTable>
                  <c15:showDataLabelsRange val="0"/>
                </c:ext>
                <c:ext xmlns:c16="http://schemas.microsoft.com/office/drawing/2014/chart" uri="{C3380CC4-5D6E-409C-BE32-E72D297353CC}">
                  <c16:uniqueId val="{00000002-2237-497D-8ADB-906836C7927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{F7555578-07EB-4BF6-AC61-AA6803E50895}</c15:txfldGUID>
                      <c15:f>Diagramm!$I$49</c15:f>
                      <c15:dlblFieldTableCache>
                        <c:ptCount val="1"/>
                      </c15:dlblFieldTableCache>
                    </c15:dlblFTEntry>
                  </c15:dlblFieldTable>
                  <c15:showDataLabelsRange val="0"/>
                </c:ext>
                <c:ext xmlns:c16="http://schemas.microsoft.com/office/drawing/2014/chart" uri="{C3380CC4-5D6E-409C-BE32-E72D297353CC}">
                  <c16:uniqueId val="{00000003-2237-497D-8ADB-906836C7927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{F065A0CF-9819-496C-B426-F07325AF55DD}</c15:txfldGUID>
                      <c15:f>Diagramm!$I$50</c15:f>
                      <c15:dlblFieldTableCache>
                        <c:ptCount val="1"/>
                      </c15:dlblFieldTableCache>
                    </c15:dlblFTEntry>
                  </c15:dlblFieldTable>
                  <c15:showDataLabelsRange val="0"/>
                </c:ext>
                <c:ext xmlns:c16="http://schemas.microsoft.com/office/drawing/2014/chart" uri="{C3380CC4-5D6E-409C-BE32-E72D297353CC}">
                  <c16:uniqueId val="{00000004-2237-497D-8ADB-906836C7927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{C479A688-8F5F-4A00-9007-990B6A27EA2D}</c15:txfldGUID>
                      <c15:f>Diagramm!$I$51</c15:f>
                      <c15:dlblFieldTableCache>
                        <c:ptCount val="1"/>
                      </c15:dlblFieldTableCache>
                    </c15:dlblFTEntry>
                  </c15:dlblFieldTable>
                  <c15:showDataLabelsRange val="0"/>
                </c:ext>
                <c:ext xmlns:c16="http://schemas.microsoft.com/office/drawing/2014/chart" uri="{C3380CC4-5D6E-409C-BE32-E72D297353CC}">
                  <c16:uniqueId val="{00000005-2237-497D-8ADB-906836C7927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{6524184F-2C6E-4B57-AD51-E1399396AC86}</c15:txfldGUID>
                      <c15:f>Diagramm!$I$52</c15:f>
                      <c15:dlblFieldTableCache>
                        <c:ptCount val="1"/>
                      </c15:dlblFieldTableCache>
                    </c15:dlblFTEntry>
                  </c15:dlblFieldTable>
                  <c15:showDataLabelsRange val="0"/>
                </c:ext>
                <c:ext xmlns:c16="http://schemas.microsoft.com/office/drawing/2014/chart" uri="{C3380CC4-5D6E-409C-BE32-E72D297353CC}">
                  <c16:uniqueId val="{00000006-2237-497D-8ADB-906836C7927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{C1976E0B-2F2B-4A8C-BDB4-8B4C895FAFA4}</c15:txfldGUID>
                      <c15:f>Diagramm!$I$53</c15:f>
                      <c15:dlblFieldTableCache>
                        <c:ptCount val="1"/>
                      </c15:dlblFieldTableCache>
                    </c15:dlblFTEntry>
                  </c15:dlblFieldTable>
                  <c15:showDataLabelsRange val="0"/>
                </c:ext>
                <c:ext xmlns:c16="http://schemas.microsoft.com/office/drawing/2014/chart" uri="{C3380CC4-5D6E-409C-BE32-E72D297353CC}">
                  <c16:uniqueId val="{00000007-2237-497D-8ADB-906836C7927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{502FAD82-7A51-4BBA-9D55-EDC802E7F09E}</c15:txfldGUID>
                      <c15:f>Diagramm!$I$54</c15:f>
                      <c15:dlblFieldTableCache>
                        <c:ptCount val="1"/>
                      </c15:dlblFieldTableCache>
                    </c15:dlblFTEntry>
                  </c15:dlblFieldTable>
                  <c15:showDataLabelsRange val="0"/>
                </c:ext>
                <c:ext xmlns:c16="http://schemas.microsoft.com/office/drawing/2014/chart" uri="{C3380CC4-5D6E-409C-BE32-E72D297353CC}">
                  <c16:uniqueId val="{00000008-2237-497D-8ADB-906836C7927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{9141A210-681A-4F46-8FA7-7AAA74D59569}</c15:txfldGUID>
                      <c15:f>Diagramm!$I$55</c15:f>
                      <c15:dlblFieldTableCache>
                        <c:ptCount val="1"/>
                      </c15:dlblFieldTableCache>
                    </c15:dlblFTEntry>
                  </c15:dlblFieldTable>
                  <c15:showDataLabelsRange val="0"/>
                </c:ext>
                <c:ext xmlns:c16="http://schemas.microsoft.com/office/drawing/2014/chart" uri="{C3380CC4-5D6E-409C-BE32-E72D297353CC}">
                  <c16:uniqueId val="{00000009-2237-497D-8ADB-906836C7927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{4F9209D9-D91B-4AF8-8FBC-78D9B686F931}</c15:txfldGUID>
                      <c15:f>Diagramm!$I$56</c15:f>
                      <c15:dlblFieldTableCache>
                        <c:ptCount val="1"/>
                      </c15:dlblFieldTableCache>
                    </c15:dlblFTEntry>
                  </c15:dlblFieldTable>
                  <c15:showDataLabelsRange val="0"/>
                </c:ext>
                <c:ext xmlns:c16="http://schemas.microsoft.com/office/drawing/2014/chart" uri="{C3380CC4-5D6E-409C-BE32-E72D297353CC}">
                  <c16:uniqueId val="{0000000A-2237-497D-8ADB-906836C7927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{CFB7321F-EDCB-49E1-B475-34B2204233FC}</c15:txfldGUID>
                      <c15:f>Diagramm!$I$57</c15:f>
                      <c15:dlblFieldTableCache>
                        <c:ptCount val="1"/>
                      </c15:dlblFieldTableCache>
                    </c15:dlblFTEntry>
                  </c15:dlblFieldTable>
                  <c15:showDataLabelsRange val="0"/>
                </c:ext>
                <c:ext xmlns:c16="http://schemas.microsoft.com/office/drawing/2014/chart" uri="{C3380CC4-5D6E-409C-BE32-E72D297353CC}">
                  <c16:uniqueId val="{0000000B-2237-497D-8ADB-906836C7927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{7E19AD95-C3E8-4D7F-A66C-BA6170C0934A}</c15:txfldGUID>
                      <c15:f>Diagramm!$I$58</c15:f>
                      <c15:dlblFieldTableCache>
                        <c:ptCount val="1"/>
                      </c15:dlblFieldTableCache>
                    </c15:dlblFTEntry>
                  </c15:dlblFieldTable>
                  <c15:showDataLabelsRange val="0"/>
                </c:ext>
                <c:ext xmlns:c16="http://schemas.microsoft.com/office/drawing/2014/chart" uri="{C3380CC4-5D6E-409C-BE32-E72D297353CC}">
                  <c16:uniqueId val="{0000000C-2237-497D-8ADB-906836C7927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{96CC0DD0-4A88-40B5-A0DD-6CC28F9CB3C8}</c15:txfldGUID>
                      <c15:f>Diagramm!$I$59</c15:f>
                      <c15:dlblFieldTableCache>
                        <c:ptCount val="1"/>
                      </c15:dlblFieldTableCache>
                    </c15:dlblFTEntry>
                  </c15:dlblFieldTable>
                  <c15:showDataLabelsRange val="0"/>
                </c:ext>
                <c:ext xmlns:c16="http://schemas.microsoft.com/office/drawing/2014/chart" uri="{C3380CC4-5D6E-409C-BE32-E72D297353CC}">
                  <c16:uniqueId val="{0000000D-2237-497D-8ADB-906836C7927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{784D22DB-4261-43F6-B6DC-D0D7E01B6D4D}</c15:txfldGUID>
                      <c15:f>Diagramm!$I$60</c15:f>
                      <c15:dlblFieldTableCache>
                        <c:ptCount val="1"/>
                      </c15:dlblFieldTableCache>
                    </c15:dlblFTEntry>
                  </c15:dlblFieldTable>
                  <c15:showDataLabelsRange val="0"/>
                </c:ext>
                <c:ext xmlns:c16="http://schemas.microsoft.com/office/drawing/2014/chart" uri="{C3380CC4-5D6E-409C-BE32-E72D297353CC}">
                  <c16:uniqueId val="{0000000E-2237-497D-8ADB-906836C7927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{D0F96FD5-F8AB-4F9F-A9D3-66D09B0B431F}</c15:txfldGUID>
                      <c15:f>Diagramm!$I$61</c15:f>
                      <c15:dlblFieldTableCache>
                        <c:ptCount val="1"/>
                      </c15:dlblFieldTableCache>
                    </c15:dlblFTEntry>
                  </c15:dlblFieldTable>
                  <c15:showDataLabelsRange val="0"/>
                </c:ext>
                <c:ext xmlns:c16="http://schemas.microsoft.com/office/drawing/2014/chart" uri="{C3380CC4-5D6E-409C-BE32-E72D297353CC}">
                  <c16:uniqueId val="{0000000F-2237-497D-8ADB-906836C7927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{2C53AC3D-0460-46C2-A008-A43124261D9D}</c15:txfldGUID>
                      <c15:f>Diagramm!$I$62</c15:f>
                      <c15:dlblFieldTableCache>
                        <c:ptCount val="1"/>
                      </c15:dlblFieldTableCache>
                    </c15:dlblFTEntry>
                  </c15:dlblFieldTable>
                  <c15:showDataLabelsRange val="0"/>
                </c:ext>
                <c:ext xmlns:c16="http://schemas.microsoft.com/office/drawing/2014/chart" uri="{C3380CC4-5D6E-409C-BE32-E72D297353CC}">
                  <c16:uniqueId val="{00000010-2237-497D-8ADB-906836C7927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{95C34FE6-D833-4C5B-A67D-24B91FDB56E0}</c15:txfldGUID>
                      <c15:f>Diagramm!$I$63</c15:f>
                      <c15:dlblFieldTableCache>
                        <c:ptCount val="1"/>
                      </c15:dlblFieldTableCache>
                    </c15:dlblFTEntry>
                  </c15:dlblFieldTable>
                  <c15:showDataLabelsRange val="0"/>
                </c:ext>
                <c:ext xmlns:c16="http://schemas.microsoft.com/office/drawing/2014/chart" uri="{C3380CC4-5D6E-409C-BE32-E72D297353CC}">
                  <c16:uniqueId val="{00000011-2237-497D-8ADB-906836C7927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{26A4A0EA-A02A-4848-B0D0-84AB2331078E}</c15:txfldGUID>
                      <c15:f>Diagramm!$I$64</c15:f>
                      <c15:dlblFieldTableCache>
                        <c:ptCount val="1"/>
                      </c15:dlblFieldTableCache>
                    </c15:dlblFTEntry>
                  </c15:dlblFieldTable>
                  <c15:showDataLabelsRange val="0"/>
                </c:ext>
                <c:ext xmlns:c16="http://schemas.microsoft.com/office/drawing/2014/chart" uri="{C3380CC4-5D6E-409C-BE32-E72D297353CC}">
                  <c16:uniqueId val="{00000012-2237-497D-8ADB-906836C7927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{30F9F593-52CE-4311-9AE8-E8BC2D502605}</c15:txfldGUID>
                      <c15:f>Diagramm!$I$65</c15:f>
                      <c15:dlblFieldTableCache>
                        <c:ptCount val="1"/>
                      </c15:dlblFieldTableCache>
                    </c15:dlblFTEntry>
                  </c15:dlblFieldTable>
                  <c15:showDataLabelsRange val="0"/>
                </c:ext>
                <c:ext xmlns:c16="http://schemas.microsoft.com/office/drawing/2014/chart" uri="{C3380CC4-5D6E-409C-BE32-E72D297353CC}">
                  <c16:uniqueId val="{00000013-2237-497D-8ADB-906836C7927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{DFE626F4-861B-46EC-A7A0-CF284ED6BE53}</c15:txfldGUID>
                      <c15:f>Diagramm!$I$66</c15:f>
                      <c15:dlblFieldTableCache>
                        <c:ptCount val="1"/>
                      </c15:dlblFieldTableCache>
                    </c15:dlblFTEntry>
                  </c15:dlblFieldTable>
                  <c15:showDataLabelsRange val="0"/>
                </c:ext>
                <c:ext xmlns:c16="http://schemas.microsoft.com/office/drawing/2014/chart" uri="{C3380CC4-5D6E-409C-BE32-E72D297353CC}">
                  <c16:uniqueId val="{00000014-2237-497D-8ADB-906836C7927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{9C811F6E-A598-41AE-B23C-573AF3AE4402}</c15:txfldGUID>
                      <c15:f>Diagramm!$I$67</c15:f>
                      <c15:dlblFieldTableCache>
                        <c:ptCount val="1"/>
                      </c15:dlblFieldTableCache>
                    </c15:dlblFTEntry>
                  </c15:dlblFieldTable>
                  <c15:showDataLabelsRange val="0"/>
                </c:ext>
                <c:ext xmlns:c16="http://schemas.microsoft.com/office/drawing/2014/chart" uri="{C3380CC4-5D6E-409C-BE32-E72D297353CC}">
                  <c16:uniqueId val="{00000015-2237-497D-8ADB-906836C792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237-497D-8ADB-906836C7927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{88031743-FED8-4821-9C53-34DE931DC9C1}</c15:txfldGUID>
                      <c15:f>Diagramm!$K$46</c15:f>
                      <c15:dlblFieldTableCache>
                        <c:ptCount val="1"/>
                      </c15:dlblFieldTableCache>
                    </c15:dlblFTEntry>
                  </c15:dlblFieldTable>
                  <c15:showDataLabelsRange val="0"/>
                </c:ext>
                <c:ext xmlns:c16="http://schemas.microsoft.com/office/drawing/2014/chart" uri="{C3380CC4-5D6E-409C-BE32-E72D297353CC}">
                  <c16:uniqueId val="{00000017-2237-497D-8ADB-906836C7927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{494F9138-E1BC-4234-93D5-3D67FB2E2130}</c15:txfldGUID>
                      <c15:f>Diagramm!$K$47</c15:f>
                      <c15:dlblFieldTableCache>
                        <c:ptCount val="1"/>
                      </c15:dlblFieldTableCache>
                    </c15:dlblFTEntry>
                  </c15:dlblFieldTable>
                  <c15:showDataLabelsRange val="0"/>
                </c:ext>
                <c:ext xmlns:c16="http://schemas.microsoft.com/office/drawing/2014/chart" uri="{C3380CC4-5D6E-409C-BE32-E72D297353CC}">
                  <c16:uniqueId val="{00000018-2237-497D-8ADB-906836C7927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{044DB178-7C4B-4199-A531-6E7A46382826}</c15:txfldGUID>
                      <c15:f>Diagramm!$K$48</c15:f>
                      <c15:dlblFieldTableCache>
                        <c:ptCount val="1"/>
                      </c15:dlblFieldTableCache>
                    </c15:dlblFTEntry>
                  </c15:dlblFieldTable>
                  <c15:showDataLabelsRange val="0"/>
                </c:ext>
                <c:ext xmlns:c16="http://schemas.microsoft.com/office/drawing/2014/chart" uri="{C3380CC4-5D6E-409C-BE32-E72D297353CC}">
                  <c16:uniqueId val="{00000019-2237-497D-8ADB-906836C7927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{64D2D173-F55D-4611-89B4-4A62B4E82D15}</c15:txfldGUID>
                      <c15:f>Diagramm!$K$49</c15:f>
                      <c15:dlblFieldTableCache>
                        <c:ptCount val="1"/>
                      </c15:dlblFieldTableCache>
                    </c15:dlblFTEntry>
                  </c15:dlblFieldTable>
                  <c15:showDataLabelsRange val="0"/>
                </c:ext>
                <c:ext xmlns:c16="http://schemas.microsoft.com/office/drawing/2014/chart" uri="{C3380CC4-5D6E-409C-BE32-E72D297353CC}">
                  <c16:uniqueId val="{0000001A-2237-497D-8ADB-906836C7927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{5E92072A-8D63-4A63-9C1D-FF793AAF58BB}</c15:txfldGUID>
                      <c15:f>Diagramm!$K$50</c15:f>
                      <c15:dlblFieldTableCache>
                        <c:ptCount val="1"/>
                      </c15:dlblFieldTableCache>
                    </c15:dlblFTEntry>
                  </c15:dlblFieldTable>
                  <c15:showDataLabelsRange val="0"/>
                </c:ext>
                <c:ext xmlns:c16="http://schemas.microsoft.com/office/drawing/2014/chart" uri="{C3380CC4-5D6E-409C-BE32-E72D297353CC}">
                  <c16:uniqueId val="{0000001B-2237-497D-8ADB-906836C7927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{0D0DE4E6-5272-491E-80A4-2198FD1118EE}</c15:txfldGUID>
                      <c15:f>Diagramm!$K$51</c15:f>
                      <c15:dlblFieldTableCache>
                        <c:ptCount val="1"/>
                      </c15:dlblFieldTableCache>
                    </c15:dlblFTEntry>
                  </c15:dlblFieldTable>
                  <c15:showDataLabelsRange val="0"/>
                </c:ext>
                <c:ext xmlns:c16="http://schemas.microsoft.com/office/drawing/2014/chart" uri="{C3380CC4-5D6E-409C-BE32-E72D297353CC}">
                  <c16:uniqueId val="{0000001C-2237-497D-8ADB-906836C7927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{F3D0403C-4307-4B38-8EF5-540014E22289}</c15:txfldGUID>
                      <c15:f>Diagramm!$K$52</c15:f>
                      <c15:dlblFieldTableCache>
                        <c:ptCount val="1"/>
                      </c15:dlblFieldTableCache>
                    </c15:dlblFTEntry>
                  </c15:dlblFieldTable>
                  <c15:showDataLabelsRange val="0"/>
                </c:ext>
                <c:ext xmlns:c16="http://schemas.microsoft.com/office/drawing/2014/chart" uri="{C3380CC4-5D6E-409C-BE32-E72D297353CC}">
                  <c16:uniqueId val="{0000001D-2237-497D-8ADB-906836C7927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{E1C2BDAB-EFE8-405E-AFD5-6C1EFEFD0A60}</c15:txfldGUID>
                      <c15:f>Diagramm!$K$53</c15:f>
                      <c15:dlblFieldTableCache>
                        <c:ptCount val="1"/>
                      </c15:dlblFieldTableCache>
                    </c15:dlblFTEntry>
                  </c15:dlblFieldTable>
                  <c15:showDataLabelsRange val="0"/>
                </c:ext>
                <c:ext xmlns:c16="http://schemas.microsoft.com/office/drawing/2014/chart" uri="{C3380CC4-5D6E-409C-BE32-E72D297353CC}">
                  <c16:uniqueId val="{0000001E-2237-497D-8ADB-906836C7927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{68CB6C3C-EC32-4F1D-BCB3-694F84292B07}</c15:txfldGUID>
                      <c15:f>Diagramm!$K$54</c15:f>
                      <c15:dlblFieldTableCache>
                        <c:ptCount val="1"/>
                      </c15:dlblFieldTableCache>
                    </c15:dlblFTEntry>
                  </c15:dlblFieldTable>
                  <c15:showDataLabelsRange val="0"/>
                </c:ext>
                <c:ext xmlns:c16="http://schemas.microsoft.com/office/drawing/2014/chart" uri="{C3380CC4-5D6E-409C-BE32-E72D297353CC}">
                  <c16:uniqueId val="{0000001F-2237-497D-8ADB-906836C7927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{D0E52B5D-EA06-4B8C-8A47-09274F9D7F5A}</c15:txfldGUID>
                      <c15:f>Diagramm!$K$55</c15:f>
                      <c15:dlblFieldTableCache>
                        <c:ptCount val="1"/>
                      </c15:dlblFieldTableCache>
                    </c15:dlblFTEntry>
                  </c15:dlblFieldTable>
                  <c15:showDataLabelsRange val="0"/>
                </c:ext>
                <c:ext xmlns:c16="http://schemas.microsoft.com/office/drawing/2014/chart" uri="{C3380CC4-5D6E-409C-BE32-E72D297353CC}">
                  <c16:uniqueId val="{00000020-2237-497D-8ADB-906836C7927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{1CA4FAC7-BE69-45CF-B3A9-FC42008C1BA3}</c15:txfldGUID>
                      <c15:f>Diagramm!$K$56</c15:f>
                      <c15:dlblFieldTableCache>
                        <c:ptCount val="1"/>
                      </c15:dlblFieldTableCache>
                    </c15:dlblFTEntry>
                  </c15:dlblFieldTable>
                  <c15:showDataLabelsRange val="0"/>
                </c:ext>
                <c:ext xmlns:c16="http://schemas.microsoft.com/office/drawing/2014/chart" uri="{C3380CC4-5D6E-409C-BE32-E72D297353CC}">
                  <c16:uniqueId val="{00000021-2237-497D-8ADB-906836C7927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{100983EB-9794-41BE-8591-3DBE93BE2906}</c15:txfldGUID>
                      <c15:f>Diagramm!$K$57</c15:f>
                      <c15:dlblFieldTableCache>
                        <c:ptCount val="1"/>
                      </c15:dlblFieldTableCache>
                    </c15:dlblFTEntry>
                  </c15:dlblFieldTable>
                  <c15:showDataLabelsRange val="0"/>
                </c:ext>
                <c:ext xmlns:c16="http://schemas.microsoft.com/office/drawing/2014/chart" uri="{C3380CC4-5D6E-409C-BE32-E72D297353CC}">
                  <c16:uniqueId val="{00000022-2237-497D-8ADB-906836C7927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{8F27103E-6D54-4BDE-8460-54403B49A6A4}</c15:txfldGUID>
                      <c15:f>Diagramm!$K$58</c15:f>
                      <c15:dlblFieldTableCache>
                        <c:ptCount val="1"/>
                      </c15:dlblFieldTableCache>
                    </c15:dlblFTEntry>
                  </c15:dlblFieldTable>
                  <c15:showDataLabelsRange val="0"/>
                </c:ext>
                <c:ext xmlns:c16="http://schemas.microsoft.com/office/drawing/2014/chart" uri="{C3380CC4-5D6E-409C-BE32-E72D297353CC}">
                  <c16:uniqueId val="{00000023-2237-497D-8ADB-906836C7927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{4111337E-EE8C-4F69-B570-C550D0085A22}</c15:txfldGUID>
                      <c15:f>Diagramm!$K$59</c15:f>
                      <c15:dlblFieldTableCache>
                        <c:ptCount val="1"/>
                      </c15:dlblFieldTableCache>
                    </c15:dlblFTEntry>
                  </c15:dlblFieldTable>
                  <c15:showDataLabelsRange val="0"/>
                </c:ext>
                <c:ext xmlns:c16="http://schemas.microsoft.com/office/drawing/2014/chart" uri="{C3380CC4-5D6E-409C-BE32-E72D297353CC}">
                  <c16:uniqueId val="{00000024-2237-497D-8ADB-906836C7927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{2A84E88E-8DE1-4F4E-8328-E362B6FB7A30}</c15:txfldGUID>
                      <c15:f>Diagramm!$K$60</c15:f>
                      <c15:dlblFieldTableCache>
                        <c:ptCount val="1"/>
                      </c15:dlblFieldTableCache>
                    </c15:dlblFTEntry>
                  </c15:dlblFieldTable>
                  <c15:showDataLabelsRange val="0"/>
                </c:ext>
                <c:ext xmlns:c16="http://schemas.microsoft.com/office/drawing/2014/chart" uri="{C3380CC4-5D6E-409C-BE32-E72D297353CC}">
                  <c16:uniqueId val="{00000025-2237-497D-8ADB-906836C7927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{478DBBBA-BF45-4EB4-AA5C-D5B796E6E50B}</c15:txfldGUID>
                      <c15:f>Diagramm!$K$61</c15:f>
                      <c15:dlblFieldTableCache>
                        <c:ptCount val="1"/>
                      </c15:dlblFieldTableCache>
                    </c15:dlblFTEntry>
                  </c15:dlblFieldTable>
                  <c15:showDataLabelsRange val="0"/>
                </c:ext>
                <c:ext xmlns:c16="http://schemas.microsoft.com/office/drawing/2014/chart" uri="{C3380CC4-5D6E-409C-BE32-E72D297353CC}">
                  <c16:uniqueId val="{00000026-2237-497D-8ADB-906836C7927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{1C95709C-BDBD-4946-A35F-4F4210834149}</c15:txfldGUID>
                      <c15:f>Diagramm!$K$62</c15:f>
                      <c15:dlblFieldTableCache>
                        <c:ptCount val="1"/>
                      </c15:dlblFieldTableCache>
                    </c15:dlblFTEntry>
                  </c15:dlblFieldTable>
                  <c15:showDataLabelsRange val="0"/>
                </c:ext>
                <c:ext xmlns:c16="http://schemas.microsoft.com/office/drawing/2014/chart" uri="{C3380CC4-5D6E-409C-BE32-E72D297353CC}">
                  <c16:uniqueId val="{00000027-2237-497D-8ADB-906836C7927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{909D193E-3B38-4100-832C-C8726CD63C0F}</c15:txfldGUID>
                      <c15:f>Diagramm!$K$63</c15:f>
                      <c15:dlblFieldTableCache>
                        <c:ptCount val="1"/>
                      </c15:dlblFieldTableCache>
                    </c15:dlblFTEntry>
                  </c15:dlblFieldTable>
                  <c15:showDataLabelsRange val="0"/>
                </c:ext>
                <c:ext xmlns:c16="http://schemas.microsoft.com/office/drawing/2014/chart" uri="{C3380CC4-5D6E-409C-BE32-E72D297353CC}">
                  <c16:uniqueId val="{00000028-2237-497D-8ADB-906836C7927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{DB1F76A2-34CE-4616-BED1-2DAA178A5887}</c15:txfldGUID>
                      <c15:f>Diagramm!$K$64</c15:f>
                      <c15:dlblFieldTableCache>
                        <c:ptCount val="1"/>
                      </c15:dlblFieldTableCache>
                    </c15:dlblFTEntry>
                  </c15:dlblFieldTable>
                  <c15:showDataLabelsRange val="0"/>
                </c:ext>
                <c:ext xmlns:c16="http://schemas.microsoft.com/office/drawing/2014/chart" uri="{C3380CC4-5D6E-409C-BE32-E72D297353CC}">
                  <c16:uniqueId val="{00000029-2237-497D-8ADB-906836C7927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{431D7FAA-63A4-483C-8D16-3661162C4DCE}</c15:txfldGUID>
                      <c15:f>Diagramm!$K$65</c15:f>
                      <c15:dlblFieldTableCache>
                        <c:ptCount val="1"/>
                      </c15:dlblFieldTableCache>
                    </c15:dlblFTEntry>
                  </c15:dlblFieldTable>
                  <c15:showDataLabelsRange val="0"/>
                </c:ext>
                <c:ext xmlns:c16="http://schemas.microsoft.com/office/drawing/2014/chart" uri="{C3380CC4-5D6E-409C-BE32-E72D297353CC}">
                  <c16:uniqueId val="{0000002A-2237-497D-8ADB-906836C7927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{3923E9C8-B6DF-48A5-AC3F-4C5BFA9024CB}</c15:txfldGUID>
                      <c15:f>Diagramm!$K$66</c15:f>
                      <c15:dlblFieldTableCache>
                        <c:ptCount val="1"/>
                      </c15:dlblFieldTableCache>
                    </c15:dlblFTEntry>
                  </c15:dlblFieldTable>
                  <c15:showDataLabelsRange val="0"/>
                </c:ext>
                <c:ext xmlns:c16="http://schemas.microsoft.com/office/drawing/2014/chart" uri="{C3380CC4-5D6E-409C-BE32-E72D297353CC}">
                  <c16:uniqueId val="{0000002B-2237-497D-8ADB-906836C7927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{43721FA6-5675-4E3C-9128-FBFF7E3495FE}</c15:txfldGUID>
                      <c15:f>Diagramm!$K$67</c15:f>
                      <c15:dlblFieldTableCache>
                        <c:ptCount val="1"/>
                      </c15:dlblFieldTableCache>
                    </c15:dlblFTEntry>
                  </c15:dlblFieldTable>
                  <c15:showDataLabelsRange val="0"/>
                </c:ext>
                <c:ext xmlns:c16="http://schemas.microsoft.com/office/drawing/2014/chart" uri="{C3380CC4-5D6E-409C-BE32-E72D297353CC}">
                  <c16:uniqueId val="{0000002C-2237-497D-8ADB-906836C7927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237-497D-8ADB-906836C7927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{5E0E2E01-E32D-436E-B27C-04AAAFE46F0A}</c15:txfldGUID>
                      <c15:f>Diagramm!$J$46</c15:f>
                      <c15:dlblFieldTableCache>
                        <c:ptCount val="1"/>
                      </c15:dlblFieldTableCache>
                    </c15:dlblFTEntry>
                  </c15:dlblFieldTable>
                  <c15:showDataLabelsRange val="0"/>
                </c:ext>
                <c:ext xmlns:c16="http://schemas.microsoft.com/office/drawing/2014/chart" uri="{C3380CC4-5D6E-409C-BE32-E72D297353CC}">
                  <c16:uniqueId val="{0000002E-2237-497D-8ADB-906836C7927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{B88B8F8B-961A-44A1-A77D-29BC543D146F}</c15:txfldGUID>
                      <c15:f>Diagramm!$J$47</c15:f>
                      <c15:dlblFieldTableCache>
                        <c:ptCount val="1"/>
                      </c15:dlblFieldTableCache>
                    </c15:dlblFTEntry>
                  </c15:dlblFieldTable>
                  <c15:showDataLabelsRange val="0"/>
                </c:ext>
                <c:ext xmlns:c16="http://schemas.microsoft.com/office/drawing/2014/chart" uri="{C3380CC4-5D6E-409C-BE32-E72D297353CC}">
                  <c16:uniqueId val="{0000002F-2237-497D-8ADB-906836C7927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{322005F7-82A8-4AA5-B821-423B39C09F71}</c15:txfldGUID>
                      <c15:f>Diagramm!$J$48</c15:f>
                      <c15:dlblFieldTableCache>
                        <c:ptCount val="1"/>
                      </c15:dlblFieldTableCache>
                    </c15:dlblFTEntry>
                  </c15:dlblFieldTable>
                  <c15:showDataLabelsRange val="0"/>
                </c:ext>
                <c:ext xmlns:c16="http://schemas.microsoft.com/office/drawing/2014/chart" uri="{C3380CC4-5D6E-409C-BE32-E72D297353CC}">
                  <c16:uniqueId val="{00000030-2237-497D-8ADB-906836C7927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{42347D93-662E-415F-B6F6-884CA4E8ED7E}</c15:txfldGUID>
                      <c15:f>Diagramm!$J$49</c15:f>
                      <c15:dlblFieldTableCache>
                        <c:ptCount val="1"/>
                      </c15:dlblFieldTableCache>
                    </c15:dlblFTEntry>
                  </c15:dlblFieldTable>
                  <c15:showDataLabelsRange val="0"/>
                </c:ext>
                <c:ext xmlns:c16="http://schemas.microsoft.com/office/drawing/2014/chart" uri="{C3380CC4-5D6E-409C-BE32-E72D297353CC}">
                  <c16:uniqueId val="{00000031-2237-497D-8ADB-906836C7927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{75514457-7C36-4D94-9AFB-2899CC20AFF3}</c15:txfldGUID>
                      <c15:f>Diagramm!$J$50</c15:f>
                      <c15:dlblFieldTableCache>
                        <c:ptCount val="1"/>
                      </c15:dlblFieldTableCache>
                    </c15:dlblFTEntry>
                  </c15:dlblFieldTable>
                  <c15:showDataLabelsRange val="0"/>
                </c:ext>
                <c:ext xmlns:c16="http://schemas.microsoft.com/office/drawing/2014/chart" uri="{C3380CC4-5D6E-409C-BE32-E72D297353CC}">
                  <c16:uniqueId val="{00000032-2237-497D-8ADB-906836C7927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{2CA88CC8-951C-4F98-820C-D825FBA07277}</c15:txfldGUID>
                      <c15:f>Diagramm!$J$51</c15:f>
                      <c15:dlblFieldTableCache>
                        <c:ptCount val="1"/>
                      </c15:dlblFieldTableCache>
                    </c15:dlblFTEntry>
                  </c15:dlblFieldTable>
                  <c15:showDataLabelsRange val="0"/>
                </c:ext>
                <c:ext xmlns:c16="http://schemas.microsoft.com/office/drawing/2014/chart" uri="{C3380CC4-5D6E-409C-BE32-E72D297353CC}">
                  <c16:uniqueId val="{00000033-2237-497D-8ADB-906836C7927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{D3FB9159-78E4-4914-BEFA-B5F5BA56ABFF}</c15:txfldGUID>
                      <c15:f>Diagramm!$J$52</c15:f>
                      <c15:dlblFieldTableCache>
                        <c:ptCount val="1"/>
                      </c15:dlblFieldTableCache>
                    </c15:dlblFTEntry>
                  </c15:dlblFieldTable>
                  <c15:showDataLabelsRange val="0"/>
                </c:ext>
                <c:ext xmlns:c16="http://schemas.microsoft.com/office/drawing/2014/chart" uri="{C3380CC4-5D6E-409C-BE32-E72D297353CC}">
                  <c16:uniqueId val="{00000034-2237-497D-8ADB-906836C7927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{7B5D08E1-B45E-4795-B600-27307FC1473D}</c15:txfldGUID>
                      <c15:f>Diagramm!$J$53</c15:f>
                      <c15:dlblFieldTableCache>
                        <c:ptCount val="1"/>
                      </c15:dlblFieldTableCache>
                    </c15:dlblFTEntry>
                  </c15:dlblFieldTable>
                  <c15:showDataLabelsRange val="0"/>
                </c:ext>
                <c:ext xmlns:c16="http://schemas.microsoft.com/office/drawing/2014/chart" uri="{C3380CC4-5D6E-409C-BE32-E72D297353CC}">
                  <c16:uniqueId val="{00000035-2237-497D-8ADB-906836C7927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{8C6E99CA-D816-4D0F-9BA7-E4A550F3C7B4}</c15:txfldGUID>
                      <c15:f>Diagramm!$J$54</c15:f>
                      <c15:dlblFieldTableCache>
                        <c:ptCount val="1"/>
                      </c15:dlblFieldTableCache>
                    </c15:dlblFTEntry>
                  </c15:dlblFieldTable>
                  <c15:showDataLabelsRange val="0"/>
                </c:ext>
                <c:ext xmlns:c16="http://schemas.microsoft.com/office/drawing/2014/chart" uri="{C3380CC4-5D6E-409C-BE32-E72D297353CC}">
                  <c16:uniqueId val="{00000036-2237-497D-8ADB-906836C7927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{FF3B5343-40A0-429C-A572-A358202A5705}</c15:txfldGUID>
                      <c15:f>Diagramm!$J$55</c15:f>
                      <c15:dlblFieldTableCache>
                        <c:ptCount val="1"/>
                      </c15:dlblFieldTableCache>
                    </c15:dlblFTEntry>
                  </c15:dlblFieldTable>
                  <c15:showDataLabelsRange val="0"/>
                </c:ext>
                <c:ext xmlns:c16="http://schemas.microsoft.com/office/drawing/2014/chart" uri="{C3380CC4-5D6E-409C-BE32-E72D297353CC}">
                  <c16:uniqueId val="{00000037-2237-497D-8ADB-906836C7927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{74D8BEE0-4B2E-4B7D-9567-E427FF5FE53A}</c15:txfldGUID>
                      <c15:f>Diagramm!$J$56</c15:f>
                      <c15:dlblFieldTableCache>
                        <c:ptCount val="1"/>
                      </c15:dlblFieldTableCache>
                    </c15:dlblFTEntry>
                  </c15:dlblFieldTable>
                  <c15:showDataLabelsRange val="0"/>
                </c:ext>
                <c:ext xmlns:c16="http://schemas.microsoft.com/office/drawing/2014/chart" uri="{C3380CC4-5D6E-409C-BE32-E72D297353CC}">
                  <c16:uniqueId val="{00000038-2237-497D-8ADB-906836C7927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{45A9E87B-8C5B-4501-BEB4-9635791E7B21}</c15:txfldGUID>
                      <c15:f>Diagramm!$J$57</c15:f>
                      <c15:dlblFieldTableCache>
                        <c:ptCount val="1"/>
                      </c15:dlblFieldTableCache>
                    </c15:dlblFTEntry>
                  </c15:dlblFieldTable>
                  <c15:showDataLabelsRange val="0"/>
                </c:ext>
                <c:ext xmlns:c16="http://schemas.microsoft.com/office/drawing/2014/chart" uri="{C3380CC4-5D6E-409C-BE32-E72D297353CC}">
                  <c16:uniqueId val="{00000039-2237-497D-8ADB-906836C7927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{EDEC2A10-6CE8-4736-89DD-B3AB5A75C678}</c15:txfldGUID>
                      <c15:f>Diagramm!$J$58</c15:f>
                      <c15:dlblFieldTableCache>
                        <c:ptCount val="1"/>
                      </c15:dlblFieldTableCache>
                    </c15:dlblFTEntry>
                  </c15:dlblFieldTable>
                  <c15:showDataLabelsRange val="0"/>
                </c:ext>
                <c:ext xmlns:c16="http://schemas.microsoft.com/office/drawing/2014/chart" uri="{C3380CC4-5D6E-409C-BE32-E72D297353CC}">
                  <c16:uniqueId val="{0000003A-2237-497D-8ADB-906836C7927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{2F23F375-6448-48CC-972D-5702E5674BF0}</c15:txfldGUID>
                      <c15:f>Diagramm!$J$59</c15:f>
                      <c15:dlblFieldTableCache>
                        <c:ptCount val="1"/>
                      </c15:dlblFieldTableCache>
                    </c15:dlblFTEntry>
                  </c15:dlblFieldTable>
                  <c15:showDataLabelsRange val="0"/>
                </c:ext>
                <c:ext xmlns:c16="http://schemas.microsoft.com/office/drawing/2014/chart" uri="{C3380CC4-5D6E-409C-BE32-E72D297353CC}">
                  <c16:uniqueId val="{0000003B-2237-497D-8ADB-906836C7927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{949C9D5F-55D2-4899-B233-EA7FFD593083}</c15:txfldGUID>
                      <c15:f>Diagramm!$J$60</c15:f>
                      <c15:dlblFieldTableCache>
                        <c:ptCount val="1"/>
                      </c15:dlblFieldTableCache>
                    </c15:dlblFTEntry>
                  </c15:dlblFieldTable>
                  <c15:showDataLabelsRange val="0"/>
                </c:ext>
                <c:ext xmlns:c16="http://schemas.microsoft.com/office/drawing/2014/chart" uri="{C3380CC4-5D6E-409C-BE32-E72D297353CC}">
                  <c16:uniqueId val="{0000003C-2237-497D-8ADB-906836C7927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{C0461C4B-46F5-4B90-A23F-9CD8FBCEFD13}</c15:txfldGUID>
                      <c15:f>Diagramm!$J$61</c15:f>
                      <c15:dlblFieldTableCache>
                        <c:ptCount val="1"/>
                      </c15:dlblFieldTableCache>
                    </c15:dlblFTEntry>
                  </c15:dlblFieldTable>
                  <c15:showDataLabelsRange val="0"/>
                </c:ext>
                <c:ext xmlns:c16="http://schemas.microsoft.com/office/drawing/2014/chart" uri="{C3380CC4-5D6E-409C-BE32-E72D297353CC}">
                  <c16:uniqueId val="{0000003D-2237-497D-8ADB-906836C7927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{EDE478AD-A115-4A4F-AF7C-C96B286776A1}</c15:txfldGUID>
                      <c15:f>Diagramm!$J$62</c15:f>
                      <c15:dlblFieldTableCache>
                        <c:ptCount val="1"/>
                      </c15:dlblFieldTableCache>
                    </c15:dlblFTEntry>
                  </c15:dlblFieldTable>
                  <c15:showDataLabelsRange val="0"/>
                </c:ext>
                <c:ext xmlns:c16="http://schemas.microsoft.com/office/drawing/2014/chart" uri="{C3380CC4-5D6E-409C-BE32-E72D297353CC}">
                  <c16:uniqueId val="{0000003E-2237-497D-8ADB-906836C7927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{92A83654-3DD8-4F56-A890-3438FDE71454}</c15:txfldGUID>
                      <c15:f>Diagramm!$J$63</c15:f>
                      <c15:dlblFieldTableCache>
                        <c:ptCount val="1"/>
                      </c15:dlblFieldTableCache>
                    </c15:dlblFTEntry>
                  </c15:dlblFieldTable>
                  <c15:showDataLabelsRange val="0"/>
                </c:ext>
                <c:ext xmlns:c16="http://schemas.microsoft.com/office/drawing/2014/chart" uri="{C3380CC4-5D6E-409C-BE32-E72D297353CC}">
                  <c16:uniqueId val="{0000003F-2237-497D-8ADB-906836C7927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{6DC608CF-5447-4901-B876-86FB2CFB43EA}</c15:txfldGUID>
                      <c15:f>Diagramm!$J$64</c15:f>
                      <c15:dlblFieldTableCache>
                        <c:ptCount val="1"/>
                      </c15:dlblFieldTableCache>
                    </c15:dlblFTEntry>
                  </c15:dlblFieldTable>
                  <c15:showDataLabelsRange val="0"/>
                </c:ext>
                <c:ext xmlns:c16="http://schemas.microsoft.com/office/drawing/2014/chart" uri="{C3380CC4-5D6E-409C-BE32-E72D297353CC}">
                  <c16:uniqueId val="{00000040-2237-497D-8ADB-906836C7927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{FBE79333-C6A8-475D-AD4E-7CE1BC7B5B47}</c15:txfldGUID>
                      <c15:f>Diagramm!$J$65</c15:f>
                      <c15:dlblFieldTableCache>
                        <c:ptCount val="1"/>
                      </c15:dlblFieldTableCache>
                    </c15:dlblFTEntry>
                  </c15:dlblFieldTable>
                  <c15:showDataLabelsRange val="0"/>
                </c:ext>
                <c:ext xmlns:c16="http://schemas.microsoft.com/office/drawing/2014/chart" uri="{C3380CC4-5D6E-409C-BE32-E72D297353CC}">
                  <c16:uniqueId val="{00000041-2237-497D-8ADB-906836C7927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{3DBF0BB3-8236-4AAD-B163-E7C542927004}</c15:txfldGUID>
                      <c15:f>Diagramm!$J$66</c15:f>
                      <c15:dlblFieldTableCache>
                        <c:ptCount val="1"/>
                      </c15:dlblFieldTableCache>
                    </c15:dlblFTEntry>
                  </c15:dlblFieldTable>
                  <c15:showDataLabelsRange val="0"/>
                </c:ext>
                <c:ext xmlns:c16="http://schemas.microsoft.com/office/drawing/2014/chart" uri="{C3380CC4-5D6E-409C-BE32-E72D297353CC}">
                  <c16:uniqueId val="{00000042-2237-497D-8ADB-906836C7927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{7BFDB8FD-3AC8-4279-87C1-893F45213F71}</c15:txfldGUID>
                      <c15:f>Diagramm!$J$67</c15:f>
                      <c15:dlblFieldTableCache>
                        <c:ptCount val="1"/>
                      </c15:dlblFieldTableCache>
                    </c15:dlblFTEntry>
                  </c15:dlblFieldTable>
                  <c15:showDataLabelsRange val="0"/>
                </c:ext>
                <c:ext xmlns:c16="http://schemas.microsoft.com/office/drawing/2014/chart" uri="{C3380CC4-5D6E-409C-BE32-E72D297353CC}">
                  <c16:uniqueId val="{00000043-2237-497D-8ADB-906836C792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237-497D-8ADB-906836C7927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70-4B17-9C7B-340CA721F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70-4B17-9C7B-340CA721F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70-4B17-9C7B-340CA721F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70-4B17-9C7B-340CA721F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70-4B17-9C7B-340CA721F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70-4B17-9C7B-340CA721F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70-4B17-9C7B-340CA721F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70-4B17-9C7B-340CA721F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70-4B17-9C7B-340CA721F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70-4B17-9C7B-340CA721F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A70-4B17-9C7B-340CA721F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A70-4B17-9C7B-340CA721F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A70-4B17-9C7B-340CA721F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A70-4B17-9C7B-340CA721F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A70-4B17-9C7B-340CA721F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A70-4B17-9C7B-340CA721F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70-4B17-9C7B-340CA721F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A70-4B17-9C7B-340CA721F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A70-4B17-9C7B-340CA721F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A70-4B17-9C7B-340CA721F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A70-4B17-9C7B-340CA721F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A70-4B17-9C7B-340CA721FD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70-4B17-9C7B-340CA721FDA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A70-4B17-9C7B-340CA721F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A70-4B17-9C7B-340CA721F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A70-4B17-9C7B-340CA721F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A70-4B17-9C7B-340CA721F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A70-4B17-9C7B-340CA721F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A70-4B17-9C7B-340CA721F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A70-4B17-9C7B-340CA721F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A70-4B17-9C7B-340CA721F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A70-4B17-9C7B-340CA721F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A70-4B17-9C7B-340CA721F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A70-4B17-9C7B-340CA721F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A70-4B17-9C7B-340CA721F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A70-4B17-9C7B-340CA721F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A70-4B17-9C7B-340CA721F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A70-4B17-9C7B-340CA721F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A70-4B17-9C7B-340CA721F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A70-4B17-9C7B-340CA721F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A70-4B17-9C7B-340CA721F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A70-4B17-9C7B-340CA721F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A70-4B17-9C7B-340CA721F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A70-4B17-9C7B-340CA721F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A70-4B17-9C7B-340CA721FDA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70-4B17-9C7B-340CA721FDA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A70-4B17-9C7B-340CA721FDA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A70-4B17-9C7B-340CA721FDA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A70-4B17-9C7B-340CA721FDA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A70-4B17-9C7B-340CA721FDA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A70-4B17-9C7B-340CA721FDA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A70-4B17-9C7B-340CA721FDA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A70-4B17-9C7B-340CA721FDA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A70-4B17-9C7B-340CA721FDA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A70-4B17-9C7B-340CA721FDA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A70-4B17-9C7B-340CA721FDA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A70-4B17-9C7B-340CA721FDA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A70-4B17-9C7B-340CA721FDA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A70-4B17-9C7B-340CA721FDA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A70-4B17-9C7B-340CA721FDA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A70-4B17-9C7B-340CA721FDA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A70-4B17-9C7B-340CA721FDA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A70-4B17-9C7B-340CA721FDA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A70-4B17-9C7B-340CA721FDA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A70-4B17-9C7B-340CA721FDA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A70-4B17-9C7B-340CA721FDA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A70-4B17-9C7B-340CA721FDA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A70-4B17-9C7B-340CA721FD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70-4B17-9C7B-340CA721FDA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101.3609941174423</c:v>
                </c:pt>
                <c:pt idx="2">
                  <c:v>102.84555675449893</c:v>
                </c:pt>
                <c:pt idx="3">
                  <c:v>101.37317692923527</c:v>
                </c:pt>
                <c:pt idx="4">
                  <c:v>101.13648230011488</c:v>
                </c:pt>
                <c:pt idx="5">
                  <c:v>102.0675972014341</c:v>
                </c:pt>
                <c:pt idx="6">
                  <c:v>103.34505203801037</c:v>
                </c:pt>
                <c:pt idx="7">
                  <c:v>102.09718403007415</c:v>
                </c:pt>
                <c:pt idx="8">
                  <c:v>102.25556058338266</c:v>
                </c:pt>
                <c:pt idx="9">
                  <c:v>103.08747258867345</c:v>
                </c:pt>
                <c:pt idx="10">
                  <c:v>104.71300776219152</c:v>
                </c:pt>
                <c:pt idx="11">
                  <c:v>103.36071565317275</c:v>
                </c:pt>
                <c:pt idx="12">
                  <c:v>103.83062410804413</c:v>
                </c:pt>
                <c:pt idx="13">
                  <c:v>104.87138431550002</c:v>
                </c:pt>
                <c:pt idx="14">
                  <c:v>106.92157750008701</c:v>
                </c:pt>
                <c:pt idx="15">
                  <c:v>106.1697239722928</c:v>
                </c:pt>
                <c:pt idx="16">
                  <c:v>106.27066727000592</c:v>
                </c:pt>
                <c:pt idx="17">
                  <c:v>107.29750426398412</c:v>
                </c:pt>
                <c:pt idx="18">
                  <c:v>109.19976330537089</c:v>
                </c:pt>
                <c:pt idx="19">
                  <c:v>108.23732117372688</c:v>
                </c:pt>
                <c:pt idx="20">
                  <c:v>108.07894462041838</c:v>
                </c:pt>
                <c:pt idx="21">
                  <c:v>107.80222075254969</c:v>
                </c:pt>
                <c:pt idx="22">
                  <c:v>108.6515367746876</c:v>
                </c:pt>
                <c:pt idx="23">
                  <c:v>107.40366876675137</c:v>
                </c:pt>
                <c:pt idx="24">
                  <c:v>106.76320094677851</c:v>
                </c:pt>
              </c:numCache>
            </c:numRef>
          </c:val>
          <c:smooth val="0"/>
          <c:extLst>
            <c:ext xmlns:c16="http://schemas.microsoft.com/office/drawing/2014/chart" uri="{C3380CC4-5D6E-409C-BE32-E72D297353CC}">
              <c16:uniqueId val="{00000000-4386-4DE8-95C3-BCD724F3B9D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101.52151101783839</c:v>
                </c:pt>
                <c:pt idx="2">
                  <c:v>104.14480587618048</c:v>
                </c:pt>
                <c:pt idx="3">
                  <c:v>101.8887722980063</c:v>
                </c:pt>
                <c:pt idx="4">
                  <c:v>98.268625393494219</c:v>
                </c:pt>
                <c:pt idx="5">
                  <c:v>99.475341028331584</c:v>
                </c:pt>
                <c:pt idx="6">
                  <c:v>102.57082896117524</c:v>
                </c:pt>
                <c:pt idx="7">
                  <c:v>100.57712486883526</c:v>
                </c:pt>
                <c:pt idx="8">
                  <c:v>99.527806925498425</c:v>
                </c:pt>
                <c:pt idx="9">
                  <c:v>101.25918153200419</c:v>
                </c:pt>
                <c:pt idx="10">
                  <c:v>103.88247639034627</c:v>
                </c:pt>
                <c:pt idx="11">
                  <c:v>99.370409233997904</c:v>
                </c:pt>
                <c:pt idx="12">
                  <c:v>100.99685204616999</c:v>
                </c:pt>
                <c:pt idx="13">
                  <c:v>101.62644281217209</c:v>
                </c:pt>
                <c:pt idx="14">
                  <c:v>104.40713536201469</c:v>
                </c:pt>
                <c:pt idx="15">
                  <c:v>101.73137460650577</c:v>
                </c:pt>
                <c:pt idx="16">
                  <c:v>102.04616998950682</c:v>
                </c:pt>
                <c:pt idx="17">
                  <c:v>103.83001049317943</c:v>
                </c:pt>
                <c:pt idx="18">
                  <c:v>109.07660020986359</c:v>
                </c:pt>
                <c:pt idx="19">
                  <c:v>106.92549842602308</c:v>
                </c:pt>
                <c:pt idx="20">
                  <c:v>107.03043022035676</c:v>
                </c:pt>
                <c:pt idx="21">
                  <c:v>113.58866736621196</c:v>
                </c:pt>
                <c:pt idx="22">
                  <c:v>118.57292759706191</c:v>
                </c:pt>
                <c:pt idx="23">
                  <c:v>118.25813221406085</c:v>
                </c:pt>
                <c:pt idx="24">
                  <c:v>116.21196222455403</c:v>
                </c:pt>
              </c:numCache>
            </c:numRef>
          </c:val>
          <c:smooth val="0"/>
          <c:extLst>
            <c:ext xmlns:c16="http://schemas.microsoft.com/office/drawing/2014/chart" uri="{C3380CC4-5D6E-409C-BE32-E72D297353CC}">
              <c16:uniqueId val="{00000001-4386-4DE8-95C3-BCD724F3B9D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100.10409437890353</c:v>
                </c:pt>
                <c:pt idx="2">
                  <c:v>99.96530187369882</c:v>
                </c:pt>
                <c:pt idx="3">
                  <c:v>99.670367800138791</c:v>
                </c:pt>
                <c:pt idx="4">
                  <c:v>94.604441360166547</c:v>
                </c:pt>
                <c:pt idx="5">
                  <c:v>93.84108258154059</c:v>
                </c:pt>
                <c:pt idx="6">
                  <c:v>92.43580846634282</c:v>
                </c:pt>
                <c:pt idx="7">
                  <c:v>91.429562803608604</c:v>
                </c:pt>
                <c:pt idx="8">
                  <c:v>90.11103400416377</c:v>
                </c:pt>
                <c:pt idx="9">
                  <c:v>90.961138098542676</c:v>
                </c:pt>
                <c:pt idx="10">
                  <c:v>90.09368494101318</c:v>
                </c:pt>
                <c:pt idx="11">
                  <c:v>87.699514226231784</c:v>
                </c:pt>
                <c:pt idx="12">
                  <c:v>86.34628730048577</c:v>
                </c:pt>
                <c:pt idx="13">
                  <c:v>89.139486467730748</c:v>
                </c:pt>
                <c:pt idx="14">
                  <c:v>88.393476752255367</c:v>
                </c:pt>
                <c:pt idx="15">
                  <c:v>86.38098542678695</c:v>
                </c:pt>
                <c:pt idx="16">
                  <c:v>85.01040943789036</c:v>
                </c:pt>
                <c:pt idx="17">
                  <c:v>88.827203331020115</c:v>
                </c:pt>
                <c:pt idx="18">
                  <c:v>87.439278278972935</c:v>
                </c:pt>
                <c:pt idx="19">
                  <c:v>87.595419847328245</c:v>
                </c:pt>
                <c:pt idx="20">
                  <c:v>86.051353226925741</c:v>
                </c:pt>
                <c:pt idx="21">
                  <c:v>86.675919500346978</c:v>
                </c:pt>
                <c:pt idx="22">
                  <c:v>85.964607911172791</c:v>
                </c:pt>
                <c:pt idx="23">
                  <c:v>84.698126301179727</c:v>
                </c:pt>
                <c:pt idx="24">
                  <c:v>81.731436502428863</c:v>
                </c:pt>
              </c:numCache>
            </c:numRef>
          </c:val>
          <c:smooth val="0"/>
          <c:extLst>
            <c:ext xmlns:c16="http://schemas.microsoft.com/office/drawing/2014/chart" uri="{C3380CC4-5D6E-409C-BE32-E72D297353CC}">
              <c16:uniqueId val="{00000002-4386-4DE8-95C3-BCD724F3B9D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386-4DE8-95C3-BCD724F3B9DA}"/>
                </c:ext>
              </c:extLst>
            </c:dLbl>
            <c:dLbl>
              <c:idx val="1"/>
              <c:delete val="1"/>
              <c:extLst>
                <c:ext xmlns:c15="http://schemas.microsoft.com/office/drawing/2012/chart" uri="{CE6537A1-D6FC-4f65-9D91-7224C49458BB}"/>
                <c:ext xmlns:c16="http://schemas.microsoft.com/office/drawing/2014/chart" uri="{C3380CC4-5D6E-409C-BE32-E72D297353CC}">
                  <c16:uniqueId val="{00000004-4386-4DE8-95C3-BCD724F3B9DA}"/>
                </c:ext>
              </c:extLst>
            </c:dLbl>
            <c:dLbl>
              <c:idx val="2"/>
              <c:delete val="1"/>
              <c:extLst>
                <c:ext xmlns:c15="http://schemas.microsoft.com/office/drawing/2012/chart" uri="{CE6537A1-D6FC-4f65-9D91-7224C49458BB}"/>
                <c:ext xmlns:c16="http://schemas.microsoft.com/office/drawing/2014/chart" uri="{C3380CC4-5D6E-409C-BE32-E72D297353CC}">
                  <c16:uniqueId val="{00000005-4386-4DE8-95C3-BCD724F3B9DA}"/>
                </c:ext>
              </c:extLst>
            </c:dLbl>
            <c:dLbl>
              <c:idx val="3"/>
              <c:delete val="1"/>
              <c:extLst>
                <c:ext xmlns:c15="http://schemas.microsoft.com/office/drawing/2012/chart" uri="{CE6537A1-D6FC-4f65-9D91-7224C49458BB}"/>
                <c:ext xmlns:c16="http://schemas.microsoft.com/office/drawing/2014/chart" uri="{C3380CC4-5D6E-409C-BE32-E72D297353CC}">
                  <c16:uniqueId val="{00000006-4386-4DE8-95C3-BCD724F3B9DA}"/>
                </c:ext>
              </c:extLst>
            </c:dLbl>
            <c:dLbl>
              <c:idx val="4"/>
              <c:delete val="1"/>
              <c:extLst>
                <c:ext xmlns:c15="http://schemas.microsoft.com/office/drawing/2012/chart" uri="{CE6537A1-D6FC-4f65-9D91-7224C49458BB}"/>
                <c:ext xmlns:c16="http://schemas.microsoft.com/office/drawing/2014/chart" uri="{C3380CC4-5D6E-409C-BE32-E72D297353CC}">
                  <c16:uniqueId val="{00000007-4386-4DE8-95C3-BCD724F3B9DA}"/>
                </c:ext>
              </c:extLst>
            </c:dLbl>
            <c:dLbl>
              <c:idx val="5"/>
              <c:delete val="1"/>
              <c:extLst>
                <c:ext xmlns:c15="http://schemas.microsoft.com/office/drawing/2012/chart" uri="{CE6537A1-D6FC-4f65-9D91-7224C49458BB}"/>
                <c:ext xmlns:c16="http://schemas.microsoft.com/office/drawing/2014/chart" uri="{C3380CC4-5D6E-409C-BE32-E72D297353CC}">
                  <c16:uniqueId val="{00000008-4386-4DE8-95C3-BCD724F3B9DA}"/>
                </c:ext>
              </c:extLst>
            </c:dLbl>
            <c:dLbl>
              <c:idx val="6"/>
              <c:delete val="1"/>
              <c:extLst>
                <c:ext xmlns:c15="http://schemas.microsoft.com/office/drawing/2012/chart" uri="{CE6537A1-D6FC-4f65-9D91-7224C49458BB}"/>
                <c:ext xmlns:c16="http://schemas.microsoft.com/office/drawing/2014/chart" uri="{C3380CC4-5D6E-409C-BE32-E72D297353CC}">
                  <c16:uniqueId val="{00000009-4386-4DE8-95C3-BCD724F3B9DA}"/>
                </c:ext>
              </c:extLst>
            </c:dLbl>
            <c:dLbl>
              <c:idx val="7"/>
              <c:delete val="1"/>
              <c:extLst>
                <c:ext xmlns:c15="http://schemas.microsoft.com/office/drawing/2012/chart" uri="{CE6537A1-D6FC-4f65-9D91-7224C49458BB}"/>
                <c:ext xmlns:c16="http://schemas.microsoft.com/office/drawing/2014/chart" uri="{C3380CC4-5D6E-409C-BE32-E72D297353CC}">
                  <c16:uniqueId val="{0000000A-4386-4DE8-95C3-BCD724F3B9DA}"/>
                </c:ext>
              </c:extLst>
            </c:dLbl>
            <c:dLbl>
              <c:idx val="8"/>
              <c:delete val="1"/>
              <c:extLst>
                <c:ext xmlns:c15="http://schemas.microsoft.com/office/drawing/2012/chart" uri="{CE6537A1-D6FC-4f65-9D91-7224C49458BB}"/>
                <c:ext xmlns:c16="http://schemas.microsoft.com/office/drawing/2014/chart" uri="{C3380CC4-5D6E-409C-BE32-E72D297353CC}">
                  <c16:uniqueId val="{0000000B-4386-4DE8-95C3-BCD724F3B9DA}"/>
                </c:ext>
              </c:extLst>
            </c:dLbl>
            <c:dLbl>
              <c:idx val="9"/>
              <c:delete val="1"/>
              <c:extLst>
                <c:ext xmlns:c15="http://schemas.microsoft.com/office/drawing/2012/chart" uri="{CE6537A1-D6FC-4f65-9D91-7224C49458BB}"/>
                <c:ext xmlns:c16="http://schemas.microsoft.com/office/drawing/2014/chart" uri="{C3380CC4-5D6E-409C-BE32-E72D297353CC}">
                  <c16:uniqueId val="{0000000C-4386-4DE8-95C3-BCD724F3B9DA}"/>
                </c:ext>
              </c:extLst>
            </c:dLbl>
            <c:dLbl>
              <c:idx val="10"/>
              <c:delete val="1"/>
              <c:extLst>
                <c:ext xmlns:c15="http://schemas.microsoft.com/office/drawing/2012/chart" uri="{CE6537A1-D6FC-4f65-9D91-7224C49458BB}"/>
                <c:ext xmlns:c16="http://schemas.microsoft.com/office/drawing/2014/chart" uri="{C3380CC4-5D6E-409C-BE32-E72D297353CC}">
                  <c16:uniqueId val="{0000000D-4386-4DE8-95C3-BCD724F3B9DA}"/>
                </c:ext>
              </c:extLst>
            </c:dLbl>
            <c:dLbl>
              <c:idx val="11"/>
              <c:delete val="1"/>
              <c:extLst>
                <c:ext xmlns:c15="http://schemas.microsoft.com/office/drawing/2012/chart" uri="{CE6537A1-D6FC-4f65-9D91-7224C49458BB}"/>
                <c:ext xmlns:c16="http://schemas.microsoft.com/office/drawing/2014/chart" uri="{C3380CC4-5D6E-409C-BE32-E72D297353CC}">
                  <c16:uniqueId val="{0000000E-4386-4DE8-95C3-BCD724F3B9DA}"/>
                </c:ext>
              </c:extLst>
            </c:dLbl>
            <c:dLbl>
              <c:idx val="12"/>
              <c:delete val="1"/>
              <c:extLst>
                <c:ext xmlns:c15="http://schemas.microsoft.com/office/drawing/2012/chart" uri="{CE6537A1-D6FC-4f65-9D91-7224C49458BB}"/>
                <c:ext xmlns:c16="http://schemas.microsoft.com/office/drawing/2014/chart" uri="{C3380CC4-5D6E-409C-BE32-E72D297353CC}">
                  <c16:uniqueId val="{0000000F-4386-4DE8-95C3-BCD724F3B9D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86-4DE8-95C3-BCD724F3B9DA}"/>
                </c:ext>
              </c:extLst>
            </c:dLbl>
            <c:dLbl>
              <c:idx val="14"/>
              <c:delete val="1"/>
              <c:extLst>
                <c:ext xmlns:c15="http://schemas.microsoft.com/office/drawing/2012/chart" uri="{CE6537A1-D6FC-4f65-9D91-7224C49458BB}"/>
                <c:ext xmlns:c16="http://schemas.microsoft.com/office/drawing/2014/chart" uri="{C3380CC4-5D6E-409C-BE32-E72D297353CC}">
                  <c16:uniqueId val="{00000011-4386-4DE8-95C3-BCD724F3B9DA}"/>
                </c:ext>
              </c:extLst>
            </c:dLbl>
            <c:dLbl>
              <c:idx val="15"/>
              <c:delete val="1"/>
              <c:extLst>
                <c:ext xmlns:c15="http://schemas.microsoft.com/office/drawing/2012/chart" uri="{CE6537A1-D6FC-4f65-9D91-7224C49458BB}"/>
                <c:ext xmlns:c16="http://schemas.microsoft.com/office/drawing/2014/chart" uri="{C3380CC4-5D6E-409C-BE32-E72D297353CC}">
                  <c16:uniqueId val="{00000012-4386-4DE8-95C3-BCD724F3B9DA}"/>
                </c:ext>
              </c:extLst>
            </c:dLbl>
            <c:dLbl>
              <c:idx val="16"/>
              <c:delete val="1"/>
              <c:extLst>
                <c:ext xmlns:c15="http://schemas.microsoft.com/office/drawing/2012/chart" uri="{CE6537A1-D6FC-4f65-9D91-7224C49458BB}"/>
                <c:ext xmlns:c16="http://schemas.microsoft.com/office/drawing/2014/chart" uri="{C3380CC4-5D6E-409C-BE32-E72D297353CC}">
                  <c16:uniqueId val="{00000013-4386-4DE8-95C3-BCD724F3B9DA}"/>
                </c:ext>
              </c:extLst>
            </c:dLbl>
            <c:dLbl>
              <c:idx val="17"/>
              <c:delete val="1"/>
              <c:extLst>
                <c:ext xmlns:c15="http://schemas.microsoft.com/office/drawing/2012/chart" uri="{CE6537A1-D6FC-4f65-9D91-7224C49458BB}"/>
                <c:ext xmlns:c16="http://schemas.microsoft.com/office/drawing/2014/chart" uri="{C3380CC4-5D6E-409C-BE32-E72D297353CC}">
                  <c16:uniqueId val="{00000014-4386-4DE8-95C3-BCD724F3B9DA}"/>
                </c:ext>
              </c:extLst>
            </c:dLbl>
            <c:dLbl>
              <c:idx val="18"/>
              <c:delete val="1"/>
              <c:extLst>
                <c:ext xmlns:c15="http://schemas.microsoft.com/office/drawing/2012/chart" uri="{CE6537A1-D6FC-4f65-9D91-7224C49458BB}"/>
                <c:ext xmlns:c16="http://schemas.microsoft.com/office/drawing/2014/chart" uri="{C3380CC4-5D6E-409C-BE32-E72D297353CC}">
                  <c16:uniqueId val="{00000015-4386-4DE8-95C3-BCD724F3B9DA}"/>
                </c:ext>
              </c:extLst>
            </c:dLbl>
            <c:dLbl>
              <c:idx val="19"/>
              <c:delete val="1"/>
              <c:extLst>
                <c:ext xmlns:c15="http://schemas.microsoft.com/office/drawing/2012/chart" uri="{CE6537A1-D6FC-4f65-9D91-7224C49458BB}"/>
                <c:ext xmlns:c16="http://schemas.microsoft.com/office/drawing/2014/chart" uri="{C3380CC4-5D6E-409C-BE32-E72D297353CC}">
                  <c16:uniqueId val="{00000016-4386-4DE8-95C3-BCD724F3B9DA}"/>
                </c:ext>
              </c:extLst>
            </c:dLbl>
            <c:dLbl>
              <c:idx val="20"/>
              <c:delete val="1"/>
              <c:extLst>
                <c:ext xmlns:c15="http://schemas.microsoft.com/office/drawing/2012/chart" uri="{CE6537A1-D6FC-4f65-9D91-7224C49458BB}"/>
                <c:ext xmlns:c16="http://schemas.microsoft.com/office/drawing/2014/chart" uri="{C3380CC4-5D6E-409C-BE32-E72D297353CC}">
                  <c16:uniqueId val="{00000017-4386-4DE8-95C3-BCD724F3B9DA}"/>
                </c:ext>
              </c:extLst>
            </c:dLbl>
            <c:dLbl>
              <c:idx val="21"/>
              <c:delete val="1"/>
              <c:extLst>
                <c:ext xmlns:c15="http://schemas.microsoft.com/office/drawing/2012/chart" uri="{CE6537A1-D6FC-4f65-9D91-7224C49458BB}"/>
                <c:ext xmlns:c16="http://schemas.microsoft.com/office/drawing/2014/chart" uri="{C3380CC4-5D6E-409C-BE32-E72D297353CC}">
                  <c16:uniqueId val="{00000018-4386-4DE8-95C3-BCD724F3B9DA}"/>
                </c:ext>
              </c:extLst>
            </c:dLbl>
            <c:dLbl>
              <c:idx val="22"/>
              <c:delete val="1"/>
              <c:extLst>
                <c:ext xmlns:c15="http://schemas.microsoft.com/office/drawing/2012/chart" uri="{CE6537A1-D6FC-4f65-9D91-7224C49458BB}"/>
                <c:ext xmlns:c16="http://schemas.microsoft.com/office/drawing/2014/chart" uri="{C3380CC4-5D6E-409C-BE32-E72D297353CC}">
                  <c16:uniqueId val="{00000019-4386-4DE8-95C3-BCD724F3B9DA}"/>
                </c:ext>
              </c:extLst>
            </c:dLbl>
            <c:dLbl>
              <c:idx val="23"/>
              <c:delete val="1"/>
              <c:extLst>
                <c:ext xmlns:c15="http://schemas.microsoft.com/office/drawing/2012/chart" uri="{CE6537A1-D6FC-4f65-9D91-7224C49458BB}"/>
                <c:ext xmlns:c16="http://schemas.microsoft.com/office/drawing/2014/chart" uri="{C3380CC4-5D6E-409C-BE32-E72D297353CC}">
                  <c16:uniqueId val="{0000001A-4386-4DE8-95C3-BCD724F3B9DA}"/>
                </c:ext>
              </c:extLst>
            </c:dLbl>
            <c:dLbl>
              <c:idx val="24"/>
              <c:delete val="1"/>
              <c:extLst>
                <c:ext xmlns:c15="http://schemas.microsoft.com/office/drawing/2012/chart" uri="{CE6537A1-D6FC-4f65-9D91-7224C49458BB}"/>
                <c:ext xmlns:c16="http://schemas.microsoft.com/office/drawing/2014/chart" uri="{C3380CC4-5D6E-409C-BE32-E72D297353CC}">
                  <c16:uniqueId val="{0000001B-4386-4DE8-95C3-BCD724F3B9D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386-4DE8-95C3-BCD724F3B9D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Börde (15083)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61344</v>
      </c>
      <c r="F11" s="238">
        <v>61712</v>
      </c>
      <c r="G11" s="238">
        <v>62429</v>
      </c>
      <c r="H11" s="238">
        <v>61941</v>
      </c>
      <c r="I11" s="265">
        <v>62100</v>
      </c>
      <c r="J11" s="263">
        <v>-756</v>
      </c>
      <c r="K11" s="266">
        <v>-1.2173913043478262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21.007759520083464</v>
      </c>
      <c r="E13" s="115">
        <v>12887</v>
      </c>
      <c r="F13" s="114">
        <v>12871</v>
      </c>
      <c r="G13" s="114">
        <v>13257</v>
      </c>
      <c r="H13" s="114">
        <v>13471</v>
      </c>
      <c r="I13" s="140">
        <v>13395</v>
      </c>
      <c r="J13" s="115">
        <v>-508</v>
      </c>
      <c r="K13" s="116">
        <v>-3.792459873086973</v>
      </c>
    </row>
    <row r="14" spans="1:255" ht="14.1" customHeight="1" x14ac:dyDescent="0.2">
      <c r="A14" s="306" t="s">
        <v>230</v>
      </c>
      <c r="B14" s="307"/>
      <c r="C14" s="308"/>
      <c r="D14" s="113">
        <v>61.313249869587899</v>
      </c>
      <c r="E14" s="115">
        <v>37612</v>
      </c>
      <c r="F14" s="114">
        <v>37921</v>
      </c>
      <c r="G14" s="114">
        <v>38204</v>
      </c>
      <c r="H14" s="114">
        <v>37537</v>
      </c>
      <c r="I14" s="140">
        <v>37704</v>
      </c>
      <c r="J14" s="115">
        <v>-92</v>
      </c>
      <c r="K14" s="116">
        <v>-0.24400594101421599</v>
      </c>
    </row>
    <row r="15" spans="1:255" ht="14.1" customHeight="1" x14ac:dyDescent="0.2">
      <c r="A15" s="306" t="s">
        <v>231</v>
      </c>
      <c r="B15" s="307"/>
      <c r="C15" s="308"/>
      <c r="D15" s="113">
        <v>8.9984350547730827</v>
      </c>
      <c r="E15" s="115">
        <v>5520</v>
      </c>
      <c r="F15" s="114">
        <v>5565</v>
      </c>
      <c r="G15" s="114">
        <v>5606</v>
      </c>
      <c r="H15" s="114">
        <v>5536</v>
      </c>
      <c r="I15" s="140">
        <v>5590</v>
      </c>
      <c r="J15" s="115">
        <v>-70</v>
      </c>
      <c r="K15" s="116">
        <v>-1.2522361359570662</v>
      </c>
    </row>
    <row r="16" spans="1:255" ht="14.1" customHeight="1" x14ac:dyDescent="0.2">
      <c r="A16" s="306" t="s">
        <v>232</v>
      </c>
      <c r="B16" s="307"/>
      <c r="C16" s="308"/>
      <c r="D16" s="113">
        <v>7.658450704225352</v>
      </c>
      <c r="E16" s="115">
        <v>4698</v>
      </c>
      <c r="F16" s="114">
        <v>4722</v>
      </c>
      <c r="G16" s="114">
        <v>4731</v>
      </c>
      <c r="H16" s="114">
        <v>4772</v>
      </c>
      <c r="I16" s="140">
        <v>4779</v>
      </c>
      <c r="J16" s="115">
        <v>-81</v>
      </c>
      <c r="K16" s="116">
        <v>-1.6949152542372881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2.2121152842983829</v>
      </c>
      <c r="E18" s="115">
        <v>1357</v>
      </c>
      <c r="F18" s="114">
        <v>1315</v>
      </c>
      <c r="G18" s="114">
        <v>1459</v>
      </c>
      <c r="H18" s="114">
        <v>1421</v>
      </c>
      <c r="I18" s="140">
        <v>1397</v>
      </c>
      <c r="J18" s="115">
        <v>-40</v>
      </c>
      <c r="K18" s="116">
        <v>-2.863278453829635</v>
      </c>
    </row>
    <row r="19" spans="1:255" ht="14.1" customHeight="1" x14ac:dyDescent="0.2">
      <c r="A19" s="306" t="s">
        <v>235</v>
      </c>
      <c r="B19" s="307" t="s">
        <v>236</v>
      </c>
      <c r="C19" s="308"/>
      <c r="D19" s="113">
        <v>1.335093896713615</v>
      </c>
      <c r="E19" s="115">
        <v>819</v>
      </c>
      <c r="F19" s="114">
        <v>803</v>
      </c>
      <c r="G19" s="114">
        <v>923</v>
      </c>
      <c r="H19" s="114">
        <v>886</v>
      </c>
      <c r="I19" s="140">
        <v>862</v>
      </c>
      <c r="J19" s="115">
        <v>-43</v>
      </c>
      <c r="K19" s="116">
        <v>-4.9883990719257545</v>
      </c>
    </row>
    <row r="20" spans="1:255" ht="14.1" customHeight="1" x14ac:dyDescent="0.2">
      <c r="A20" s="306">
        <v>12</v>
      </c>
      <c r="B20" s="307" t="s">
        <v>237</v>
      </c>
      <c r="C20" s="308"/>
      <c r="D20" s="113">
        <v>0.75802034428794995</v>
      </c>
      <c r="E20" s="115">
        <v>465</v>
      </c>
      <c r="F20" s="114">
        <v>450</v>
      </c>
      <c r="G20" s="114">
        <v>501</v>
      </c>
      <c r="H20" s="114">
        <v>488</v>
      </c>
      <c r="I20" s="140">
        <v>442</v>
      </c>
      <c r="J20" s="115">
        <v>23</v>
      </c>
      <c r="K20" s="116">
        <v>5.2036199095022626</v>
      </c>
    </row>
    <row r="21" spans="1:255" ht="14.1" customHeight="1" x14ac:dyDescent="0.2">
      <c r="A21" s="306">
        <v>21</v>
      </c>
      <c r="B21" s="307" t="s">
        <v>238</v>
      </c>
      <c r="C21" s="308"/>
      <c r="D21" s="113">
        <v>2.9098200312989047</v>
      </c>
      <c r="E21" s="115">
        <v>1785</v>
      </c>
      <c r="F21" s="114">
        <v>1791</v>
      </c>
      <c r="G21" s="114">
        <v>1836</v>
      </c>
      <c r="H21" s="114">
        <v>1814</v>
      </c>
      <c r="I21" s="140">
        <v>1810</v>
      </c>
      <c r="J21" s="115">
        <v>-25</v>
      </c>
      <c r="K21" s="116">
        <v>-1.3812154696132597</v>
      </c>
    </row>
    <row r="22" spans="1:255" ht="14.1" customHeight="1" x14ac:dyDescent="0.2">
      <c r="A22" s="306">
        <v>22</v>
      </c>
      <c r="B22" s="307" t="s">
        <v>239</v>
      </c>
      <c r="C22" s="308"/>
      <c r="D22" s="113">
        <v>1.3921491914449662</v>
      </c>
      <c r="E22" s="115">
        <v>854</v>
      </c>
      <c r="F22" s="114">
        <v>858</v>
      </c>
      <c r="G22" s="114">
        <v>861</v>
      </c>
      <c r="H22" s="114">
        <v>858</v>
      </c>
      <c r="I22" s="140">
        <v>844</v>
      </c>
      <c r="J22" s="115">
        <v>10</v>
      </c>
      <c r="K22" s="116">
        <v>1.1848341232227488</v>
      </c>
    </row>
    <row r="23" spans="1:255" ht="14.1" customHeight="1" x14ac:dyDescent="0.2">
      <c r="A23" s="306">
        <v>23</v>
      </c>
      <c r="B23" s="307" t="s">
        <v>240</v>
      </c>
      <c r="C23" s="308"/>
      <c r="D23" s="113">
        <v>0.62923839332290032</v>
      </c>
      <c r="E23" s="115">
        <v>386</v>
      </c>
      <c r="F23" s="114">
        <v>378</v>
      </c>
      <c r="G23" s="114">
        <v>381</v>
      </c>
      <c r="H23" s="114">
        <v>374</v>
      </c>
      <c r="I23" s="140">
        <v>380</v>
      </c>
      <c r="J23" s="115">
        <v>6</v>
      </c>
      <c r="K23" s="116">
        <v>1.5789473684210527</v>
      </c>
    </row>
    <row r="24" spans="1:255" ht="14.1" customHeight="1" x14ac:dyDescent="0.2">
      <c r="A24" s="306">
        <v>24</v>
      </c>
      <c r="B24" s="307" t="s">
        <v>241</v>
      </c>
      <c r="C24" s="308"/>
      <c r="D24" s="113">
        <v>4.151995305164319</v>
      </c>
      <c r="E24" s="115">
        <v>2547</v>
      </c>
      <c r="F24" s="114">
        <v>2612</v>
      </c>
      <c r="G24" s="114">
        <v>2702</v>
      </c>
      <c r="H24" s="114">
        <v>2637</v>
      </c>
      <c r="I24" s="140">
        <v>2612</v>
      </c>
      <c r="J24" s="115">
        <v>-65</v>
      </c>
      <c r="K24" s="116">
        <v>-2.4885145482388973</v>
      </c>
    </row>
    <row r="25" spans="1:255" ht="14.1" customHeight="1" x14ac:dyDescent="0.2">
      <c r="A25" s="306">
        <v>25</v>
      </c>
      <c r="B25" s="307" t="s">
        <v>242</v>
      </c>
      <c r="C25" s="308"/>
      <c r="D25" s="113">
        <v>8.2942097026604067</v>
      </c>
      <c r="E25" s="115">
        <v>5088</v>
      </c>
      <c r="F25" s="114">
        <v>5130</v>
      </c>
      <c r="G25" s="114">
        <v>5173</v>
      </c>
      <c r="H25" s="114">
        <v>5241</v>
      </c>
      <c r="I25" s="140">
        <v>5300</v>
      </c>
      <c r="J25" s="115">
        <v>-212</v>
      </c>
      <c r="K25" s="116">
        <v>-4</v>
      </c>
    </row>
    <row r="26" spans="1:255" ht="14.1" customHeight="1" x14ac:dyDescent="0.2">
      <c r="A26" s="306">
        <v>26</v>
      </c>
      <c r="B26" s="307" t="s">
        <v>243</v>
      </c>
      <c r="C26" s="308"/>
      <c r="D26" s="113">
        <v>2.8005998956703184</v>
      </c>
      <c r="E26" s="115">
        <v>1718</v>
      </c>
      <c r="F26" s="114">
        <v>1709</v>
      </c>
      <c r="G26" s="114">
        <v>1731</v>
      </c>
      <c r="H26" s="114">
        <v>1676</v>
      </c>
      <c r="I26" s="140">
        <v>1711</v>
      </c>
      <c r="J26" s="115">
        <v>7</v>
      </c>
      <c r="K26" s="116">
        <v>0.40911747516072472</v>
      </c>
    </row>
    <row r="27" spans="1:255" ht="14.1" customHeight="1" x14ac:dyDescent="0.2">
      <c r="A27" s="306">
        <v>27</v>
      </c>
      <c r="B27" s="307" t="s">
        <v>244</v>
      </c>
      <c r="C27" s="308"/>
      <c r="D27" s="113">
        <v>3.1315206051121542</v>
      </c>
      <c r="E27" s="115">
        <v>1921</v>
      </c>
      <c r="F27" s="114">
        <v>1963</v>
      </c>
      <c r="G27" s="114">
        <v>1982</v>
      </c>
      <c r="H27" s="114">
        <v>1946</v>
      </c>
      <c r="I27" s="140">
        <v>1972</v>
      </c>
      <c r="J27" s="115">
        <v>-51</v>
      </c>
      <c r="K27" s="116">
        <v>-2.5862068965517242</v>
      </c>
    </row>
    <row r="28" spans="1:255" ht="14.1" customHeight="1" x14ac:dyDescent="0.2">
      <c r="A28" s="306">
        <v>28</v>
      </c>
      <c r="B28" s="307" t="s">
        <v>245</v>
      </c>
      <c r="C28" s="308"/>
      <c r="D28" s="113">
        <v>7.4986958789775696E-2</v>
      </c>
      <c r="E28" s="115">
        <v>46</v>
      </c>
      <c r="F28" s="114">
        <v>41</v>
      </c>
      <c r="G28" s="114">
        <v>43</v>
      </c>
      <c r="H28" s="114">
        <v>43</v>
      </c>
      <c r="I28" s="140">
        <v>40</v>
      </c>
      <c r="J28" s="115">
        <v>6</v>
      </c>
      <c r="K28" s="116">
        <v>15</v>
      </c>
    </row>
    <row r="29" spans="1:255" ht="14.1" customHeight="1" x14ac:dyDescent="0.2">
      <c r="A29" s="306">
        <v>29</v>
      </c>
      <c r="B29" s="307" t="s">
        <v>246</v>
      </c>
      <c r="C29" s="308"/>
      <c r="D29" s="113">
        <v>2.2952529994783517</v>
      </c>
      <c r="E29" s="115">
        <v>1408</v>
      </c>
      <c r="F29" s="114">
        <v>1454</v>
      </c>
      <c r="G29" s="114">
        <v>1455</v>
      </c>
      <c r="H29" s="114">
        <v>1478</v>
      </c>
      <c r="I29" s="140">
        <v>1492</v>
      </c>
      <c r="J29" s="115">
        <v>-84</v>
      </c>
      <c r="K29" s="116">
        <v>-5.6300268096514747</v>
      </c>
    </row>
    <row r="30" spans="1:255" ht="14.1" customHeight="1" x14ac:dyDescent="0.2">
      <c r="A30" s="306" t="s">
        <v>247</v>
      </c>
      <c r="B30" s="307" t="s">
        <v>248</v>
      </c>
      <c r="C30" s="308"/>
      <c r="D30" s="113">
        <v>1.2747782994261867</v>
      </c>
      <c r="E30" s="115">
        <v>782</v>
      </c>
      <c r="F30" s="114">
        <v>811</v>
      </c>
      <c r="G30" s="114">
        <v>815</v>
      </c>
      <c r="H30" s="114">
        <v>830</v>
      </c>
      <c r="I30" s="140">
        <v>836</v>
      </c>
      <c r="J30" s="115">
        <v>-54</v>
      </c>
      <c r="K30" s="116">
        <v>-6.4593301435406696</v>
      </c>
    </row>
    <row r="31" spans="1:255" ht="14.1" customHeight="1" x14ac:dyDescent="0.2">
      <c r="A31" s="306" t="s">
        <v>249</v>
      </c>
      <c r="B31" s="307" t="s">
        <v>250</v>
      </c>
      <c r="C31" s="308"/>
      <c r="D31" s="113">
        <v>0.98624152321335423</v>
      </c>
      <c r="E31" s="115">
        <v>605</v>
      </c>
      <c r="F31" s="114">
        <v>621</v>
      </c>
      <c r="G31" s="114">
        <v>617</v>
      </c>
      <c r="H31" s="114">
        <v>625</v>
      </c>
      <c r="I31" s="140">
        <v>632</v>
      </c>
      <c r="J31" s="115">
        <v>-27</v>
      </c>
      <c r="K31" s="116">
        <v>-4.2721518987341769</v>
      </c>
    </row>
    <row r="32" spans="1:255" ht="14.1" customHeight="1" x14ac:dyDescent="0.2">
      <c r="A32" s="306">
        <v>31</v>
      </c>
      <c r="B32" s="307" t="s">
        <v>251</v>
      </c>
      <c r="C32" s="308"/>
      <c r="D32" s="113">
        <v>0.3896061554512259</v>
      </c>
      <c r="E32" s="115">
        <v>239</v>
      </c>
      <c r="F32" s="114">
        <v>256</v>
      </c>
      <c r="G32" s="114">
        <v>254</v>
      </c>
      <c r="H32" s="114">
        <v>252</v>
      </c>
      <c r="I32" s="140">
        <v>254</v>
      </c>
      <c r="J32" s="115">
        <v>-15</v>
      </c>
      <c r="K32" s="116">
        <v>-5.9055118110236222</v>
      </c>
    </row>
    <row r="33" spans="1:11" ht="14.1" customHeight="1" x14ac:dyDescent="0.2">
      <c r="A33" s="306">
        <v>32</v>
      </c>
      <c r="B33" s="307" t="s">
        <v>252</v>
      </c>
      <c r="C33" s="308"/>
      <c r="D33" s="113">
        <v>2.3898017736045905</v>
      </c>
      <c r="E33" s="115">
        <v>1466</v>
      </c>
      <c r="F33" s="114">
        <v>1480</v>
      </c>
      <c r="G33" s="114">
        <v>1575</v>
      </c>
      <c r="H33" s="114">
        <v>1505</v>
      </c>
      <c r="I33" s="140">
        <v>1460</v>
      </c>
      <c r="J33" s="115">
        <v>6</v>
      </c>
      <c r="K33" s="116">
        <v>0.41095890410958902</v>
      </c>
    </row>
    <row r="34" spans="1:11" ht="14.1" customHeight="1" x14ac:dyDescent="0.2">
      <c r="A34" s="306">
        <v>33</v>
      </c>
      <c r="B34" s="307" t="s">
        <v>253</v>
      </c>
      <c r="C34" s="308"/>
      <c r="D34" s="113">
        <v>1.4100808555033908</v>
      </c>
      <c r="E34" s="115">
        <v>865</v>
      </c>
      <c r="F34" s="114">
        <v>871</v>
      </c>
      <c r="G34" s="114">
        <v>901</v>
      </c>
      <c r="H34" s="114">
        <v>882</v>
      </c>
      <c r="I34" s="140">
        <v>872</v>
      </c>
      <c r="J34" s="115">
        <v>-7</v>
      </c>
      <c r="K34" s="116">
        <v>-0.80275229357798161</v>
      </c>
    </row>
    <row r="35" spans="1:11" ht="14.1" customHeight="1" x14ac:dyDescent="0.2">
      <c r="A35" s="306">
        <v>34</v>
      </c>
      <c r="B35" s="307" t="s">
        <v>254</v>
      </c>
      <c r="C35" s="308"/>
      <c r="D35" s="113">
        <v>2.7190923317683882</v>
      </c>
      <c r="E35" s="115">
        <v>1668</v>
      </c>
      <c r="F35" s="114">
        <v>1661</v>
      </c>
      <c r="G35" s="114">
        <v>1691</v>
      </c>
      <c r="H35" s="114">
        <v>1702</v>
      </c>
      <c r="I35" s="140">
        <v>1654</v>
      </c>
      <c r="J35" s="115">
        <v>14</v>
      </c>
      <c r="K35" s="116">
        <v>0.84643288996372434</v>
      </c>
    </row>
    <row r="36" spans="1:11" ht="14.1" customHeight="1" x14ac:dyDescent="0.2">
      <c r="A36" s="306">
        <v>41</v>
      </c>
      <c r="B36" s="307" t="s">
        <v>255</v>
      </c>
      <c r="C36" s="308"/>
      <c r="D36" s="113">
        <v>1.2519561815336464</v>
      </c>
      <c r="E36" s="115">
        <v>768</v>
      </c>
      <c r="F36" s="114">
        <v>800</v>
      </c>
      <c r="G36" s="114">
        <v>788</v>
      </c>
      <c r="H36" s="114">
        <v>783</v>
      </c>
      <c r="I36" s="140">
        <v>773</v>
      </c>
      <c r="J36" s="115">
        <v>-5</v>
      </c>
      <c r="K36" s="116">
        <v>-0.64683053040103489</v>
      </c>
    </row>
    <row r="37" spans="1:11" ht="14.1" customHeight="1" x14ac:dyDescent="0.2">
      <c r="A37" s="306">
        <v>42</v>
      </c>
      <c r="B37" s="307" t="s">
        <v>256</v>
      </c>
      <c r="C37" s="308"/>
      <c r="D37" s="113">
        <v>0.16138497652582159</v>
      </c>
      <c r="E37" s="115">
        <v>99</v>
      </c>
      <c r="F37" s="114">
        <v>100</v>
      </c>
      <c r="G37" s="114">
        <v>99</v>
      </c>
      <c r="H37" s="114">
        <v>104</v>
      </c>
      <c r="I37" s="140">
        <v>104</v>
      </c>
      <c r="J37" s="115">
        <v>-5</v>
      </c>
      <c r="K37" s="116">
        <v>-4.8076923076923075</v>
      </c>
    </row>
    <row r="38" spans="1:11" ht="14.1" customHeight="1" x14ac:dyDescent="0.2">
      <c r="A38" s="306">
        <v>43</v>
      </c>
      <c r="B38" s="307" t="s">
        <v>257</v>
      </c>
      <c r="C38" s="308"/>
      <c r="D38" s="113">
        <v>0.61619718309859151</v>
      </c>
      <c r="E38" s="115">
        <v>378</v>
      </c>
      <c r="F38" s="114">
        <v>372</v>
      </c>
      <c r="G38" s="114">
        <v>373</v>
      </c>
      <c r="H38" s="114">
        <v>366</v>
      </c>
      <c r="I38" s="140">
        <v>367</v>
      </c>
      <c r="J38" s="115">
        <v>11</v>
      </c>
      <c r="K38" s="116">
        <v>2.9972752043596729</v>
      </c>
    </row>
    <row r="39" spans="1:11" ht="14.1" customHeight="1" x14ac:dyDescent="0.2">
      <c r="A39" s="306">
        <v>51</v>
      </c>
      <c r="B39" s="307" t="s">
        <v>258</v>
      </c>
      <c r="C39" s="308"/>
      <c r="D39" s="113">
        <v>14.390975482524778</v>
      </c>
      <c r="E39" s="115">
        <v>8828</v>
      </c>
      <c r="F39" s="114">
        <v>8810</v>
      </c>
      <c r="G39" s="114">
        <v>8849</v>
      </c>
      <c r="H39" s="114">
        <v>8947</v>
      </c>
      <c r="I39" s="140">
        <v>9131</v>
      </c>
      <c r="J39" s="115">
        <v>-303</v>
      </c>
      <c r="K39" s="116">
        <v>-3.3183660059139197</v>
      </c>
    </row>
    <row r="40" spans="1:11" ht="14.1" customHeight="1" x14ac:dyDescent="0.2">
      <c r="A40" s="306" t="s">
        <v>259</v>
      </c>
      <c r="B40" s="307" t="s">
        <v>260</v>
      </c>
      <c r="C40" s="308"/>
      <c r="D40" s="113">
        <v>12.843961919666144</v>
      </c>
      <c r="E40" s="115">
        <v>7879</v>
      </c>
      <c r="F40" s="114">
        <v>7852</v>
      </c>
      <c r="G40" s="114">
        <v>7882</v>
      </c>
      <c r="H40" s="114">
        <v>8032</v>
      </c>
      <c r="I40" s="140">
        <v>8219</v>
      </c>
      <c r="J40" s="115">
        <v>-340</v>
      </c>
      <c r="K40" s="116">
        <v>-4.1367562963864213</v>
      </c>
    </row>
    <row r="41" spans="1:11" ht="14.1" customHeight="1" x14ac:dyDescent="0.2">
      <c r="A41" s="306"/>
      <c r="B41" s="307" t="s">
        <v>261</v>
      </c>
      <c r="C41" s="308"/>
      <c r="D41" s="113">
        <v>10.853547209181013</v>
      </c>
      <c r="E41" s="115">
        <v>6658</v>
      </c>
      <c r="F41" s="114">
        <v>6604</v>
      </c>
      <c r="G41" s="114">
        <v>6659</v>
      </c>
      <c r="H41" s="114">
        <v>6914</v>
      </c>
      <c r="I41" s="140">
        <v>7073</v>
      </c>
      <c r="J41" s="115">
        <v>-415</v>
      </c>
      <c r="K41" s="116">
        <v>-5.8673830057966914</v>
      </c>
    </row>
    <row r="42" spans="1:11" ht="14.1" customHeight="1" x14ac:dyDescent="0.2">
      <c r="A42" s="306">
        <v>52</v>
      </c>
      <c r="B42" s="307" t="s">
        <v>262</v>
      </c>
      <c r="C42" s="308"/>
      <c r="D42" s="113">
        <v>6.4880020865936361</v>
      </c>
      <c r="E42" s="115">
        <v>3980</v>
      </c>
      <c r="F42" s="114">
        <v>4022</v>
      </c>
      <c r="G42" s="114">
        <v>4103</v>
      </c>
      <c r="H42" s="114">
        <v>4012</v>
      </c>
      <c r="I42" s="140">
        <v>3972</v>
      </c>
      <c r="J42" s="115">
        <v>8</v>
      </c>
      <c r="K42" s="116">
        <v>0.2014098690835851</v>
      </c>
    </row>
    <row r="43" spans="1:11" ht="14.1" customHeight="1" x14ac:dyDescent="0.2">
      <c r="A43" s="306" t="s">
        <v>263</v>
      </c>
      <c r="B43" s="307" t="s">
        <v>264</v>
      </c>
      <c r="C43" s="308"/>
      <c r="D43" s="113">
        <v>5.5213223787167447</v>
      </c>
      <c r="E43" s="115">
        <v>3387</v>
      </c>
      <c r="F43" s="114">
        <v>3439</v>
      </c>
      <c r="G43" s="114">
        <v>3495</v>
      </c>
      <c r="H43" s="114">
        <v>3377</v>
      </c>
      <c r="I43" s="140">
        <v>3335</v>
      </c>
      <c r="J43" s="115">
        <v>52</v>
      </c>
      <c r="K43" s="116">
        <v>1.5592203898050974</v>
      </c>
    </row>
    <row r="44" spans="1:11" ht="14.1" customHeight="1" x14ac:dyDescent="0.2">
      <c r="A44" s="306">
        <v>53</v>
      </c>
      <c r="B44" s="307" t="s">
        <v>265</v>
      </c>
      <c r="C44" s="308"/>
      <c r="D44" s="113">
        <v>0.46785341679707876</v>
      </c>
      <c r="E44" s="115">
        <v>287</v>
      </c>
      <c r="F44" s="114">
        <v>317</v>
      </c>
      <c r="G44" s="114">
        <v>301</v>
      </c>
      <c r="H44" s="114">
        <v>304</v>
      </c>
      <c r="I44" s="140">
        <v>304</v>
      </c>
      <c r="J44" s="115">
        <v>-17</v>
      </c>
      <c r="K44" s="116">
        <v>-5.5921052631578947</v>
      </c>
    </row>
    <row r="45" spans="1:11" ht="14.1" customHeight="1" x14ac:dyDescent="0.2">
      <c r="A45" s="306" t="s">
        <v>266</v>
      </c>
      <c r="B45" s="307" t="s">
        <v>267</v>
      </c>
      <c r="C45" s="308"/>
      <c r="D45" s="113">
        <v>0.42383933229003651</v>
      </c>
      <c r="E45" s="115">
        <v>260</v>
      </c>
      <c r="F45" s="114">
        <v>291</v>
      </c>
      <c r="G45" s="114">
        <v>274</v>
      </c>
      <c r="H45" s="114">
        <v>278</v>
      </c>
      <c r="I45" s="140">
        <v>278</v>
      </c>
      <c r="J45" s="115">
        <v>-18</v>
      </c>
      <c r="K45" s="116">
        <v>-6.4748201438848918</v>
      </c>
    </row>
    <row r="46" spans="1:11" ht="14.1" customHeight="1" x14ac:dyDescent="0.2">
      <c r="A46" s="306">
        <v>54</v>
      </c>
      <c r="B46" s="307" t="s">
        <v>268</v>
      </c>
      <c r="C46" s="308"/>
      <c r="D46" s="113">
        <v>2.1517996870109548</v>
      </c>
      <c r="E46" s="115">
        <v>1320</v>
      </c>
      <c r="F46" s="114">
        <v>1344</v>
      </c>
      <c r="G46" s="114">
        <v>1374</v>
      </c>
      <c r="H46" s="114">
        <v>1377</v>
      </c>
      <c r="I46" s="140">
        <v>1373</v>
      </c>
      <c r="J46" s="115">
        <v>-53</v>
      </c>
      <c r="K46" s="116">
        <v>-3.8601602330662783</v>
      </c>
    </row>
    <row r="47" spans="1:11" ht="14.1" customHeight="1" x14ac:dyDescent="0.2">
      <c r="A47" s="306">
        <v>61</v>
      </c>
      <c r="B47" s="307" t="s">
        <v>269</v>
      </c>
      <c r="C47" s="308"/>
      <c r="D47" s="113">
        <v>1.6774256651017214</v>
      </c>
      <c r="E47" s="115">
        <v>1029</v>
      </c>
      <c r="F47" s="114">
        <v>1036</v>
      </c>
      <c r="G47" s="114">
        <v>1032</v>
      </c>
      <c r="H47" s="114">
        <v>1008</v>
      </c>
      <c r="I47" s="140">
        <v>1020</v>
      </c>
      <c r="J47" s="115">
        <v>9</v>
      </c>
      <c r="K47" s="116">
        <v>0.88235294117647056</v>
      </c>
    </row>
    <row r="48" spans="1:11" ht="14.1" customHeight="1" x14ac:dyDescent="0.2">
      <c r="A48" s="306">
        <v>62</v>
      </c>
      <c r="B48" s="307" t="s">
        <v>270</v>
      </c>
      <c r="C48" s="308"/>
      <c r="D48" s="113">
        <v>5.9614632237871676</v>
      </c>
      <c r="E48" s="115">
        <v>3657</v>
      </c>
      <c r="F48" s="114">
        <v>3692</v>
      </c>
      <c r="G48" s="114">
        <v>3703</v>
      </c>
      <c r="H48" s="114">
        <v>3655</v>
      </c>
      <c r="I48" s="140">
        <v>3676</v>
      </c>
      <c r="J48" s="115">
        <v>-19</v>
      </c>
      <c r="K48" s="116">
        <v>-0.5168661588683352</v>
      </c>
    </row>
    <row r="49" spans="1:11" ht="14.1" customHeight="1" x14ac:dyDescent="0.2">
      <c r="A49" s="306">
        <v>63</v>
      </c>
      <c r="B49" s="307" t="s">
        <v>271</v>
      </c>
      <c r="C49" s="308"/>
      <c r="D49" s="113">
        <v>1.0628586332811685</v>
      </c>
      <c r="E49" s="115">
        <v>652</v>
      </c>
      <c r="F49" s="114">
        <v>680</v>
      </c>
      <c r="G49" s="114">
        <v>705</v>
      </c>
      <c r="H49" s="114">
        <v>712</v>
      </c>
      <c r="I49" s="140">
        <v>710</v>
      </c>
      <c r="J49" s="115">
        <v>-58</v>
      </c>
      <c r="K49" s="116">
        <v>-8.169014084507042</v>
      </c>
    </row>
    <row r="50" spans="1:11" ht="14.1" customHeight="1" x14ac:dyDescent="0.2">
      <c r="A50" s="306" t="s">
        <v>272</v>
      </c>
      <c r="B50" s="307" t="s">
        <v>273</v>
      </c>
      <c r="C50" s="308"/>
      <c r="D50" s="113">
        <v>0.19724830464267085</v>
      </c>
      <c r="E50" s="115">
        <v>121</v>
      </c>
      <c r="F50" s="114">
        <v>120</v>
      </c>
      <c r="G50" s="114">
        <v>122</v>
      </c>
      <c r="H50" s="114">
        <v>120</v>
      </c>
      <c r="I50" s="140">
        <v>124</v>
      </c>
      <c r="J50" s="115">
        <v>-3</v>
      </c>
      <c r="K50" s="116">
        <v>-2.4193548387096775</v>
      </c>
    </row>
    <row r="51" spans="1:11" ht="14.1" customHeight="1" x14ac:dyDescent="0.2">
      <c r="A51" s="306" t="s">
        <v>274</v>
      </c>
      <c r="B51" s="307" t="s">
        <v>275</v>
      </c>
      <c r="C51" s="308"/>
      <c r="D51" s="113">
        <v>0.77758215962441313</v>
      </c>
      <c r="E51" s="115">
        <v>477</v>
      </c>
      <c r="F51" s="114">
        <v>507</v>
      </c>
      <c r="G51" s="114">
        <v>529</v>
      </c>
      <c r="H51" s="114">
        <v>539</v>
      </c>
      <c r="I51" s="140">
        <v>533</v>
      </c>
      <c r="J51" s="115">
        <v>-56</v>
      </c>
      <c r="K51" s="116">
        <v>-10.506566604127579</v>
      </c>
    </row>
    <row r="52" spans="1:11" ht="14.1" customHeight="1" x14ac:dyDescent="0.2">
      <c r="A52" s="306">
        <v>71</v>
      </c>
      <c r="B52" s="307" t="s">
        <v>276</v>
      </c>
      <c r="C52" s="308"/>
      <c r="D52" s="113">
        <v>8.1328247261345847</v>
      </c>
      <c r="E52" s="115">
        <v>4989</v>
      </c>
      <c r="F52" s="114">
        <v>5005</v>
      </c>
      <c r="G52" s="114">
        <v>5014</v>
      </c>
      <c r="H52" s="114">
        <v>4948</v>
      </c>
      <c r="I52" s="140">
        <v>4988</v>
      </c>
      <c r="J52" s="115">
        <v>1</v>
      </c>
      <c r="K52" s="116">
        <v>2.0048115477145148E-2</v>
      </c>
    </row>
    <row r="53" spans="1:11" ht="14.1" customHeight="1" x14ac:dyDescent="0.2">
      <c r="A53" s="306" t="s">
        <v>277</v>
      </c>
      <c r="B53" s="307" t="s">
        <v>278</v>
      </c>
      <c r="C53" s="308"/>
      <c r="D53" s="113">
        <v>2.8478742827334376</v>
      </c>
      <c r="E53" s="115">
        <v>1747</v>
      </c>
      <c r="F53" s="114">
        <v>1777</v>
      </c>
      <c r="G53" s="114">
        <v>1792</v>
      </c>
      <c r="H53" s="114">
        <v>1793</v>
      </c>
      <c r="I53" s="140">
        <v>1796</v>
      </c>
      <c r="J53" s="115">
        <v>-49</v>
      </c>
      <c r="K53" s="116">
        <v>-2.7282850779510022</v>
      </c>
    </row>
    <row r="54" spans="1:11" ht="14.1" customHeight="1" x14ac:dyDescent="0.2">
      <c r="A54" s="306" t="s">
        <v>279</v>
      </c>
      <c r="B54" s="307" t="s">
        <v>280</v>
      </c>
      <c r="C54" s="308"/>
      <c r="D54" s="113">
        <v>4.3834767866458009</v>
      </c>
      <c r="E54" s="115">
        <v>2689</v>
      </c>
      <c r="F54" s="114">
        <v>2681</v>
      </c>
      <c r="G54" s="114">
        <v>2672</v>
      </c>
      <c r="H54" s="114">
        <v>2608</v>
      </c>
      <c r="I54" s="140">
        <v>2641</v>
      </c>
      <c r="J54" s="115">
        <v>48</v>
      </c>
      <c r="K54" s="116">
        <v>1.8174933737220749</v>
      </c>
    </row>
    <row r="55" spans="1:11" ht="14.1" customHeight="1" x14ac:dyDescent="0.2">
      <c r="A55" s="306">
        <v>72</v>
      </c>
      <c r="B55" s="307" t="s">
        <v>281</v>
      </c>
      <c r="C55" s="308"/>
      <c r="D55" s="113">
        <v>1.9773735002608241</v>
      </c>
      <c r="E55" s="115">
        <v>1213</v>
      </c>
      <c r="F55" s="114">
        <v>1219</v>
      </c>
      <c r="G55" s="114">
        <v>1235</v>
      </c>
      <c r="H55" s="114">
        <v>1217</v>
      </c>
      <c r="I55" s="140">
        <v>1226</v>
      </c>
      <c r="J55" s="115">
        <v>-13</v>
      </c>
      <c r="K55" s="116">
        <v>-1.0603588907014683</v>
      </c>
    </row>
    <row r="56" spans="1:11" ht="14.1" customHeight="1" x14ac:dyDescent="0.2">
      <c r="A56" s="306" t="s">
        <v>282</v>
      </c>
      <c r="B56" s="307" t="s">
        <v>283</v>
      </c>
      <c r="C56" s="308"/>
      <c r="D56" s="113">
        <v>0.89658320292123106</v>
      </c>
      <c r="E56" s="115">
        <v>550</v>
      </c>
      <c r="F56" s="114">
        <v>554</v>
      </c>
      <c r="G56" s="114">
        <v>567</v>
      </c>
      <c r="H56" s="114">
        <v>563</v>
      </c>
      <c r="I56" s="140">
        <v>576</v>
      </c>
      <c r="J56" s="115">
        <v>-26</v>
      </c>
      <c r="K56" s="116">
        <v>-4.5138888888888893</v>
      </c>
    </row>
    <row r="57" spans="1:11" ht="14.1" customHeight="1" x14ac:dyDescent="0.2">
      <c r="A57" s="306" t="s">
        <v>284</v>
      </c>
      <c r="B57" s="307" t="s">
        <v>285</v>
      </c>
      <c r="C57" s="308"/>
      <c r="D57" s="113">
        <v>0.92592592592592593</v>
      </c>
      <c r="E57" s="115">
        <v>568</v>
      </c>
      <c r="F57" s="114">
        <v>574</v>
      </c>
      <c r="G57" s="114">
        <v>574</v>
      </c>
      <c r="H57" s="114">
        <v>568</v>
      </c>
      <c r="I57" s="140">
        <v>562</v>
      </c>
      <c r="J57" s="115">
        <v>6</v>
      </c>
      <c r="K57" s="116">
        <v>1.0676156583629892</v>
      </c>
    </row>
    <row r="58" spans="1:11" ht="14.1" customHeight="1" x14ac:dyDescent="0.2">
      <c r="A58" s="306">
        <v>73</v>
      </c>
      <c r="B58" s="307" t="s">
        <v>286</v>
      </c>
      <c r="C58" s="308"/>
      <c r="D58" s="113">
        <v>2.5625978090766823</v>
      </c>
      <c r="E58" s="115">
        <v>1572</v>
      </c>
      <c r="F58" s="114">
        <v>1589</v>
      </c>
      <c r="G58" s="114">
        <v>1591</v>
      </c>
      <c r="H58" s="114">
        <v>1625</v>
      </c>
      <c r="I58" s="140">
        <v>1624</v>
      </c>
      <c r="J58" s="115">
        <v>-52</v>
      </c>
      <c r="K58" s="116">
        <v>-3.2019704433497536</v>
      </c>
    </row>
    <row r="59" spans="1:11" ht="14.1" customHeight="1" x14ac:dyDescent="0.2">
      <c r="A59" s="306" t="s">
        <v>287</v>
      </c>
      <c r="B59" s="307" t="s">
        <v>288</v>
      </c>
      <c r="C59" s="308"/>
      <c r="D59" s="113">
        <v>2.3571987480438183</v>
      </c>
      <c r="E59" s="115">
        <v>1446</v>
      </c>
      <c r="F59" s="114">
        <v>1460</v>
      </c>
      <c r="G59" s="114">
        <v>1460</v>
      </c>
      <c r="H59" s="114">
        <v>1490</v>
      </c>
      <c r="I59" s="140">
        <v>1491</v>
      </c>
      <c r="J59" s="115">
        <v>-45</v>
      </c>
      <c r="K59" s="116">
        <v>-3.0181086519114686</v>
      </c>
    </row>
    <row r="60" spans="1:11" ht="14.1" customHeight="1" x14ac:dyDescent="0.2">
      <c r="A60" s="306">
        <v>81</v>
      </c>
      <c r="B60" s="307" t="s">
        <v>289</v>
      </c>
      <c r="C60" s="308"/>
      <c r="D60" s="113">
        <v>5.6810772039645281</v>
      </c>
      <c r="E60" s="115">
        <v>3485</v>
      </c>
      <c r="F60" s="114">
        <v>3461</v>
      </c>
      <c r="G60" s="114">
        <v>3432</v>
      </c>
      <c r="H60" s="114">
        <v>3402</v>
      </c>
      <c r="I60" s="140">
        <v>3440</v>
      </c>
      <c r="J60" s="115">
        <v>45</v>
      </c>
      <c r="K60" s="116">
        <v>1.308139534883721</v>
      </c>
    </row>
    <row r="61" spans="1:11" ht="14.1" customHeight="1" x14ac:dyDescent="0.2">
      <c r="A61" s="306" t="s">
        <v>290</v>
      </c>
      <c r="B61" s="307" t="s">
        <v>291</v>
      </c>
      <c r="C61" s="308"/>
      <c r="D61" s="113">
        <v>1.3024908711528429</v>
      </c>
      <c r="E61" s="115">
        <v>799</v>
      </c>
      <c r="F61" s="114">
        <v>799</v>
      </c>
      <c r="G61" s="114">
        <v>793</v>
      </c>
      <c r="H61" s="114">
        <v>768</v>
      </c>
      <c r="I61" s="140">
        <v>788</v>
      </c>
      <c r="J61" s="115">
        <v>11</v>
      </c>
      <c r="K61" s="116">
        <v>1.3959390862944163</v>
      </c>
    </row>
    <row r="62" spans="1:11" ht="14.1" customHeight="1" x14ac:dyDescent="0.2">
      <c r="A62" s="306" t="s">
        <v>292</v>
      </c>
      <c r="B62" s="307" t="s">
        <v>293</v>
      </c>
      <c r="C62" s="308"/>
      <c r="D62" s="113">
        <v>2.5153234220135627</v>
      </c>
      <c r="E62" s="115">
        <v>1543</v>
      </c>
      <c r="F62" s="114">
        <v>1527</v>
      </c>
      <c r="G62" s="114">
        <v>1506</v>
      </c>
      <c r="H62" s="114">
        <v>1486</v>
      </c>
      <c r="I62" s="140">
        <v>1489</v>
      </c>
      <c r="J62" s="115">
        <v>54</v>
      </c>
      <c r="K62" s="116">
        <v>3.6265950302216252</v>
      </c>
    </row>
    <row r="63" spans="1:11" ht="14.1" customHeight="1" x14ac:dyDescent="0.2">
      <c r="A63" s="306"/>
      <c r="B63" s="307" t="s">
        <v>294</v>
      </c>
      <c r="C63" s="308"/>
      <c r="D63" s="113">
        <v>2.0067162232655189</v>
      </c>
      <c r="E63" s="115">
        <v>1231</v>
      </c>
      <c r="F63" s="114">
        <v>1216</v>
      </c>
      <c r="G63" s="114">
        <v>1199</v>
      </c>
      <c r="H63" s="114">
        <v>1192</v>
      </c>
      <c r="I63" s="140">
        <v>1203</v>
      </c>
      <c r="J63" s="115">
        <v>28</v>
      </c>
      <c r="K63" s="116">
        <v>2.3275145469659186</v>
      </c>
    </row>
    <row r="64" spans="1:11" ht="14.1" customHeight="1" x14ac:dyDescent="0.2">
      <c r="A64" s="306" t="s">
        <v>295</v>
      </c>
      <c r="B64" s="307" t="s">
        <v>296</v>
      </c>
      <c r="C64" s="308"/>
      <c r="D64" s="113">
        <v>0.44503129890453835</v>
      </c>
      <c r="E64" s="115">
        <v>273</v>
      </c>
      <c r="F64" s="114">
        <v>272</v>
      </c>
      <c r="G64" s="114">
        <v>265</v>
      </c>
      <c r="H64" s="114">
        <v>267</v>
      </c>
      <c r="I64" s="140">
        <v>274</v>
      </c>
      <c r="J64" s="115">
        <v>-1</v>
      </c>
      <c r="K64" s="116">
        <v>-0.36496350364963503</v>
      </c>
    </row>
    <row r="65" spans="1:11" ht="14.1" customHeight="1" x14ac:dyDescent="0.2">
      <c r="A65" s="306" t="s">
        <v>297</v>
      </c>
      <c r="B65" s="307" t="s">
        <v>298</v>
      </c>
      <c r="C65" s="308"/>
      <c r="D65" s="113">
        <v>0.68955399061032863</v>
      </c>
      <c r="E65" s="115">
        <v>423</v>
      </c>
      <c r="F65" s="114">
        <v>419</v>
      </c>
      <c r="G65" s="114">
        <v>420</v>
      </c>
      <c r="H65" s="114">
        <v>428</v>
      </c>
      <c r="I65" s="140">
        <v>431</v>
      </c>
      <c r="J65" s="115">
        <v>-8</v>
      </c>
      <c r="K65" s="116">
        <v>-1.8561484918793503</v>
      </c>
    </row>
    <row r="66" spans="1:11" ht="14.1" customHeight="1" x14ac:dyDescent="0.2">
      <c r="A66" s="306">
        <v>82</v>
      </c>
      <c r="B66" s="307" t="s">
        <v>299</v>
      </c>
      <c r="C66" s="308"/>
      <c r="D66" s="113">
        <v>3.2733437663015126</v>
      </c>
      <c r="E66" s="115">
        <v>2008</v>
      </c>
      <c r="F66" s="114">
        <v>2016</v>
      </c>
      <c r="G66" s="114">
        <v>1990</v>
      </c>
      <c r="H66" s="114">
        <v>1939</v>
      </c>
      <c r="I66" s="140">
        <v>1910</v>
      </c>
      <c r="J66" s="115">
        <v>98</v>
      </c>
      <c r="K66" s="116">
        <v>5.1308900523560208</v>
      </c>
    </row>
    <row r="67" spans="1:11" ht="14.1" customHeight="1" x14ac:dyDescent="0.2">
      <c r="A67" s="306" t="s">
        <v>300</v>
      </c>
      <c r="B67" s="307" t="s">
        <v>301</v>
      </c>
      <c r="C67" s="308"/>
      <c r="D67" s="113">
        <v>2.3686098069900887</v>
      </c>
      <c r="E67" s="115">
        <v>1453</v>
      </c>
      <c r="F67" s="114">
        <v>1447</v>
      </c>
      <c r="G67" s="114">
        <v>1437</v>
      </c>
      <c r="H67" s="114">
        <v>1395</v>
      </c>
      <c r="I67" s="140">
        <v>1374</v>
      </c>
      <c r="J67" s="115">
        <v>79</v>
      </c>
      <c r="K67" s="116">
        <v>5.7496360989810773</v>
      </c>
    </row>
    <row r="68" spans="1:11" ht="14.1" customHeight="1" x14ac:dyDescent="0.2">
      <c r="A68" s="306" t="s">
        <v>302</v>
      </c>
      <c r="B68" s="307" t="s">
        <v>303</v>
      </c>
      <c r="C68" s="308"/>
      <c r="D68" s="113">
        <v>0.59500521648408977</v>
      </c>
      <c r="E68" s="115">
        <v>365</v>
      </c>
      <c r="F68" s="114">
        <v>380</v>
      </c>
      <c r="G68" s="114">
        <v>367</v>
      </c>
      <c r="H68" s="114">
        <v>371</v>
      </c>
      <c r="I68" s="140">
        <v>364</v>
      </c>
      <c r="J68" s="115">
        <v>1</v>
      </c>
      <c r="K68" s="116">
        <v>0.27472527472527475</v>
      </c>
    </row>
    <row r="69" spans="1:11" ht="14.1" customHeight="1" x14ac:dyDescent="0.2">
      <c r="A69" s="306">
        <v>83</v>
      </c>
      <c r="B69" s="307" t="s">
        <v>304</v>
      </c>
      <c r="C69" s="308"/>
      <c r="D69" s="113">
        <v>5.0029342723004691</v>
      </c>
      <c r="E69" s="115">
        <v>3069</v>
      </c>
      <c r="F69" s="114">
        <v>3078</v>
      </c>
      <c r="G69" s="114">
        <v>3094</v>
      </c>
      <c r="H69" s="114">
        <v>3009</v>
      </c>
      <c r="I69" s="140">
        <v>3009</v>
      </c>
      <c r="J69" s="115">
        <v>60</v>
      </c>
      <c r="K69" s="116">
        <v>1.9940179461615155</v>
      </c>
    </row>
    <row r="70" spans="1:11" ht="14.1" customHeight="1" x14ac:dyDescent="0.2">
      <c r="A70" s="306" t="s">
        <v>305</v>
      </c>
      <c r="B70" s="307" t="s">
        <v>306</v>
      </c>
      <c r="C70" s="308"/>
      <c r="D70" s="113">
        <v>4.5464919144496605</v>
      </c>
      <c r="E70" s="115">
        <v>2789</v>
      </c>
      <c r="F70" s="114">
        <v>2804</v>
      </c>
      <c r="G70" s="114">
        <v>2813</v>
      </c>
      <c r="H70" s="114">
        <v>2735</v>
      </c>
      <c r="I70" s="140">
        <v>2747</v>
      </c>
      <c r="J70" s="115">
        <v>42</v>
      </c>
      <c r="K70" s="116">
        <v>1.5289406625409538</v>
      </c>
    </row>
    <row r="71" spans="1:11" ht="14.1" customHeight="1" x14ac:dyDescent="0.2">
      <c r="A71" s="306"/>
      <c r="B71" s="307" t="s">
        <v>307</v>
      </c>
      <c r="C71" s="308"/>
      <c r="D71" s="113">
        <v>3.1364110589462704</v>
      </c>
      <c r="E71" s="115">
        <v>1924</v>
      </c>
      <c r="F71" s="114">
        <v>1943</v>
      </c>
      <c r="G71" s="114">
        <v>1958</v>
      </c>
      <c r="H71" s="114">
        <v>1892</v>
      </c>
      <c r="I71" s="140">
        <v>1906</v>
      </c>
      <c r="J71" s="115">
        <v>18</v>
      </c>
      <c r="K71" s="116">
        <v>0.94438614900314799</v>
      </c>
    </row>
    <row r="72" spans="1:11" ht="14.1" customHeight="1" x14ac:dyDescent="0.2">
      <c r="A72" s="306">
        <v>84</v>
      </c>
      <c r="B72" s="307" t="s">
        <v>308</v>
      </c>
      <c r="C72" s="308"/>
      <c r="D72" s="113">
        <v>1.8795644235785081</v>
      </c>
      <c r="E72" s="115">
        <v>1153</v>
      </c>
      <c r="F72" s="114">
        <v>1154</v>
      </c>
      <c r="G72" s="114">
        <v>1168</v>
      </c>
      <c r="H72" s="114">
        <v>1205</v>
      </c>
      <c r="I72" s="140">
        <v>1213</v>
      </c>
      <c r="J72" s="115">
        <v>-60</v>
      </c>
      <c r="K72" s="116">
        <v>-4.9464138499587795</v>
      </c>
    </row>
    <row r="73" spans="1:11" ht="14.1" customHeight="1" x14ac:dyDescent="0.2">
      <c r="A73" s="306" t="s">
        <v>309</v>
      </c>
      <c r="B73" s="307" t="s">
        <v>310</v>
      </c>
      <c r="C73" s="308"/>
      <c r="D73" s="113">
        <v>1.3921491914449662</v>
      </c>
      <c r="E73" s="115">
        <v>854</v>
      </c>
      <c r="F73" s="114">
        <v>861</v>
      </c>
      <c r="G73" s="114">
        <v>876</v>
      </c>
      <c r="H73" s="114">
        <v>910</v>
      </c>
      <c r="I73" s="140">
        <v>918</v>
      </c>
      <c r="J73" s="115">
        <v>-64</v>
      </c>
      <c r="K73" s="116">
        <v>-6.9716775599128544</v>
      </c>
    </row>
    <row r="74" spans="1:11" ht="14.1" customHeight="1" x14ac:dyDescent="0.2">
      <c r="A74" s="306" t="s">
        <v>311</v>
      </c>
      <c r="B74" s="307" t="s">
        <v>312</v>
      </c>
      <c r="C74" s="308"/>
      <c r="D74" s="113">
        <v>0.26897496087636935</v>
      </c>
      <c r="E74" s="115">
        <v>165</v>
      </c>
      <c r="F74" s="114">
        <v>168</v>
      </c>
      <c r="G74" s="114">
        <v>166</v>
      </c>
      <c r="H74" s="114">
        <v>163</v>
      </c>
      <c r="I74" s="140">
        <v>168</v>
      </c>
      <c r="J74" s="115">
        <v>-3</v>
      </c>
      <c r="K74" s="116">
        <v>-1.7857142857142858</v>
      </c>
    </row>
    <row r="75" spans="1:11" ht="14.1" customHeight="1" x14ac:dyDescent="0.2">
      <c r="A75" s="306" t="s">
        <v>313</v>
      </c>
      <c r="B75" s="307" t="s">
        <v>314</v>
      </c>
      <c r="C75" s="308"/>
      <c r="D75" s="113">
        <v>1.3041210224308816E-2</v>
      </c>
      <c r="E75" s="115">
        <v>8</v>
      </c>
      <c r="F75" s="114">
        <v>8</v>
      </c>
      <c r="G75" s="114">
        <v>6</v>
      </c>
      <c r="H75" s="114">
        <v>8</v>
      </c>
      <c r="I75" s="140">
        <v>7</v>
      </c>
      <c r="J75" s="115">
        <v>1</v>
      </c>
      <c r="K75" s="116">
        <v>14.285714285714286</v>
      </c>
    </row>
    <row r="76" spans="1:11" ht="14.1" customHeight="1" x14ac:dyDescent="0.2">
      <c r="A76" s="306">
        <v>91</v>
      </c>
      <c r="B76" s="307" t="s">
        <v>315</v>
      </c>
      <c r="C76" s="308"/>
      <c r="D76" s="113">
        <v>0.25430359937402192</v>
      </c>
      <c r="E76" s="115">
        <v>156</v>
      </c>
      <c r="F76" s="114">
        <v>148</v>
      </c>
      <c r="G76" s="114">
        <v>136</v>
      </c>
      <c r="H76" s="114">
        <v>136</v>
      </c>
      <c r="I76" s="140">
        <v>120</v>
      </c>
      <c r="J76" s="115">
        <v>36</v>
      </c>
      <c r="K76" s="116">
        <v>30</v>
      </c>
    </row>
    <row r="77" spans="1:11" ht="14.1" customHeight="1" x14ac:dyDescent="0.2">
      <c r="A77" s="306">
        <v>92</v>
      </c>
      <c r="B77" s="307" t="s">
        <v>316</v>
      </c>
      <c r="C77" s="308"/>
      <c r="D77" s="113">
        <v>0.28364632237871673</v>
      </c>
      <c r="E77" s="115">
        <v>174</v>
      </c>
      <c r="F77" s="114">
        <v>175</v>
      </c>
      <c r="G77" s="114">
        <v>172</v>
      </c>
      <c r="H77" s="114">
        <v>167</v>
      </c>
      <c r="I77" s="140">
        <v>172</v>
      </c>
      <c r="J77" s="115">
        <v>2</v>
      </c>
      <c r="K77" s="116">
        <v>1.1627906976744187</v>
      </c>
    </row>
    <row r="78" spans="1:11" ht="14.1" customHeight="1" x14ac:dyDescent="0.2">
      <c r="A78" s="306">
        <v>93</v>
      </c>
      <c r="B78" s="307" t="s">
        <v>317</v>
      </c>
      <c r="C78" s="308"/>
      <c r="D78" s="113">
        <v>7.1726656233698491E-2</v>
      </c>
      <c r="E78" s="115">
        <v>44</v>
      </c>
      <c r="F78" s="114">
        <v>42</v>
      </c>
      <c r="G78" s="114">
        <v>43</v>
      </c>
      <c r="H78" s="114" t="s">
        <v>513</v>
      </c>
      <c r="I78" s="140" t="s">
        <v>513</v>
      </c>
      <c r="J78" s="115" t="s">
        <v>513</v>
      </c>
      <c r="K78" s="116" t="s">
        <v>513</v>
      </c>
    </row>
    <row r="79" spans="1:11" ht="14.1" customHeight="1" x14ac:dyDescent="0.2">
      <c r="A79" s="306">
        <v>94</v>
      </c>
      <c r="B79" s="307" t="s">
        <v>318</v>
      </c>
      <c r="C79" s="308"/>
      <c r="D79" s="113">
        <v>7.0096504955659888E-2</v>
      </c>
      <c r="E79" s="115">
        <v>43</v>
      </c>
      <c r="F79" s="114">
        <v>50</v>
      </c>
      <c r="G79" s="114">
        <v>51</v>
      </c>
      <c r="H79" s="114">
        <v>46</v>
      </c>
      <c r="I79" s="140">
        <v>56</v>
      </c>
      <c r="J79" s="115">
        <v>-13</v>
      </c>
      <c r="K79" s="116">
        <v>-23.214285714285715</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224</v>
      </c>
      <c r="C81" s="312"/>
      <c r="D81" s="125">
        <v>1.0221048513302033</v>
      </c>
      <c r="E81" s="143">
        <v>627</v>
      </c>
      <c r="F81" s="144">
        <v>633</v>
      </c>
      <c r="G81" s="144">
        <v>631</v>
      </c>
      <c r="H81" s="144">
        <v>625</v>
      </c>
      <c r="I81" s="145">
        <v>632</v>
      </c>
      <c r="J81" s="143">
        <v>-5</v>
      </c>
      <c r="K81" s="146">
        <v>-0.79113924050632911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6926</v>
      </c>
      <c r="E12" s="114">
        <v>7136</v>
      </c>
      <c r="F12" s="114">
        <v>7215</v>
      </c>
      <c r="G12" s="114">
        <v>7161</v>
      </c>
      <c r="H12" s="140">
        <v>7000</v>
      </c>
      <c r="I12" s="115">
        <v>-74</v>
      </c>
      <c r="J12" s="116">
        <v>-1.0571428571428572</v>
      </c>
      <c r="K12"/>
      <c r="L12"/>
      <c r="M12"/>
      <c r="N12"/>
      <c r="O12"/>
      <c r="P12"/>
    </row>
    <row r="13" spans="1:16" s="110" customFormat="1" ht="14.45" customHeight="1" x14ac:dyDescent="0.2">
      <c r="A13" s="120" t="s">
        <v>105</v>
      </c>
      <c r="B13" s="119" t="s">
        <v>106</v>
      </c>
      <c r="C13" s="113">
        <v>47.848686110308982</v>
      </c>
      <c r="D13" s="115">
        <v>3314</v>
      </c>
      <c r="E13" s="114">
        <v>3414</v>
      </c>
      <c r="F13" s="114">
        <v>3443</v>
      </c>
      <c r="G13" s="114">
        <v>3329</v>
      </c>
      <c r="H13" s="140">
        <v>3244</v>
      </c>
      <c r="I13" s="115">
        <v>70</v>
      </c>
      <c r="J13" s="116">
        <v>2.1578298397040689</v>
      </c>
      <c r="K13"/>
      <c r="L13"/>
      <c r="M13"/>
      <c r="N13"/>
      <c r="O13"/>
      <c r="P13"/>
    </row>
    <row r="14" spans="1:16" s="110" customFormat="1" ht="14.45" customHeight="1" x14ac:dyDescent="0.2">
      <c r="A14" s="120"/>
      <c r="B14" s="119" t="s">
        <v>107</v>
      </c>
      <c r="C14" s="113">
        <v>52.151313889691018</v>
      </c>
      <c r="D14" s="115">
        <v>3612</v>
      </c>
      <c r="E14" s="114">
        <v>3722</v>
      </c>
      <c r="F14" s="114">
        <v>3772</v>
      </c>
      <c r="G14" s="114">
        <v>3832</v>
      </c>
      <c r="H14" s="140">
        <v>3756</v>
      </c>
      <c r="I14" s="115">
        <v>-144</v>
      </c>
      <c r="J14" s="116">
        <v>-3.8338658146964857</v>
      </c>
      <c r="K14"/>
      <c r="L14"/>
      <c r="M14"/>
      <c r="N14"/>
      <c r="O14"/>
      <c r="P14"/>
    </row>
    <row r="15" spans="1:16" s="110" customFormat="1" ht="14.45" customHeight="1" x14ac:dyDescent="0.2">
      <c r="A15" s="118" t="s">
        <v>105</v>
      </c>
      <c r="B15" s="121" t="s">
        <v>108</v>
      </c>
      <c r="C15" s="113">
        <v>12.128212532486284</v>
      </c>
      <c r="D15" s="115">
        <v>840</v>
      </c>
      <c r="E15" s="114">
        <v>863</v>
      </c>
      <c r="F15" s="114">
        <v>893</v>
      </c>
      <c r="G15" s="114">
        <v>883</v>
      </c>
      <c r="H15" s="140">
        <v>792</v>
      </c>
      <c r="I15" s="115">
        <v>48</v>
      </c>
      <c r="J15" s="116">
        <v>6.0606060606060606</v>
      </c>
      <c r="K15"/>
      <c r="L15"/>
      <c r="M15"/>
      <c r="N15"/>
      <c r="O15"/>
      <c r="P15"/>
    </row>
    <row r="16" spans="1:16" s="110" customFormat="1" ht="14.45" customHeight="1" x14ac:dyDescent="0.2">
      <c r="A16" s="118"/>
      <c r="B16" s="121" t="s">
        <v>109</v>
      </c>
      <c r="C16" s="113">
        <v>38.507074790643948</v>
      </c>
      <c r="D16" s="115">
        <v>2667</v>
      </c>
      <c r="E16" s="114">
        <v>2763</v>
      </c>
      <c r="F16" s="114">
        <v>2773</v>
      </c>
      <c r="G16" s="114">
        <v>2738</v>
      </c>
      <c r="H16" s="140">
        <v>2719</v>
      </c>
      <c r="I16" s="115">
        <v>-52</v>
      </c>
      <c r="J16" s="116">
        <v>-1.9124678190511217</v>
      </c>
      <c r="K16"/>
      <c r="L16"/>
      <c r="M16"/>
      <c r="N16"/>
      <c r="O16"/>
      <c r="P16"/>
    </row>
    <row r="17" spans="1:16" s="110" customFormat="1" ht="14.45" customHeight="1" x14ac:dyDescent="0.2">
      <c r="A17" s="118"/>
      <c r="B17" s="121" t="s">
        <v>110</v>
      </c>
      <c r="C17" s="113">
        <v>23.086918856482818</v>
      </c>
      <c r="D17" s="115">
        <v>1599</v>
      </c>
      <c r="E17" s="114">
        <v>1645</v>
      </c>
      <c r="F17" s="114">
        <v>1698</v>
      </c>
      <c r="G17" s="114">
        <v>1726</v>
      </c>
      <c r="H17" s="140">
        <v>1708</v>
      </c>
      <c r="I17" s="115">
        <v>-109</v>
      </c>
      <c r="J17" s="116">
        <v>-6.3817330210772836</v>
      </c>
      <c r="K17"/>
      <c r="L17"/>
      <c r="M17"/>
      <c r="N17"/>
      <c r="O17"/>
      <c r="P17"/>
    </row>
    <row r="18" spans="1:16" s="110" customFormat="1" ht="14.45" customHeight="1" x14ac:dyDescent="0.2">
      <c r="A18" s="120"/>
      <c r="B18" s="121" t="s">
        <v>111</v>
      </c>
      <c r="C18" s="113">
        <v>26.277793820386947</v>
      </c>
      <c r="D18" s="115">
        <v>1820</v>
      </c>
      <c r="E18" s="114">
        <v>1865</v>
      </c>
      <c r="F18" s="114">
        <v>1851</v>
      </c>
      <c r="G18" s="114">
        <v>1814</v>
      </c>
      <c r="H18" s="140">
        <v>1781</v>
      </c>
      <c r="I18" s="115">
        <v>39</v>
      </c>
      <c r="J18" s="116">
        <v>2.1897810218978102</v>
      </c>
      <c r="K18"/>
      <c r="L18"/>
      <c r="M18"/>
      <c r="N18"/>
      <c r="O18"/>
      <c r="P18"/>
    </row>
    <row r="19" spans="1:16" s="110" customFormat="1" ht="14.45" customHeight="1" x14ac:dyDescent="0.2">
      <c r="A19" s="120"/>
      <c r="B19" s="121" t="s">
        <v>112</v>
      </c>
      <c r="C19" s="113">
        <v>3.3352584464337278</v>
      </c>
      <c r="D19" s="115">
        <v>231</v>
      </c>
      <c r="E19" s="114">
        <v>226</v>
      </c>
      <c r="F19" s="114">
        <v>231</v>
      </c>
      <c r="G19" s="114">
        <v>201</v>
      </c>
      <c r="H19" s="140">
        <v>185</v>
      </c>
      <c r="I19" s="115">
        <v>46</v>
      </c>
      <c r="J19" s="116">
        <v>24.864864864864863</v>
      </c>
      <c r="K19"/>
      <c r="L19"/>
      <c r="M19"/>
      <c r="N19"/>
      <c r="O19"/>
      <c r="P19"/>
    </row>
    <row r="20" spans="1:16" s="110" customFormat="1" ht="14.45" customHeight="1" x14ac:dyDescent="0.2">
      <c r="A20" s="120" t="s">
        <v>113</v>
      </c>
      <c r="B20" s="119" t="s">
        <v>116</v>
      </c>
      <c r="C20" s="113">
        <v>94.831071325440377</v>
      </c>
      <c r="D20" s="115">
        <v>6568</v>
      </c>
      <c r="E20" s="114">
        <v>6776</v>
      </c>
      <c r="F20" s="114">
        <v>6878</v>
      </c>
      <c r="G20" s="114">
        <v>6845</v>
      </c>
      <c r="H20" s="140">
        <v>6721</v>
      </c>
      <c r="I20" s="115">
        <v>-153</v>
      </c>
      <c r="J20" s="116">
        <v>-2.2764469572980213</v>
      </c>
      <c r="K20"/>
      <c r="L20"/>
      <c r="M20"/>
      <c r="N20"/>
      <c r="O20"/>
      <c r="P20"/>
    </row>
    <row r="21" spans="1:16" s="110" customFormat="1" ht="14.45" customHeight="1" x14ac:dyDescent="0.2">
      <c r="A21" s="123"/>
      <c r="B21" s="124" t="s">
        <v>117</v>
      </c>
      <c r="C21" s="125">
        <v>5.0822985850418716</v>
      </c>
      <c r="D21" s="143">
        <v>352</v>
      </c>
      <c r="E21" s="144">
        <v>353</v>
      </c>
      <c r="F21" s="144">
        <v>332</v>
      </c>
      <c r="G21" s="144">
        <v>311</v>
      </c>
      <c r="H21" s="145">
        <v>274</v>
      </c>
      <c r="I21" s="143">
        <v>78</v>
      </c>
      <c r="J21" s="146">
        <v>28.467153284671532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7441</v>
      </c>
      <c r="E56" s="114">
        <v>7744</v>
      </c>
      <c r="F56" s="114">
        <v>7872</v>
      </c>
      <c r="G56" s="114">
        <v>7789</v>
      </c>
      <c r="H56" s="140">
        <v>7700</v>
      </c>
      <c r="I56" s="115">
        <v>-259</v>
      </c>
      <c r="J56" s="116">
        <v>-3.3636363636363638</v>
      </c>
      <c r="K56"/>
      <c r="L56"/>
      <c r="M56"/>
      <c r="N56"/>
      <c r="O56"/>
      <c r="P56"/>
    </row>
    <row r="57" spans="1:16" s="110" customFormat="1" ht="14.45" customHeight="1" x14ac:dyDescent="0.2">
      <c r="A57" s="120" t="s">
        <v>105</v>
      </c>
      <c r="B57" s="119" t="s">
        <v>106</v>
      </c>
      <c r="C57" s="113">
        <v>44.617658916812253</v>
      </c>
      <c r="D57" s="115">
        <v>3320</v>
      </c>
      <c r="E57" s="114">
        <v>3437</v>
      </c>
      <c r="F57" s="114">
        <v>3480</v>
      </c>
      <c r="G57" s="114">
        <v>3377</v>
      </c>
      <c r="H57" s="140">
        <v>3356</v>
      </c>
      <c r="I57" s="115">
        <v>-36</v>
      </c>
      <c r="J57" s="116">
        <v>-1.0727056019070322</v>
      </c>
    </row>
    <row r="58" spans="1:16" s="110" customFormat="1" ht="14.45" customHeight="1" x14ac:dyDescent="0.2">
      <c r="A58" s="120"/>
      <c r="B58" s="119" t="s">
        <v>107</v>
      </c>
      <c r="C58" s="113">
        <v>55.382341083187747</v>
      </c>
      <c r="D58" s="115">
        <v>4121</v>
      </c>
      <c r="E58" s="114">
        <v>4307</v>
      </c>
      <c r="F58" s="114">
        <v>4392</v>
      </c>
      <c r="G58" s="114">
        <v>4412</v>
      </c>
      <c r="H58" s="140">
        <v>4344</v>
      </c>
      <c r="I58" s="115">
        <v>-223</v>
      </c>
      <c r="J58" s="116">
        <v>-5.1335174953959486</v>
      </c>
    </row>
    <row r="59" spans="1:16" s="110" customFormat="1" ht="14.45" customHeight="1" x14ac:dyDescent="0.2">
      <c r="A59" s="118" t="s">
        <v>105</v>
      </c>
      <c r="B59" s="121" t="s">
        <v>108</v>
      </c>
      <c r="C59" s="113">
        <v>10.213680956860637</v>
      </c>
      <c r="D59" s="115">
        <v>760</v>
      </c>
      <c r="E59" s="114">
        <v>817</v>
      </c>
      <c r="F59" s="114">
        <v>840</v>
      </c>
      <c r="G59" s="114">
        <v>813</v>
      </c>
      <c r="H59" s="140">
        <v>728</v>
      </c>
      <c r="I59" s="115">
        <v>32</v>
      </c>
      <c r="J59" s="116">
        <v>4.395604395604396</v>
      </c>
    </row>
    <row r="60" spans="1:16" s="110" customFormat="1" ht="14.45" customHeight="1" x14ac:dyDescent="0.2">
      <c r="A60" s="118"/>
      <c r="B60" s="121" t="s">
        <v>109</v>
      </c>
      <c r="C60" s="113">
        <v>38.785109528289212</v>
      </c>
      <c r="D60" s="115">
        <v>2886</v>
      </c>
      <c r="E60" s="114">
        <v>2983</v>
      </c>
      <c r="F60" s="114">
        <v>3038</v>
      </c>
      <c r="G60" s="114">
        <v>3009</v>
      </c>
      <c r="H60" s="140">
        <v>3050</v>
      </c>
      <c r="I60" s="115">
        <v>-164</v>
      </c>
      <c r="J60" s="116">
        <v>-5.3770491803278686</v>
      </c>
    </row>
    <row r="61" spans="1:16" s="110" customFormat="1" ht="14.45" customHeight="1" x14ac:dyDescent="0.2">
      <c r="A61" s="118"/>
      <c r="B61" s="121" t="s">
        <v>110</v>
      </c>
      <c r="C61" s="113">
        <v>24.472517134793712</v>
      </c>
      <c r="D61" s="115">
        <v>1821</v>
      </c>
      <c r="E61" s="114">
        <v>1898</v>
      </c>
      <c r="F61" s="114">
        <v>1949</v>
      </c>
      <c r="G61" s="114">
        <v>1960</v>
      </c>
      <c r="H61" s="140">
        <v>1976</v>
      </c>
      <c r="I61" s="115">
        <v>-155</v>
      </c>
      <c r="J61" s="116">
        <v>-7.8441295546558703</v>
      </c>
    </row>
    <row r="62" spans="1:16" s="110" customFormat="1" ht="14.45" customHeight="1" x14ac:dyDescent="0.2">
      <c r="A62" s="120"/>
      <c r="B62" s="121" t="s">
        <v>111</v>
      </c>
      <c r="C62" s="113">
        <v>26.528692380056444</v>
      </c>
      <c r="D62" s="115">
        <v>1974</v>
      </c>
      <c r="E62" s="114">
        <v>2046</v>
      </c>
      <c r="F62" s="114">
        <v>2045</v>
      </c>
      <c r="G62" s="114">
        <v>2007</v>
      </c>
      <c r="H62" s="140">
        <v>1946</v>
      </c>
      <c r="I62" s="115">
        <v>28</v>
      </c>
      <c r="J62" s="116">
        <v>1.4388489208633093</v>
      </c>
    </row>
    <row r="63" spans="1:16" s="110" customFormat="1" ht="14.45" customHeight="1" x14ac:dyDescent="0.2">
      <c r="A63" s="120"/>
      <c r="B63" s="121" t="s">
        <v>112</v>
      </c>
      <c r="C63" s="113">
        <v>3.2388119876360704</v>
      </c>
      <c r="D63" s="115">
        <v>241</v>
      </c>
      <c r="E63" s="114">
        <v>260</v>
      </c>
      <c r="F63" s="114">
        <v>275</v>
      </c>
      <c r="G63" s="114">
        <v>227</v>
      </c>
      <c r="H63" s="140">
        <v>212</v>
      </c>
      <c r="I63" s="115">
        <v>29</v>
      </c>
      <c r="J63" s="116">
        <v>13.679245283018869</v>
      </c>
    </row>
    <row r="64" spans="1:16" s="110" customFormat="1" ht="14.45" customHeight="1" x14ac:dyDescent="0.2">
      <c r="A64" s="120" t="s">
        <v>113</v>
      </c>
      <c r="B64" s="119" t="s">
        <v>116</v>
      </c>
      <c r="C64" s="113">
        <v>97.607848407472119</v>
      </c>
      <c r="D64" s="115">
        <v>7263</v>
      </c>
      <c r="E64" s="114">
        <v>7555</v>
      </c>
      <c r="F64" s="114">
        <v>7673</v>
      </c>
      <c r="G64" s="114">
        <v>7599</v>
      </c>
      <c r="H64" s="140">
        <v>7516</v>
      </c>
      <c r="I64" s="115">
        <v>-253</v>
      </c>
      <c r="J64" s="116">
        <v>-3.3661522086216071</v>
      </c>
    </row>
    <row r="65" spans="1:10" s="110" customFormat="1" ht="14.45" customHeight="1" x14ac:dyDescent="0.2">
      <c r="A65" s="123"/>
      <c r="B65" s="124" t="s">
        <v>117</v>
      </c>
      <c r="C65" s="125">
        <v>2.2980782152936432</v>
      </c>
      <c r="D65" s="143">
        <v>171</v>
      </c>
      <c r="E65" s="144">
        <v>182</v>
      </c>
      <c r="F65" s="144">
        <v>193</v>
      </c>
      <c r="G65" s="144">
        <v>185</v>
      </c>
      <c r="H65" s="145">
        <v>177</v>
      </c>
      <c r="I65" s="143">
        <v>-6</v>
      </c>
      <c r="J65" s="146">
        <v>-3.3898305084745761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6926</v>
      </c>
      <c r="G11" s="114">
        <v>7136</v>
      </c>
      <c r="H11" s="114">
        <v>7215</v>
      </c>
      <c r="I11" s="114">
        <v>7161</v>
      </c>
      <c r="J11" s="140">
        <v>7000</v>
      </c>
      <c r="K11" s="114">
        <v>-74</v>
      </c>
      <c r="L11" s="116">
        <v>-1.0571428571428572</v>
      </c>
    </row>
    <row r="12" spans="1:17" s="110" customFormat="1" ht="24" customHeight="1" x14ac:dyDescent="0.2">
      <c r="A12" s="604" t="s">
        <v>185</v>
      </c>
      <c r="B12" s="605"/>
      <c r="C12" s="605"/>
      <c r="D12" s="606"/>
      <c r="E12" s="113">
        <v>47.848686110308982</v>
      </c>
      <c r="F12" s="115">
        <v>3314</v>
      </c>
      <c r="G12" s="114">
        <v>3414</v>
      </c>
      <c r="H12" s="114">
        <v>3443</v>
      </c>
      <c r="I12" s="114">
        <v>3329</v>
      </c>
      <c r="J12" s="140">
        <v>3244</v>
      </c>
      <c r="K12" s="114">
        <v>70</v>
      </c>
      <c r="L12" s="116">
        <v>2.1578298397040689</v>
      </c>
    </row>
    <row r="13" spans="1:17" s="110" customFormat="1" ht="15" customHeight="1" x14ac:dyDescent="0.2">
      <c r="A13" s="120"/>
      <c r="B13" s="612" t="s">
        <v>107</v>
      </c>
      <c r="C13" s="612"/>
      <c r="E13" s="113">
        <v>52.151313889691018</v>
      </c>
      <c r="F13" s="115">
        <v>3612</v>
      </c>
      <c r="G13" s="114">
        <v>3722</v>
      </c>
      <c r="H13" s="114">
        <v>3772</v>
      </c>
      <c r="I13" s="114">
        <v>3832</v>
      </c>
      <c r="J13" s="140">
        <v>3756</v>
      </c>
      <c r="K13" s="114">
        <v>-144</v>
      </c>
      <c r="L13" s="116">
        <v>-3.8338658146964857</v>
      </c>
    </row>
    <row r="14" spans="1:17" s="110" customFormat="1" ht="22.5" customHeight="1" x14ac:dyDescent="0.2">
      <c r="A14" s="604" t="s">
        <v>186</v>
      </c>
      <c r="B14" s="605"/>
      <c r="C14" s="605"/>
      <c r="D14" s="606"/>
      <c r="E14" s="113">
        <v>12.128212532486284</v>
      </c>
      <c r="F14" s="115">
        <v>840</v>
      </c>
      <c r="G14" s="114">
        <v>863</v>
      </c>
      <c r="H14" s="114">
        <v>893</v>
      </c>
      <c r="I14" s="114">
        <v>883</v>
      </c>
      <c r="J14" s="140">
        <v>792</v>
      </c>
      <c r="K14" s="114">
        <v>48</v>
      </c>
      <c r="L14" s="116">
        <v>6.0606060606060606</v>
      </c>
    </row>
    <row r="15" spans="1:17" s="110" customFormat="1" ht="15" customHeight="1" x14ac:dyDescent="0.2">
      <c r="A15" s="120"/>
      <c r="B15" s="119"/>
      <c r="C15" s="258" t="s">
        <v>106</v>
      </c>
      <c r="E15" s="113">
        <v>50.476190476190474</v>
      </c>
      <c r="F15" s="115">
        <v>424</v>
      </c>
      <c r="G15" s="114">
        <v>435</v>
      </c>
      <c r="H15" s="114">
        <v>444</v>
      </c>
      <c r="I15" s="114">
        <v>418</v>
      </c>
      <c r="J15" s="140">
        <v>381</v>
      </c>
      <c r="K15" s="114">
        <v>43</v>
      </c>
      <c r="L15" s="116">
        <v>11.286089238845145</v>
      </c>
    </row>
    <row r="16" spans="1:17" s="110" customFormat="1" ht="15" customHeight="1" x14ac:dyDescent="0.2">
      <c r="A16" s="120"/>
      <c r="B16" s="119"/>
      <c r="C16" s="258" t="s">
        <v>107</v>
      </c>
      <c r="E16" s="113">
        <v>49.523809523809526</v>
      </c>
      <c r="F16" s="115">
        <v>416</v>
      </c>
      <c r="G16" s="114">
        <v>428</v>
      </c>
      <c r="H16" s="114">
        <v>449</v>
      </c>
      <c r="I16" s="114">
        <v>465</v>
      </c>
      <c r="J16" s="140">
        <v>411</v>
      </c>
      <c r="K16" s="114">
        <v>5</v>
      </c>
      <c r="L16" s="116">
        <v>1.2165450121654502</v>
      </c>
    </row>
    <row r="17" spans="1:12" s="110" customFormat="1" ht="15" customHeight="1" x14ac:dyDescent="0.2">
      <c r="A17" s="120"/>
      <c r="B17" s="121" t="s">
        <v>109</v>
      </c>
      <c r="C17" s="258"/>
      <c r="E17" s="113">
        <v>38.507074790643948</v>
      </c>
      <c r="F17" s="115">
        <v>2667</v>
      </c>
      <c r="G17" s="114">
        <v>2763</v>
      </c>
      <c r="H17" s="114">
        <v>2773</v>
      </c>
      <c r="I17" s="114">
        <v>2738</v>
      </c>
      <c r="J17" s="140">
        <v>2719</v>
      </c>
      <c r="K17" s="114">
        <v>-52</v>
      </c>
      <c r="L17" s="116">
        <v>-1.9124678190511217</v>
      </c>
    </row>
    <row r="18" spans="1:12" s="110" customFormat="1" ht="15" customHeight="1" x14ac:dyDescent="0.2">
      <c r="A18" s="120"/>
      <c r="B18" s="119"/>
      <c r="C18" s="258" t="s">
        <v>106</v>
      </c>
      <c r="E18" s="113">
        <v>43.569553805774277</v>
      </c>
      <c r="F18" s="115">
        <v>1162</v>
      </c>
      <c r="G18" s="114">
        <v>1199</v>
      </c>
      <c r="H18" s="114">
        <v>1184</v>
      </c>
      <c r="I18" s="114">
        <v>1124</v>
      </c>
      <c r="J18" s="140">
        <v>1109</v>
      </c>
      <c r="K18" s="114">
        <v>53</v>
      </c>
      <c r="L18" s="116">
        <v>4.7790802524797114</v>
      </c>
    </row>
    <row r="19" spans="1:12" s="110" customFormat="1" ht="15" customHeight="1" x14ac:dyDescent="0.2">
      <c r="A19" s="120"/>
      <c r="B19" s="119"/>
      <c r="C19" s="258" t="s">
        <v>107</v>
      </c>
      <c r="E19" s="113">
        <v>56.430446194225723</v>
      </c>
      <c r="F19" s="115">
        <v>1505</v>
      </c>
      <c r="G19" s="114">
        <v>1564</v>
      </c>
      <c r="H19" s="114">
        <v>1589</v>
      </c>
      <c r="I19" s="114">
        <v>1614</v>
      </c>
      <c r="J19" s="140">
        <v>1610</v>
      </c>
      <c r="K19" s="114">
        <v>-105</v>
      </c>
      <c r="L19" s="116">
        <v>-6.5217391304347823</v>
      </c>
    </row>
    <row r="20" spans="1:12" s="110" customFormat="1" ht="15" customHeight="1" x14ac:dyDescent="0.2">
      <c r="A20" s="120"/>
      <c r="B20" s="121" t="s">
        <v>110</v>
      </c>
      <c r="C20" s="258"/>
      <c r="E20" s="113">
        <v>23.086918856482818</v>
      </c>
      <c r="F20" s="115">
        <v>1599</v>
      </c>
      <c r="G20" s="114">
        <v>1645</v>
      </c>
      <c r="H20" s="114">
        <v>1698</v>
      </c>
      <c r="I20" s="114">
        <v>1726</v>
      </c>
      <c r="J20" s="140">
        <v>1708</v>
      </c>
      <c r="K20" s="114">
        <v>-109</v>
      </c>
      <c r="L20" s="116">
        <v>-6.3817330210772836</v>
      </c>
    </row>
    <row r="21" spans="1:12" s="110" customFormat="1" ht="15" customHeight="1" x14ac:dyDescent="0.2">
      <c r="A21" s="120"/>
      <c r="B21" s="119"/>
      <c r="C21" s="258" t="s">
        <v>106</v>
      </c>
      <c r="E21" s="113">
        <v>40.33771106941839</v>
      </c>
      <c r="F21" s="115">
        <v>645</v>
      </c>
      <c r="G21" s="114">
        <v>679</v>
      </c>
      <c r="H21" s="114">
        <v>713</v>
      </c>
      <c r="I21" s="114">
        <v>702</v>
      </c>
      <c r="J21" s="140">
        <v>683</v>
      </c>
      <c r="K21" s="114">
        <v>-38</v>
      </c>
      <c r="L21" s="116">
        <v>-5.5636896046852122</v>
      </c>
    </row>
    <row r="22" spans="1:12" s="110" customFormat="1" ht="15" customHeight="1" x14ac:dyDescent="0.2">
      <c r="A22" s="120"/>
      <c r="B22" s="119"/>
      <c r="C22" s="258" t="s">
        <v>107</v>
      </c>
      <c r="E22" s="113">
        <v>59.66228893058161</v>
      </c>
      <c r="F22" s="115">
        <v>954</v>
      </c>
      <c r="G22" s="114">
        <v>966</v>
      </c>
      <c r="H22" s="114">
        <v>985</v>
      </c>
      <c r="I22" s="114">
        <v>1024</v>
      </c>
      <c r="J22" s="140">
        <v>1025</v>
      </c>
      <c r="K22" s="114">
        <v>-71</v>
      </c>
      <c r="L22" s="116">
        <v>-6.9268292682926829</v>
      </c>
    </row>
    <row r="23" spans="1:12" s="110" customFormat="1" ht="15" customHeight="1" x14ac:dyDescent="0.2">
      <c r="A23" s="120"/>
      <c r="B23" s="121" t="s">
        <v>111</v>
      </c>
      <c r="C23" s="258"/>
      <c r="E23" s="113">
        <v>26.277793820386947</v>
      </c>
      <c r="F23" s="115">
        <v>1820</v>
      </c>
      <c r="G23" s="114">
        <v>1865</v>
      </c>
      <c r="H23" s="114">
        <v>1851</v>
      </c>
      <c r="I23" s="114">
        <v>1814</v>
      </c>
      <c r="J23" s="140">
        <v>1781</v>
      </c>
      <c r="K23" s="114">
        <v>39</v>
      </c>
      <c r="L23" s="116">
        <v>2.1897810218978102</v>
      </c>
    </row>
    <row r="24" spans="1:12" s="110" customFormat="1" ht="15" customHeight="1" x14ac:dyDescent="0.2">
      <c r="A24" s="120"/>
      <c r="B24" s="119"/>
      <c r="C24" s="258" t="s">
        <v>106</v>
      </c>
      <c r="E24" s="113">
        <v>59.505494505494504</v>
      </c>
      <c r="F24" s="115">
        <v>1083</v>
      </c>
      <c r="G24" s="114">
        <v>1101</v>
      </c>
      <c r="H24" s="114">
        <v>1102</v>
      </c>
      <c r="I24" s="114">
        <v>1085</v>
      </c>
      <c r="J24" s="140">
        <v>1071</v>
      </c>
      <c r="K24" s="114">
        <v>12</v>
      </c>
      <c r="L24" s="116">
        <v>1.1204481792717087</v>
      </c>
    </row>
    <row r="25" spans="1:12" s="110" customFormat="1" ht="15" customHeight="1" x14ac:dyDescent="0.2">
      <c r="A25" s="120"/>
      <c r="B25" s="119"/>
      <c r="C25" s="258" t="s">
        <v>107</v>
      </c>
      <c r="E25" s="113">
        <v>40.494505494505496</v>
      </c>
      <c r="F25" s="115">
        <v>737</v>
      </c>
      <c r="G25" s="114">
        <v>764</v>
      </c>
      <c r="H25" s="114">
        <v>749</v>
      </c>
      <c r="I25" s="114">
        <v>729</v>
      </c>
      <c r="J25" s="140">
        <v>710</v>
      </c>
      <c r="K25" s="114">
        <v>27</v>
      </c>
      <c r="L25" s="116">
        <v>3.8028169014084505</v>
      </c>
    </row>
    <row r="26" spans="1:12" s="110" customFormat="1" ht="15" customHeight="1" x14ac:dyDescent="0.2">
      <c r="A26" s="120"/>
      <c r="C26" s="121" t="s">
        <v>187</v>
      </c>
      <c r="D26" s="110" t="s">
        <v>188</v>
      </c>
      <c r="E26" s="113">
        <v>3.3352584464337278</v>
      </c>
      <c r="F26" s="115">
        <v>231</v>
      </c>
      <c r="G26" s="114">
        <v>226</v>
      </c>
      <c r="H26" s="114">
        <v>231</v>
      </c>
      <c r="I26" s="114">
        <v>201</v>
      </c>
      <c r="J26" s="140">
        <v>185</v>
      </c>
      <c r="K26" s="114">
        <v>46</v>
      </c>
      <c r="L26" s="116">
        <v>24.864864864864863</v>
      </c>
    </row>
    <row r="27" spans="1:12" s="110" customFormat="1" ht="15" customHeight="1" x14ac:dyDescent="0.2">
      <c r="A27" s="120"/>
      <c r="B27" s="119"/>
      <c r="D27" s="259" t="s">
        <v>106</v>
      </c>
      <c r="E27" s="113">
        <v>52.813852813852812</v>
      </c>
      <c r="F27" s="115">
        <v>122</v>
      </c>
      <c r="G27" s="114">
        <v>118</v>
      </c>
      <c r="H27" s="114">
        <v>131</v>
      </c>
      <c r="I27" s="114">
        <v>115</v>
      </c>
      <c r="J27" s="140">
        <v>107</v>
      </c>
      <c r="K27" s="114">
        <v>15</v>
      </c>
      <c r="L27" s="116">
        <v>14.018691588785046</v>
      </c>
    </row>
    <row r="28" spans="1:12" s="110" customFormat="1" ht="15" customHeight="1" x14ac:dyDescent="0.2">
      <c r="A28" s="120"/>
      <c r="B28" s="119"/>
      <c r="D28" s="259" t="s">
        <v>107</v>
      </c>
      <c r="E28" s="113">
        <v>47.186147186147188</v>
      </c>
      <c r="F28" s="115">
        <v>109</v>
      </c>
      <c r="G28" s="114">
        <v>108</v>
      </c>
      <c r="H28" s="114">
        <v>100</v>
      </c>
      <c r="I28" s="114">
        <v>86</v>
      </c>
      <c r="J28" s="140">
        <v>78</v>
      </c>
      <c r="K28" s="114">
        <v>31</v>
      </c>
      <c r="L28" s="116">
        <v>39.743589743589745</v>
      </c>
    </row>
    <row r="29" spans="1:12" s="110" customFormat="1" ht="24" customHeight="1" x14ac:dyDescent="0.2">
      <c r="A29" s="604" t="s">
        <v>189</v>
      </c>
      <c r="B29" s="605"/>
      <c r="C29" s="605"/>
      <c r="D29" s="606"/>
      <c r="E29" s="113">
        <v>94.831071325440377</v>
      </c>
      <c r="F29" s="115">
        <v>6568</v>
      </c>
      <c r="G29" s="114">
        <v>6776</v>
      </c>
      <c r="H29" s="114">
        <v>6878</v>
      </c>
      <c r="I29" s="114">
        <v>6845</v>
      </c>
      <c r="J29" s="140">
        <v>6721</v>
      </c>
      <c r="K29" s="114">
        <v>-153</v>
      </c>
      <c r="L29" s="116">
        <v>-2.2764469572980213</v>
      </c>
    </row>
    <row r="30" spans="1:12" s="110" customFormat="1" ht="15" customHeight="1" x14ac:dyDescent="0.2">
      <c r="A30" s="120"/>
      <c r="B30" s="119"/>
      <c r="C30" s="258" t="s">
        <v>106</v>
      </c>
      <c r="E30" s="113">
        <v>46.680876979293544</v>
      </c>
      <c r="F30" s="115">
        <v>3066</v>
      </c>
      <c r="G30" s="114">
        <v>3154</v>
      </c>
      <c r="H30" s="114">
        <v>3210</v>
      </c>
      <c r="I30" s="114">
        <v>3114</v>
      </c>
      <c r="J30" s="140">
        <v>3054</v>
      </c>
      <c r="K30" s="114">
        <v>12</v>
      </c>
      <c r="L30" s="116">
        <v>0.39292730844793711</v>
      </c>
    </row>
    <row r="31" spans="1:12" s="110" customFormat="1" ht="15" customHeight="1" x14ac:dyDescent="0.2">
      <c r="A31" s="120"/>
      <c r="B31" s="119"/>
      <c r="C31" s="258" t="s">
        <v>107</v>
      </c>
      <c r="E31" s="113">
        <v>53.319123020706456</v>
      </c>
      <c r="F31" s="115">
        <v>3502</v>
      </c>
      <c r="G31" s="114">
        <v>3622</v>
      </c>
      <c r="H31" s="114">
        <v>3668</v>
      </c>
      <c r="I31" s="114">
        <v>3731</v>
      </c>
      <c r="J31" s="140">
        <v>3667</v>
      </c>
      <c r="K31" s="114">
        <v>-165</v>
      </c>
      <c r="L31" s="116">
        <v>-4.4995909462776114</v>
      </c>
    </row>
    <row r="32" spans="1:12" s="110" customFormat="1" ht="15" customHeight="1" x14ac:dyDescent="0.2">
      <c r="A32" s="120"/>
      <c r="B32" s="119" t="s">
        <v>117</v>
      </c>
      <c r="C32" s="258"/>
      <c r="E32" s="113">
        <v>5.0822985850418716</v>
      </c>
      <c r="F32" s="114">
        <v>352</v>
      </c>
      <c r="G32" s="114">
        <v>353</v>
      </c>
      <c r="H32" s="114">
        <v>332</v>
      </c>
      <c r="I32" s="114">
        <v>311</v>
      </c>
      <c r="J32" s="140">
        <v>274</v>
      </c>
      <c r="K32" s="114">
        <v>78</v>
      </c>
      <c r="L32" s="116">
        <v>28.467153284671532</v>
      </c>
    </row>
    <row r="33" spans="1:12" s="110" customFormat="1" ht="15" customHeight="1" x14ac:dyDescent="0.2">
      <c r="A33" s="120"/>
      <c r="B33" s="119"/>
      <c r="C33" s="258" t="s">
        <v>106</v>
      </c>
      <c r="E33" s="113">
        <v>69.88636363636364</v>
      </c>
      <c r="F33" s="114">
        <v>246</v>
      </c>
      <c r="G33" s="114">
        <v>257</v>
      </c>
      <c r="H33" s="114">
        <v>232</v>
      </c>
      <c r="I33" s="114">
        <v>214</v>
      </c>
      <c r="J33" s="140">
        <v>189</v>
      </c>
      <c r="K33" s="114">
        <v>57</v>
      </c>
      <c r="L33" s="116">
        <v>30.158730158730158</v>
      </c>
    </row>
    <row r="34" spans="1:12" s="110" customFormat="1" ht="15" customHeight="1" x14ac:dyDescent="0.2">
      <c r="A34" s="120"/>
      <c r="B34" s="119"/>
      <c r="C34" s="258" t="s">
        <v>107</v>
      </c>
      <c r="E34" s="113">
        <v>30.113636363636363</v>
      </c>
      <c r="F34" s="114">
        <v>106</v>
      </c>
      <c r="G34" s="114">
        <v>96</v>
      </c>
      <c r="H34" s="114">
        <v>100</v>
      </c>
      <c r="I34" s="114">
        <v>97</v>
      </c>
      <c r="J34" s="140">
        <v>85</v>
      </c>
      <c r="K34" s="114">
        <v>21</v>
      </c>
      <c r="L34" s="116">
        <v>24.705882352941178</v>
      </c>
    </row>
    <row r="35" spans="1:12" s="110" customFormat="1" ht="24" customHeight="1" x14ac:dyDescent="0.2">
      <c r="A35" s="604" t="s">
        <v>192</v>
      </c>
      <c r="B35" s="605"/>
      <c r="C35" s="605"/>
      <c r="D35" s="606"/>
      <c r="E35" s="113">
        <v>10.727692751949178</v>
      </c>
      <c r="F35" s="114">
        <v>743</v>
      </c>
      <c r="G35" s="114">
        <v>774</v>
      </c>
      <c r="H35" s="114">
        <v>788</v>
      </c>
      <c r="I35" s="114">
        <v>806</v>
      </c>
      <c r="J35" s="114">
        <v>752</v>
      </c>
      <c r="K35" s="318">
        <v>-9</v>
      </c>
      <c r="L35" s="319">
        <v>-1.196808510638298</v>
      </c>
    </row>
    <row r="36" spans="1:12" s="110" customFormat="1" ht="15" customHeight="1" x14ac:dyDescent="0.2">
      <c r="A36" s="120"/>
      <c r="B36" s="119"/>
      <c r="C36" s="258" t="s">
        <v>106</v>
      </c>
      <c r="E36" s="113">
        <v>46.433378196500676</v>
      </c>
      <c r="F36" s="114">
        <v>345</v>
      </c>
      <c r="G36" s="114">
        <v>373</v>
      </c>
      <c r="H36" s="114">
        <v>393</v>
      </c>
      <c r="I36" s="114">
        <v>373</v>
      </c>
      <c r="J36" s="114">
        <v>344</v>
      </c>
      <c r="K36" s="318">
        <v>1</v>
      </c>
      <c r="L36" s="116">
        <v>0.29069767441860467</v>
      </c>
    </row>
    <row r="37" spans="1:12" s="110" customFormat="1" ht="15" customHeight="1" x14ac:dyDescent="0.2">
      <c r="A37" s="120"/>
      <c r="B37" s="119"/>
      <c r="C37" s="258" t="s">
        <v>107</v>
      </c>
      <c r="E37" s="113">
        <v>53.566621803499324</v>
      </c>
      <c r="F37" s="114">
        <v>398</v>
      </c>
      <c r="G37" s="114">
        <v>401</v>
      </c>
      <c r="H37" s="114">
        <v>395</v>
      </c>
      <c r="I37" s="114">
        <v>433</v>
      </c>
      <c r="J37" s="140">
        <v>408</v>
      </c>
      <c r="K37" s="114">
        <v>-10</v>
      </c>
      <c r="L37" s="116">
        <v>-2.4509803921568629</v>
      </c>
    </row>
    <row r="38" spans="1:12" s="110" customFormat="1" ht="15" customHeight="1" x14ac:dyDescent="0.2">
      <c r="A38" s="120"/>
      <c r="B38" s="119" t="s">
        <v>328</v>
      </c>
      <c r="C38" s="258"/>
      <c r="E38" s="113">
        <v>63.846375974588504</v>
      </c>
      <c r="F38" s="114">
        <v>4422</v>
      </c>
      <c r="G38" s="114">
        <v>4548</v>
      </c>
      <c r="H38" s="114">
        <v>4591</v>
      </c>
      <c r="I38" s="114">
        <v>4541</v>
      </c>
      <c r="J38" s="140">
        <v>4454</v>
      </c>
      <c r="K38" s="114">
        <v>-32</v>
      </c>
      <c r="L38" s="116">
        <v>-0.71845532105972165</v>
      </c>
    </row>
    <row r="39" spans="1:12" s="110" customFormat="1" ht="15" customHeight="1" x14ac:dyDescent="0.2">
      <c r="A39" s="120"/>
      <c r="B39" s="119"/>
      <c r="C39" s="258" t="s">
        <v>106</v>
      </c>
      <c r="E39" s="113">
        <v>47.082767978290363</v>
      </c>
      <c r="F39" s="115">
        <v>2082</v>
      </c>
      <c r="G39" s="114">
        <v>2142</v>
      </c>
      <c r="H39" s="114">
        <v>2153</v>
      </c>
      <c r="I39" s="114">
        <v>2082</v>
      </c>
      <c r="J39" s="140">
        <v>2050</v>
      </c>
      <c r="K39" s="114">
        <v>32</v>
      </c>
      <c r="L39" s="116">
        <v>1.5609756097560976</v>
      </c>
    </row>
    <row r="40" spans="1:12" s="110" customFormat="1" ht="15" customHeight="1" x14ac:dyDescent="0.2">
      <c r="A40" s="120"/>
      <c r="B40" s="119"/>
      <c r="C40" s="258" t="s">
        <v>107</v>
      </c>
      <c r="E40" s="113">
        <v>52.917232021709637</v>
      </c>
      <c r="F40" s="115">
        <v>2340</v>
      </c>
      <c r="G40" s="114">
        <v>2406</v>
      </c>
      <c r="H40" s="114">
        <v>2438</v>
      </c>
      <c r="I40" s="114">
        <v>2459</v>
      </c>
      <c r="J40" s="140">
        <v>2404</v>
      </c>
      <c r="K40" s="114">
        <v>-64</v>
      </c>
      <c r="L40" s="116">
        <v>-2.6622296173044924</v>
      </c>
    </row>
    <row r="41" spans="1:12" s="110" customFormat="1" ht="15" customHeight="1" x14ac:dyDescent="0.2">
      <c r="A41" s="120"/>
      <c r="B41" s="320" t="s">
        <v>516</v>
      </c>
      <c r="C41" s="258"/>
      <c r="E41" s="113">
        <v>9.7170083742419866</v>
      </c>
      <c r="F41" s="115">
        <v>673</v>
      </c>
      <c r="G41" s="114">
        <v>677</v>
      </c>
      <c r="H41" s="114">
        <v>666</v>
      </c>
      <c r="I41" s="114">
        <v>651</v>
      </c>
      <c r="J41" s="140">
        <v>627</v>
      </c>
      <c r="K41" s="114">
        <v>46</v>
      </c>
      <c r="L41" s="116">
        <v>7.33652312599681</v>
      </c>
    </row>
    <row r="42" spans="1:12" s="110" customFormat="1" ht="15" customHeight="1" x14ac:dyDescent="0.2">
      <c r="A42" s="120"/>
      <c r="B42" s="119"/>
      <c r="C42" s="268" t="s">
        <v>106</v>
      </c>
      <c r="D42" s="182"/>
      <c r="E42" s="113">
        <v>53.194650817236258</v>
      </c>
      <c r="F42" s="115">
        <v>358</v>
      </c>
      <c r="G42" s="114">
        <v>357</v>
      </c>
      <c r="H42" s="114">
        <v>354</v>
      </c>
      <c r="I42" s="114">
        <v>349</v>
      </c>
      <c r="J42" s="140">
        <v>332</v>
      </c>
      <c r="K42" s="114">
        <v>26</v>
      </c>
      <c r="L42" s="116">
        <v>7.831325301204819</v>
      </c>
    </row>
    <row r="43" spans="1:12" s="110" customFormat="1" ht="15" customHeight="1" x14ac:dyDescent="0.2">
      <c r="A43" s="120"/>
      <c r="B43" s="119"/>
      <c r="C43" s="268" t="s">
        <v>107</v>
      </c>
      <c r="D43" s="182"/>
      <c r="E43" s="113">
        <v>46.805349182763742</v>
      </c>
      <c r="F43" s="115">
        <v>315</v>
      </c>
      <c r="G43" s="114">
        <v>320</v>
      </c>
      <c r="H43" s="114">
        <v>312</v>
      </c>
      <c r="I43" s="114">
        <v>302</v>
      </c>
      <c r="J43" s="140">
        <v>295</v>
      </c>
      <c r="K43" s="114">
        <v>20</v>
      </c>
      <c r="L43" s="116">
        <v>6.7796610169491522</v>
      </c>
    </row>
    <row r="44" spans="1:12" s="110" customFormat="1" ht="15" customHeight="1" x14ac:dyDescent="0.2">
      <c r="A44" s="120"/>
      <c r="B44" s="119" t="s">
        <v>205</v>
      </c>
      <c r="C44" s="268"/>
      <c r="D44" s="182"/>
      <c r="E44" s="113">
        <v>15.70892289922033</v>
      </c>
      <c r="F44" s="115">
        <v>1088</v>
      </c>
      <c r="G44" s="114">
        <v>1137</v>
      </c>
      <c r="H44" s="114">
        <v>1170</v>
      </c>
      <c r="I44" s="114">
        <v>1163</v>
      </c>
      <c r="J44" s="140">
        <v>1167</v>
      </c>
      <c r="K44" s="114">
        <v>-79</v>
      </c>
      <c r="L44" s="116">
        <v>-6.769494430162811</v>
      </c>
    </row>
    <row r="45" spans="1:12" s="110" customFormat="1" ht="15" customHeight="1" x14ac:dyDescent="0.2">
      <c r="A45" s="120"/>
      <c r="B45" s="119"/>
      <c r="C45" s="268" t="s">
        <v>106</v>
      </c>
      <c r="D45" s="182"/>
      <c r="E45" s="113">
        <v>48.621323529411768</v>
      </c>
      <c r="F45" s="115">
        <v>529</v>
      </c>
      <c r="G45" s="114">
        <v>542</v>
      </c>
      <c r="H45" s="114">
        <v>543</v>
      </c>
      <c r="I45" s="114">
        <v>525</v>
      </c>
      <c r="J45" s="140">
        <v>518</v>
      </c>
      <c r="K45" s="114">
        <v>11</v>
      </c>
      <c r="L45" s="116">
        <v>2.1235521235521237</v>
      </c>
    </row>
    <row r="46" spans="1:12" s="110" customFormat="1" ht="15" customHeight="1" x14ac:dyDescent="0.2">
      <c r="A46" s="123"/>
      <c r="B46" s="124"/>
      <c r="C46" s="260" t="s">
        <v>107</v>
      </c>
      <c r="D46" s="261"/>
      <c r="E46" s="125">
        <v>51.378676470588232</v>
      </c>
      <c r="F46" s="143">
        <v>559</v>
      </c>
      <c r="G46" s="144">
        <v>595</v>
      </c>
      <c r="H46" s="144">
        <v>627</v>
      </c>
      <c r="I46" s="144">
        <v>638</v>
      </c>
      <c r="J46" s="145">
        <v>649</v>
      </c>
      <c r="K46" s="144">
        <v>-90</v>
      </c>
      <c r="L46" s="146">
        <v>-13.86748844375963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6926</v>
      </c>
      <c r="E11" s="114">
        <v>7136</v>
      </c>
      <c r="F11" s="114">
        <v>7215</v>
      </c>
      <c r="G11" s="114">
        <v>7161</v>
      </c>
      <c r="H11" s="140">
        <v>7000</v>
      </c>
      <c r="I11" s="115">
        <v>-74</v>
      </c>
      <c r="J11" s="116">
        <v>-1.0571428571428572</v>
      </c>
    </row>
    <row r="12" spans="1:15" s="110" customFormat="1" ht="24.95" customHeight="1" x14ac:dyDescent="0.2">
      <c r="A12" s="193" t="s">
        <v>132</v>
      </c>
      <c r="B12" s="194" t="s">
        <v>133</v>
      </c>
      <c r="C12" s="113">
        <v>5.2844354605833095</v>
      </c>
      <c r="D12" s="115">
        <v>366</v>
      </c>
      <c r="E12" s="114">
        <v>403</v>
      </c>
      <c r="F12" s="114">
        <v>434</v>
      </c>
      <c r="G12" s="114">
        <v>401</v>
      </c>
      <c r="H12" s="140">
        <v>376</v>
      </c>
      <c r="I12" s="115">
        <v>-10</v>
      </c>
      <c r="J12" s="116">
        <v>-2.6595744680851063</v>
      </c>
    </row>
    <row r="13" spans="1:15" s="110" customFormat="1" ht="24.95" customHeight="1" x14ac:dyDescent="0.2">
      <c r="A13" s="193" t="s">
        <v>134</v>
      </c>
      <c r="B13" s="199" t="s">
        <v>214</v>
      </c>
      <c r="C13" s="113">
        <v>0.85186254692463181</v>
      </c>
      <c r="D13" s="115">
        <v>59</v>
      </c>
      <c r="E13" s="114">
        <v>56</v>
      </c>
      <c r="F13" s="114">
        <v>54</v>
      </c>
      <c r="G13" s="114">
        <v>51</v>
      </c>
      <c r="H13" s="140">
        <v>51</v>
      </c>
      <c r="I13" s="115">
        <v>8</v>
      </c>
      <c r="J13" s="116">
        <v>15.686274509803921</v>
      </c>
    </row>
    <row r="14" spans="1:15" s="287" customFormat="1" ht="24.95" customHeight="1" x14ac:dyDescent="0.2">
      <c r="A14" s="193" t="s">
        <v>215</v>
      </c>
      <c r="B14" s="199" t="s">
        <v>137</v>
      </c>
      <c r="C14" s="113">
        <v>7.9988449321397628</v>
      </c>
      <c r="D14" s="115">
        <v>554</v>
      </c>
      <c r="E14" s="114">
        <v>552</v>
      </c>
      <c r="F14" s="114">
        <v>556</v>
      </c>
      <c r="G14" s="114">
        <v>557</v>
      </c>
      <c r="H14" s="140">
        <v>553</v>
      </c>
      <c r="I14" s="115">
        <v>1</v>
      </c>
      <c r="J14" s="116">
        <v>0.18083182640144665</v>
      </c>
      <c r="K14" s="110"/>
      <c r="L14" s="110"/>
      <c r="M14" s="110"/>
      <c r="N14" s="110"/>
      <c r="O14" s="110"/>
    </row>
    <row r="15" spans="1:15" s="110" customFormat="1" ht="24.95" customHeight="1" x14ac:dyDescent="0.2">
      <c r="A15" s="193" t="s">
        <v>216</v>
      </c>
      <c r="B15" s="199" t="s">
        <v>217</v>
      </c>
      <c r="C15" s="113">
        <v>1.4727115218019058</v>
      </c>
      <c r="D15" s="115">
        <v>102</v>
      </c>
      <c r="E15" s="114">
        <v>108</v>
      </c>
      <c r="F15" s="114">
        <v>110</v>
      </c>
      <c r="G15" s="114">
        <v>113</v>
      </c>
      <c r="H15" s="140">
        <v>120</v>
      </c>
      <c r="I15" s="115">
        <v>-18</v>
      </c>
      <c r="J15" s="116">
        <v>-15</v>
      </c>
    </row>
    <row r="16" spans="1:15" s="287" customFormat="1" ht="24.95" customHeight="1" x14ac:dyDescent="0.2">
      <c r="A16" s="193" t="s">
        <v>218</v>
      </c>
      <c r="B16" s="199" t="s">
        <v>141</v>
      </c>
      <c r="C16" s="113">
        <v>5.3133121570892285</v>
      </c>
      <c r="D16" s="115">
        <v>368</v>
      </c>
      <c r="E16" s="114">
        <v>359</v>
      </c>
      <c r="F16" s="114">
        <v>363</v>
      </c>
      <c r="G16" s="114">
        <v>362</v>
      </c>
      <c r="H16" s="140">
        <v>351</v>
      </c>
      <c r="I16" s="115">
        <v>17</v>
      </c>
      <c r="J16" s="116">
        <v>4.8433048433048436</v>
      </c>
      <c r="K16" s="110"/>
      <c r="L16" s="110"/>
      <c r="M16" s="110"/>
      <c r="N16" s="110"/>
      <c r="O16" s="110"/>
    </row>
    <row r="17" spans="1:15" s="110" customFormat="1" ht="24.95" customHeight="1" x14ac:dyDescent="0.2">
      <c r="A17" s="193" t="s">
        <v>142</v>
      </c>
      <c r="B17" s="199" t="s">
        <v>220</v>
      </c>
      <c r="C17" s="113">
        <v>1.2128212532486284</v>
      </c>
      <c r="D17" s="115">
        <v>84</v>
      </c>
      <c r="E17" s="114">
        <v>85</v>
      </c>
      <c r="F17" s="114">
        <v>83</v>
      </c>
      <c r="G17" s="114">
        <v>82</v>
      </c>
      <c r="H17" s="140">
        <v>82</v>
      </c>
      <c r="I17" s="115">
        <v>2</v>
      </c>
      <c r="J17" s="116">
        <v>2.4390243902439024</v>
      </c>
    </row>
    <row r="18" spans="1:15" s="287" customFormat="1" ht="24.95" customHeight="1" x14ac:dyDescent="0.2">
      <c r="A18" s="201" t="s">
        <v>144</v>
      </c>
      <c r="B18" s="202" t="s">
        <v>145</v>
      </c>
      <c r="C18" s="113">
        <v>7.2480508229858502</v>
      </c>
      <c r="D18" s="115">
        <v>502</v>
      </c>
      <c r="E18" s="114">
        <v>507</v>
      </c>
      <c r="F18" s="114">
        <v>498</v>
      </c>
      <c r="G18" s="114">
        <v>514</v>
      </c>
      <c r="H18" s="140">
        <v>517</v>
      </c>
      <c r="I18" s="115">
        <v>-15</v>
      </c>
      <c r="J18" s="116">
        <v>-2.9013539651837523</v>
      </c>
      <c r="K18" s="110"/>
      <c r="L18" s="110"/>
      <c r="M18" s="110"/>
      <c r="N18" s="110"/>
      <c r="O18" s="110"/>
    </row>
    <row r="19" spans="1:15" s="110" customFormat="1" ht="24.95" customHeight="1" x14ac:dyDescent="0.2">
      <c r="A19" s="193" t="s">
        <v>146</v>
      </c>
      <c r="B19" s="199" t="s">
        <v>147</v>
      </c>
      <c r="C19" s="113">
        <v>18.076812012705748</v>
      </c>
      <c r="D19" s="115">
        <v>1252</v>
      </c>
      <c r="E19" s="114">
        <v>1237</v>
      </c>
      <c r="F19" s="114">
        <v>1266</v>
      </c>
      <c r="G19" s="114">
        <v>1277</v>
      </c>
      <c r="H19" s="140">
        <v>1292</v>
      </c>
      <c r="I19" s="115">
        <v>-40</v>
      </c>
      <c r="J19" s="116">
        <v>-3.0959752321981426</v>
      </c>
    </row>
    <row r="20" spans="1:15" s="287" customFormat="1" ht="24.95" customHeight="1" x14ac:dyDescent="0.2">
      <c r="A20" s="193" t="s">
        <v>148</v>
      </c>
      <c r="B20" s="199" t="s">
        <v>149</v>
      </c>
      <c r="C20" s="113">
        <v>9.7747617672538265</v>
      </c>
      <c r="D20" s="115">
        <v>677</v>
      </c>
      <c r="E20" s="114">
        <v>731</v>
      </c>
      <c r="F20" s="114">
        <v>739</v>
      </c>
      <c r="G20" s="114">
        <v>707</v>
      </c>
      <c r="H20" s="140">
        <v>701</v>
      </c>
      <c r="I20" s="115">
        <v>-24</v>
      </c>
      <c r="J20" s="116">
        <v>-3.4236804564907275</v>
      </c>
      <c r="K20" s="110"/>
      <c r="L20" s="110"/>
      <c r="M20" s="110"/>
      <c r="N20" s="110"/>
      <c r="O20" s="110"/>
    </row>
    <row r="21" spans="1:15" s="110" customFormat="1" ht="24.95" customHeight="1" x14ac:dyDescent="0.2">
      <c r="A21" s="201" t="s">
        <v>150</v>
      </c>
      <c r="B21" s="202" t="s">
        <v>151</v>
      </c>
      <c r="C21" s="113">
        <v>7.9844065838868037</v>
      </c>
      <c r="D21" s="115">
        <v>553</v>
      </c>
      <c r="E21" s="114">
        <v>598</v>
      </c>
      <c r="F21" s="114">
        <v>645</v>
      </c>
      <c r="G21" s="114">
        <v>651</v>
      </c>
      <c r="H21" s="140">
        <v>627</v>
      </c>
      <c r="I21" s="115">
        <v>-74</v>
      </c>
      <c r="J21" s="116">
        <v>-11.802232854864434</v>
      </c>
    </row>
    <row r="22" spans="1:15" s="110" customFormat="1" ht="24.95" customHeight="1" x14ac:dyDescent="0.2">
      <c r="A22" s="201" t="s">
        <v>152</v>
      </c>
      <c r="B22" s="199" t="s">
        <v>153</v>
      </c>
      <c r="C22" s="113">
        <v>0.938492636442391</v>
      </c>
      <c r="D22" s="115">
        <v>65</v>
      </c>
      <c r="E22" s="114">
        <v>72</v>
      </c>
      <c r="F22" s="114">
        <v>76</v>
      </c>
      <c r="G22" s="114">
        <v>91</v>
      </c>
      <c r="H22" s="140">
        <v>73</v>
      </c>
      <c r="I22" s="115">
        <v>-8</v>
      </c>
      <c r="J22" s="116">
        <v>-10.95890410958904</v>
      </c>
    </row>
    <row r="23" spans="1:15" s="110" customFormat="1" ht="24.95" customHeight="1" x14ac:dyDescent="0.2">
      <c r="A23" s="193" t="s">
        <v>154</v>
      </c>
      <c r="B23" s="199" t="s">
        <v>155</v>
      </c>
      <c r="C23" s="113">
        <v>0.96736933294831073</v>
      </c>
      <c r="D23" s="115">
        <v>67</v>
      </c>
      <c r="E23" s="114">
        <v>67</v>
      </c>
      <c r="F23" s="114">
        <v>68</v>
      </c>
      <c r="G23" s="114">
        <v>72</v>
      </c>
      <c r="H23" s="140">
        <v>69</v>
      </c>
      <c r="I23" s="115">
        <v>-2</v>
      </c>
      <c r="J23" s="116">
        <v>-2.8985507246376812</v>
      </c>
    </row>
    <row r="24" spans="1:15" s="110" customFormat="1" ht="24.95" customHeight="1" x14ac:dyDescent="0.2">
      <c r="A24" s="193" t="s">
        <v>156</v>
      </c>
      <c r="B24" s="199" t="s">
        <v>221</v>
      </c>
      <c r="C24" s="113">
        <v>8.7207623447877562</v>
      </c>
      <c r="D24" s="115">
        <v>604</v>
      </c>
      <c r="E24" s="114">
        <v>619</v>
      </c>
      <c r="F24" s="114">
        <v>620</v>
      </c>
      <c r="G24" s="114">
        <v>625</v>
      </c>
      <c r="H24" s="140">
        <v>622</v>
      </c>
      <c r="I24" s="115">
        <v>-18</v>
      </c>
      <c r="J24" s="116">
        <v>-2.8938906752411575</v>
      </c>
    </row>
    <row r="25" spans="1:15" s="110" customFormat="1" ht="24.95" customHeight="1" x14ac:dyDescent="0.2">
      <c r="A25" s="193" t="s">
        <v>222</v>
      </c>
      <c r="B25" s="204" t="s">
        <v>159</v>
      </c>
      <c r="C25" s="113">
        <v>6.4683800173260178</v>
      </c>
      <c r="D25" s="115">
        <v>448</v>
      </c>
      <c r="E25" s="114">
        <v>479</v>
      </c>
      <c r="F25" s="114">
        <v>482</v>
      </c>
      <c r="G25" s="114">
        <v>482</v>
      </c>
      <c r="H25" s="140">
        <v>465</v>
      </c>
      <c r="I25" s="115">
        <v>-17</v>
      </c>
      <c r="J25" s="116">
        <v>-3.6559139784946235</v>
      </c>
    </row>
    <row r="26" spans="1:15" s="110" customFormat="1" ht="24.95" customHeight="1" x14ac:dyDescent="0.2">
      <c r="A26" s="201">
        <v>782.78300000000002</v>
      </c>
      <c r="B26" s="203" t="s">
        <v>160</v>
      </c>
      <c r="C26" s="113">
        <v>2.5700259890268553</v>
      </c>
      <c r="D26" s="115">
        <v>178</v>
      </c>
      <c r="E26" s="114">
        <v>181</v>
      </c>
      <c r="F26" s="114">
        <v>156</v>
      </c>
      <c r="G26" s="114">
        <v>135</v>
      </c>
      <c r="H26" s="140">
        <v>109</v>
      </c>
      <c r="I26" s="115">
        <v>69</v>
      </c>
      <c r="J26" s="116">
        <v>63.302752293577981</v>
      </c>
    </row>
    <row r="27" spans="1:15" s="110" customFormat="1" ht="24.95" customHeight="1" x14ac:dyDescent="0.2">
      <c r="A27" s="193" t="s">
        <v>161</v>
      </c>
      <c r="B27" s="199" t="s">
        <v>162</v>
      </c>
      <c r="C27" s="113">
        <v>2.6277793820386948</v>
      </c>
      <c r="D27" s="115">
        <v>182</v>
      </c>
      <c r="E27" s="114">
        <v>169</v>
      </c>
      <c r="F27" s="114">
        <v>180</v>
      </c>
      <c r="G27" s="114">
        <v>200</v>
      </c>
      <c r="H27" s="140">
        <v>171</v>
      </c>
      <c r="I27" s="115">
        <v>11</v>
      </c>
      <c r="J27" s="116">
        <v>6.4327485380116958</v>
      </c>
    </row>
    <row r="28" spans="1:15" s="110" customFormat="1" ht="24.95" customHeight="1" x14ac:dyDescent="0.2">
      <c r="A28" s="193" t="s">
        <v>163</v>
      </c>
      <c r="B28" s="199" t="s">
        <v>164</v>
      </c>
      <c r="C28" s="113">
        <v>1.0828761189719895</v>
      </c>
      <c r="D28" s="115">
        <v>75</v>
      </c>
      <c r="E28" s="114">
        <v>77</v>
      </c>
      <c r="F28" s="114">
        <v>66</v>
      </c>
      <c r="G28" s="114">
        <v>70</v>
      </c>
      <c r="H28" s="140">
        <v>68</v>
      </c>
      <c r="I28" s="115">
        <v>7</v>
      </c>
      <c r="J28" s="116">
        <v>10.294117647058824</v>
      </c>
    </row>
    <row r="29" spans="1:15" s="110" customFormat="1" ht="24.95" customHeight="1" x14ac:dyDescent="0.2">
      <c r="A29" s="193">
        <v>86</v>
      </c>
      <c r="B29" s="199" t="s">
        <v>165</v>
      </c>
      <c r="C29" s="113">
        <v>6.1940514005197809</v>
      </c>
      <c r="D29" s="115">
        <v>429</v>
      </c>
      <c r="E29" s="114">
        <v>428</v>
      </c>
      <c r="F29" s="114">
        <v>427</v>
      </c>
      <c r="G29" s="114">
        <v>414</v>
      </c>
      <c r="H29" s="140">
        <v>404</v>
      </c>
      <c r="I29" s="115">
        <v>25</v>
      </c>
      <c r="J29" s="116">
        <v>6.1881188118811883</v>
      </c>
    </row>
    <row r="30" spans="1:15" s="110" customFormat="1" ht="24.95" customHeight="1" x14ac:dyDescent="0.2">
      <c r="A30" s="193">
        <v>87.88</v>
      </c>
      <c r="B30" s="204" t="s">
        <v>166</v>
      </c>
      <c r="C30" s="113">
        <v>3.5229569737222062</v>
      </c>
      <c r="D30" s="115">
        <v>244</v>
      </c>
      <c r="E30" s="114">
        <v>250</v>
      </c>
      <c r="F30" s="114">
        <v>248</v>
      </c>
      <c r="G30" s="114">
        <v>233</v>
      </c>
      <c r="H30" s="140">
        <v>225</v>
      </c>
      <c r="I30" s="115">
        <v>19</v>
      </c>
      <c r="J30" s="116">
        <v>8.4444444444444446</v>
      </c>
    </row>
    <row r="31" spans="1:15" s="110" customFormat="1" ht="24.95" customHeight="1" x14ac:dyDescent="0.2">
      <c r="A31" s="193" t="s">
        <v>167</v>
      </c>
      <c r="B31" s="199" t="s">
        <v>168</v>
      </c>
      <c r="C31" s="113">
        <v>9.6881316777360666</v>
      </c>
      <c r="D31" s="115">
        <v>671</v>
      </c>
      <c r="E31" s="114">
        <v>710</v>
      </c>
      <c r="F31" s="114">
        <v>700</v>
      </c>
      <c r="G31" s="114">
        <v>681</v>
      </c>
      <c r="H31" s="140">
        <v>677</v>
      </c>
      <c r="I31" s="115">
        <v>-6</v>
      </c>
      <c r="J31" s="116">
        <v>-0.88626292466765144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5.2844354605833095</v>
      </c>
      <c r="D34" s="115">
        <v>366</v>
      </c>
      <c r="E34" s="114">
        <v>403</v>
      </c>
      <c r="F34" s="114">
        <v>434</v>
      </c>
      <c r="G34" s="114">
        <v>401</v>
      </c>
      <c r="H34" s="140">
        <v>376</v>
      </c>
      <c r="I34" s="115">
        <v>-10</v>
      </c>
      <c r="J34" s="116">
        <v>-2.6595744680851063</v>
      </c>
    </row>
    <row r="35" spans="1:10" s="110" customFormat="1" ht="24.95" customHeight="1" x14ac:dyDescent="0.2">
      <c r="A35" s="292" t="s">
        <v>171</v>
      </c>
      <c r="B35" s="293" t="s">
        <v>172</v>
      </c>
      <c r="C35" s="113">
        <v>16.098758302050246</v>
      </c>
      <c r="D35" s="115">
        <v>1115</v>
      </c>
      <c r="E35" s="114">
        <v>1115</v>
      </c>
      <c r="F35" s="114">
        <v>1108</v>
      </c>
      <c r="G35" s="114">
        <v>1122</v>
      </c>
      <c r="H35" s="140">
        <v>1121</v>
      </c>
      <c r="I35" s="115">
        <v>-6</v>
      </c>
      <c r="J35" s="116">
        <v>-0.53523639607493312</v>
      </c>
    </row>
    <row r="36" spans="1:10" s="110" customFormat="1" ht="24.95" customHeight="1" x14ac:dyDescent="0.2">
      <c r="A36" s="294" t="s">
        <v>173</v>
      </c>
      <c r="B36" s="295" t="s">
        <v>174</v>
      </c>
      <c r="C36" s="125">
        <v>78.616806237366447</v>
      </c>
      <c r="D36" s="143">
        <v>5445</v>
      </c>
      <c r="E36" s="144">
        <v>5618</v>
      </c>
      <c r="F36" s="144">
        <v>5673</v>
      </c>
      <c r="G36" s="144">
        <v>5638</v>
      </c>
      <c r="H36" s="145">
        <v>5503</v>
      </c>
      <c r="I36" s="143">
        <v>-58</v>
      </c>
      <c r="J36" s="146">
        <v>-1.0539705615119026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6926</v>
      </c>
      <c r="F11" s="264">
        <v>7136</v>
      </c>
      <c r="G11" s="264">
        <v>7215</v>
      </c>
      <c r="H11" s="264">
        <v>7161</v>
      </c>
      <c r="I11" s="265">
        <v>7000</v>
      </c>
      <c r="J11" s="263">
        <v>-74</v>
      </c>
      <c r="K11" s="266">
        <v>-1.0571428571428572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41.019347386658964</v>
      </c>
      <c r="E13" s="115">
        <v>2841</v>
      </c>
      <c r="F13" s="114">
        <v>2906</v>
      </c>
      <c r="G13" s="114">
        <v>2977</v>
      </c>
      <c r="H13" s="114">
        <v>3002</v>
      </c>
      <c r="I13" s="140">
        <v>2907</v>
      </c>
      <c r="J13" s="115">
        <v>-66</v>
      </c>
      <c r="K13" s="116">
        <v>-2.2703818369453046</v>
      </c>
    </row>
    <row r="14" spans="1:15" ht="15.95" customHeight="1" x14ac:dyDescent="0.2">
      <c r="A14" s="306" t="s">
        <v>230</v>
      </c>
      <c r="B14" s="307"/>
      <c r="C14" s="308"/>
      <c r="D14" s="113">
        <v>44.946578111464049</v>
      </c>
      <c r="E14" s="115">
        <v>3113</v>
      </c>
      <c r="F14" s="114">
        <v>3224</v>
      </c>
      <c r="G14" s="114">
        <v>3252</v>
      </c>
      <c r="H14" s="114">
        <v>3186</v>
      </c>
      <c r="I14" s="140">
        <v>3137</v>
      </c>
      <c r="J14" s="115">
        <v>-24</v>
      </c>
      <c r="K14" s="116">
        <v>-0.76506216130060567</v>
      </c>
    </row>
    <row r="15" spans="1:15" ht="15.95" customHeight="1" x14ac:dyDescent="0.2">
      <c r="A15" s="306" t="s">
        <v>231</v>
      </c>
      <c r="B15" s="307"/>
      <c r="C15" s="308"/>
      <c r="D15" s="113">
        <v>5.7464626046780252</v>
      </c>
      <c r="E15" s="115">
        <v>398</v>
      </c>
      <c r="F15" s="114">
        <v>407</v>
      </c>
      <c r="G15" s="114">
        <v>392</v>
      </c>
      <c r="H15" s="114">
        <v>372</v>
      </c>
      <c r="I15" s="140">
        <v>363</v>
      </c>
      <c r="J15" s="115">
        <v>35</v>
      </c>
      <c r="K15" s="116">
        <v>9.6418732782369148</v>
      </c>
    </row>
    <row r="16" spans="1:15" ht="15.95" customHeight="1" x14ac:dyDescent="0.2">
      <c r="A16" s="306" t="s">
        <v>232</v>
      </c>
      <c r="B16" s="307"/>
      <c r="C16" s="308"/>
      <c r="D16" s="113">
        <v>5.4576956396188274</v>
      </c>
      <c r="E16" s="115">
        <v>378</v>
      </c>
      <c r="F16" s="114">
        <v>387</v>
      </c>
      <c r="G16" s="114">
        <v>382</v>
      </c>
      <c r="H16" s="114">
        <v>388</v>
      </c>
      <c r="I16" s="140">
        <v>386</v>
      </c>
      <c r="J16" s="115">
        <v>-8</v>
      </c>
      <c r="K16" s="116">
        <v>-2.0725388601036268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3.6673404562518046</v>
      </c>
      <c r="E18" s="115">
        <v>254</v>
      </c>
      <c r="F18" s="114">
        <v>269</v>
      </c>
      <c r="G18" s="114">
        <v>297</v>
      </c>
      <c r="H18" s="114">
        <v>270</v>
      </c>
      <c r="I18" s="140">
        <v>259</v>
      </c>
      <c r="J18" s="115">
        <v>-5</v>
      </c>
      <c r="K18" s="116">
        <v>-1.9305019305019304</v>
      </c>
    </row>
    <row r="19" spans="1:11" ht="14.1" customHeight="1" x14ac:dyDescent="0.2">
      <c r="A19" s="306" t="s">
        <v>235</v>
      </c>
      <c r="B19" s="307" t="s">
        <v>236</v>
      </c>
      <c r="C19" s="308"/>
      <c r="D19" s="113">
        <v>2.7288478198094137</v>
      </c>
      <c r="E19" s="115">
        <v>189</v>
      </c>
      <c r="F19" s="114">
        <v>195</v>
      </c>
      <c r="G19" s="114">
        <v>217</v>
      </c>
      <c r="H19" s="114">
        <v>203</v>
      </c>
      <c r="I19" s="140">
        <v>188</v>
      </c>
      <c r="J19" s="115">
        <v>1</v>
      </c>
      <c r="K19" s="116">
        <v>0.53191489361702127</v>
      </c>
    </row>
    <row r="20" spans="1:11" ht="14.1" customHeight="1" x14ac:dyDescent="0.2">
      <c r="A20" s="306">
        <v>12</v>
      </c>
      <c r="B20" s="307" t="s">
        <v>237</v>
      </c>
      <c r="C20" s="308"/>
      <c r="D20" s="113">
        <v>1.2705746462604679</v>
      </c>
      <c r="E20" s="115">
        <v>88</v>
      </c>
      <c r="F20" s="114">
        <v>94</v>
      </c>
      <c r="G20" s="114">
        <v>109</v>
      </c>
      <c r="H20" s="114">
        <v>112</v>
      </c>
      <c r="I20" s="140">
        <v>96</v>
      </c>
      <c r="J20" s="115">
        <v>-8</v>
      </c>
      <c r="K20" s="116">
        <v>-8.3333333333333339</v>
      </c>
    </row>
    <row r="21" spans="1:11" ht="14.1" customHeight="1" x14ac:dyDescent="0.2">
      <c r="A21" s="306">
        <v>21</v>
      </c>
      <c r="B21" s="307" t="s">
        <v>238</v>
      </c>
      <c r="C21" s="308"/>
      <c r="D21" s="113">
        <v>0.17326017903551832</v>
      </c>
      <c r="E21" s="115">
        <v>12</v>
      </c>
      <c r="F21" s="114">
        <v>11</v>
      </c>
      <c r="G21" s="114">
        <v>11</v>
      </c>
      <c r="H21" s="114">
        <v>9</v>
      </c>
      <c r="I21" s="140">
        <v>12</v>
      </c>
      <c r="J21" s="115">
        <v>0</v>
      </c>
      <c r="K21" s="116">
        <v>0</v>
      </c>
    </row>
    <row r="22" spans="1:11" ht="14.1" customHeight="1" x14ac:dyDescent="0.2">
      <c r="A22" s="306">
        <v>22</v>
      </c>
      <c r="B22" s="307" t="s">
        <v>239</v>
      </c>
      <c r="C22" s="308"/>
      <c r="D22" s="113">
        <v>0.31764366156511697</v>
      </c>
      <c r="E22" s="115">
        <v>22</v>
      </c>
      <c r="F22" s="114">
        <v>27</v>
      </c>
      <c r="G22" s="114">
        <v>26</v>
      </c>
      <c r="H22" s="114">
        <v>29</v>
      </c>
      <c r="I22" s="140">
        <v>24</v>
      </c>
      <c r="J22" s="115">
        <v>-2</v>
      </c>
      <c r="K22" s="116">
        <v>-8.3333333333333339</v>
      </c>
    </row>
    <row r="23" spans="1:11" ht="14.1" customHeight="1" x14ac:dyDescent="0.2">
      <c r="A23" s="306">
        <v>23</v>
      </c>
      <c r="B23" s="307" t="s">
        <v>240</v>
      </c>
      <c r="C23" s="308"/>
      <c r="D23" s="113">
        <v>0.4909038406006353</v>
      </c>
      <c r="E23" s="115">
        <v>34</v>
      </c>
      <c r="F23" s="114">
        <v>39</v>
      </c>
      <c r="G23" s="114">
        <v>48</v>
      </c>
      <c r="H23" s="114">
        <v>45</v>
      </c>
      <c r="I23" s="140">
        <v>34</v>
      </c>
      <c r="J23" s="115">
        <v>0</v>
      </c>
      <c r="K23" s="116">
        <v>0</v>
      </c>
    </row>
    <row r="24" spans="1:11" ht="14.1" customHeight="1" x14ac:dyDescent="0.2">
      <c r="A24" s="306">
        <v>24</v>
      </c>
      <c r="B24" s="307" t="s">
        <v>241</v>
      </c>
      <c r="C24" s="308"/>
      <c r="D24" s="113">
        <v>1.5449032630667052</v>
      </c>
      <c r="E24" s="115">
        <v>107</v>
      </c>
      <c r="F24" s="114">
        <v>110</v>
      </c>
      <c r="G24" s="114">
        <v>110</v>
      </c>
      <c r="H24" s="114">
        <v>104</v>
      </c>
      <c r="I24" s="140">
        <v>102</v>
      </c>
      <c r="J24" s="115">
        <v>5</v>
      </c>
      <c r="K24" s="116">
        <v>4.9019607843137258</v>
      </c>
    </row>
    <row r="25" spans="1:11" ht="14.1" customHeight="1" x14ac:dyDescent="0.2">
      <c r="A25" s="306">
        <v>25</v>
      </c>
      <c r="B25" s="307" t="s">
        <v>242</v>
      </c>
      <c r="C25" s="308"/>
      <c r="D25" s="113">
        <v>1.6026566560785447</v>
      </c>
      <c r="E25" s="115">
        <v>111</v>
      </c>
      <c r="F25" s="114">
        <v>109</v>
      </c>
      <c r="G25" s="114">
        <v>120</v>
      </c>
      <c r="H25" s="114">
        <v>122</v>
      </c>
      <c r="I25" s="140">
        <v>113</v>
      </c>
      <c r="J25" s="115">
        <v>-2</v>
      </c>
      <c r="K25" s="116">
        <v>-1.7699115044247788</v>
      </c>
    </row>
    <row r="26" spans="1:11" ht="14.1" customHeight="1" x14ac:dyDescent="0.2">
      <c r="A26" s="306">
        <v>26</v>
      </c>
      <c r="B26" s="307" t="s">
        <v>243</v>
      </c>
      <c r="C26" s="308"/>
      <c r="D26" s="113">
        <v>1.1983829049956685</v>
      </c>
      <c r="E26" s="115">
        <v>83</v>
      </c>
      <c r="F26" s="114">
        <v>79</v>
      </c>
      <c r="G26" s="114">
        <v>78</v>
      </c>
      <c r="H26" s="114">
        <v>80</v>
      </c>
      <c r="I26" s="140">
        <v>71</v>
      </c>
      <c r="J26" s="115">
        <v>12</v>
      </c>
      <c r="K26" s="116">
        <v>16.901408450704224</v>
      </c>
    </row>
    <row r="27" spans="1:11" ht="14.1" customHeight="1" x14ac:dyDescent="0.2">
      <c r="A27" s="306">
        <v>27</v>
      </c>
      <c r="B27" s="307" t="s">
        <v>244</v>
      </c>
      <c r="C27" s="308"/>
      <c r="D27" s="113">
        <v>0.62084897487727408</v>
      </c>
      <c r="E27" s="115">
        <v>43</v>
      </c>
      <c r="F27" s="114">
        <v>38</v>
      </c>
      <c r="G27" s="114">
        <v>35</v>
      </c>
      <c r="H27" s="114">
        <v>36</v>
      </c>
      <c r="I27" s="140">
        <v>37</v>
      </c>
      <c r="J27" s="115">
        <v>6</v>
      </c>
      <c r="K27" s="116">
        <v>16.216216216216218</v>
      </c>
    </row>
    <row r="28" spans="1:11" ht="14.1" customHeight="1" x14ac:dyDescent="0.2">
      <c r="A28" s="306">
        <v>28</v>
      </c>
      <c r="B28" s="307" t="s">
        <v>245</v>
      </c>
      <c r="C28" s="308"/>
      <c r="D28" s="113">
        <v>0.11550678602367889</v>
      </c>
      <c r="E28" s="115">
        <v>8</v>
      </c>
      <c r="F28" s="114">
        <v>7</v>
      </c>
      <c r="G28" s="114">
        <v>7</v>
      </c>
      <c r="H28" s="114">
        <v>8</v>
      </c>
      <c r="I28" s="140">
        <v>6</v>
      </c>
      <c r="J28" s="115">
        <v>2</v>
      </c>
      <c r="K28" s="116">
        <v>33.333333333333336</v>
      </c>
    </row>
    <row r="29" spans="1:11" ht="14.1" customHeight="1" x14ac:dyDescent="0.2">
      <c r="A29" s="306">
        <v>29</v>
      </c>
      <c r="B29" s="307" t="s">
        <v>246</v>
      </c>
      <c r="C29" s="308"/>
      <c r="D29" s="113">
        <v>2.1513138896910196</v>
      </c>
      <c r="E29" s="115">
        <v>149</v>
      </c>
      <c r="F29" s="114">
        <v>161</v>
      </c>
      <c r="G29" s="114">
        <v>161</v>
      </c>
      <c r="H29" s="114">
        <v>184</v>
      </c>
      <c r="I29" s="140">
        <v>185</v>
      </c>
      <c r="J29" s="115">
        <v>-36</v>
      </c>
      <c r="K29" s="116">
        <v>-19.45945945945946</v>
      </c>
    </row>
    <row r="30" spans="1:11" ht="14.1" customHeight="1" x14ac:dyDescent="0.2">
      <c r="A30" s="306" t="s">
        <v>247</v>
      </c>
      <c r="B30" s="307" t="s">
        <v>248</v>
      </c>
      <c r="C30" s="308"/>
      <c r="D30" s="113">
        <v>0.51978053710655503</v>
      </c>
      <c r="E30" s="115">
        <v>36</v>
      </c>
      <c r="F30" s="114">
        <v>39</v>
      </c>
      <c r="G30" s="114">
        <v>35</v>
      </c>
      <c r="H30" s="114">
        <v>38</v>
      </c>
      <c r="I30" s="140" t="s">
        <v>513</v>
      </c>
      <c r="J30" s="115" t="s">
        <v>513</v>
      </c>
      <c r="K30" s="116" t="s">
        <v>513</v>
      </c>
    </row>
    <row r="31" spans="1:11" ht="14.1" customHeight="1" x14ac:dyDescent="0.2">
      <c r="A31" s="306" t="s">
        <v>249</v>
      </c>
      <c r="B31" s="307" t="s">
        <v>250</v>
      </c>
      <c r="C31" s="308"/>
      <c r="D31" s="113">
        <v>1.6315333525844644</v>
      </c>
      <c r="E31" s="115">
        <v>113</v>
      </c>
      <c r="F31" s="114">
        <v>122</v>
      </c>
      <c r="G31" s="114">
        <v>126</v>
      </c>
      <c r="H31" s="114">
        <v>146</v>
      </c>
      <c r="I31" s="140">
        <v>148</v>
      </c>
      <c r="J31" s="115">
        <v>-35</v>
      </c>
      <c r="K31" s="116">
        <v>-23.648648648648649</v>
      </c>
    </row>
    <row r="32" spans="1:11" ht="14.1" customHeight="1" x14ac:dyDescent="0.2">
      <c r="A32" s="306">
        <v>31</v>
      </c>
      <c r="B32" s="307" t="s">
        <v>251</v>
      </c>
      <c r="C32" s="308"/>
      <c r="D32" s="113">
        <v>0.17326017903551832</v>
      </c>
      <c r="E32" s="115">
        <v>12</v>
      </c>
      <c r="F32" s="114">
        <v>12</v>
      </c>
      <c r="G32" s="114">
        <v>12</v>
      </c>
      <c r="H32" s="114">
        <v>10</v>
      </c>
      <c r="I32" s="140">
        <v>12</v>
      </c>
      <c r="J32" s="115">
        <v>0</v>
      </c>
      <c r="K32" s="116">
        <v>0</v>
      </c>
    </row>
    <row r="33" spans="1:11" ht="14.1" customHeight="1" x14ac:dyDescent="0.2">
      <c r="A33" s="306">
        <v>32</v>
      </c>
      <c r="B33" s="307" t="s">
        <v>252</v>
      </c>
      <c r="C33" s="308"/>
      <c r="D33" s="113">
        <v>1.5304649148137452</v>
      </c>
      <c r="E33" s="115">
        <v>106</v>
      </c>
      <c r="F33" s="114">
        <v>96</v>
      </c>
      <c r="G33" s="114">
        <v>102</v>
      </c>
      <c r="H33" s="114">
        <v>107</v>
      </c>
      <c r="I33" s="140">
        <v>116</v>
      </c>
      <c r="J33" s="115">
        <v>-10</v>
      </c>
      <c r="K33" s="116">
        <v>-8.6206896551724146</v>
      </c>
    </row>
    <row r="34" spans="1:11" ht="14.1" customHeight="1" x14ac:dyDescent="0.2">
      <c r="A34" s="306">
        <v>33</v>
      </c>
      <c r="B34" s="307" t="s">
        <v>253</v>
      </c>
      <c r="C34" s="308"/>
      <c r="D34" s="113">
        <v>0.43315044758879584</v>
      </c>
      <c r="E34" s="115">
        <v>30</v>
      </c>
      <c r="F34" s="114">
        <v>34</v>
      </c>
      <c r="G34" s="114">
        <v>35</v>
      </c>
      <c r="H34" s="114">
        <v>35</v>
      </c>
      <c r="I34" s="140">
        <v>43</v>
      </c>
      <c r="J34" s="115">
        <v>-13</v>
      </c>
      <c r="K34" s="116">
        <v>-30.232558139534884</v>
      </c>
    </row>
    <row r="35" spans="1:11" ht="14.1" customHeight="1" x14ac:dyDescent="0.2">
      <c r="A35" s="306">
        <v>34</v>
      </c>
      <c r="B35" s="307" t="s">
        <v>254</v>
      </c>
      <c r="C35" s="308"/>
      <c r="D35" s="113">
        <v>7.1902974299740112</v>
      </c>
      <c r="E35" s="115">
        <v>498</v>
      </c>
      <c r="F35" s="114">
        <v>515</v>
      </c>
      <c r="G35" s="114">
        <v>513</v>
      </c>
      <c r="H35" s="114">
        <v>502</v>
      </c>
      <c r="I35" s="140">
        <v>494</v>
      </c>
      <c r="J35" s="115">
        <v>4</v>
      </c>
      <c r="K35" s="116">
        <v>0.80971659919028338</v>
      </c>
    </row>
    <row r="36" spans="1:11" ht="14.1" customHeight="1" x14ac:dyDescent="0.2">
      <c r="A36" s="306">
        <v>41</v>
      </c>
      <c r="B36" s="307" t="s">
        <v>255</v>
      </c>
      <c r="C36" s="308"/>
      <c r="D36" s="113">
        <v>0.15882183078255849</v>
      </c>
      <c r="E36" s="115">
        <v>11</v>
      </c>
      <c r="F36" s="114">
        <v>16</v>
      </c>
      <c r="G36" s="114">
        <v>12</v>
      </c>
      <c r="H36" s="114">
        <v>12</v>
      </c>
      <c r="I36" s="140">
        <v>13</v>
      </c>
      <c r="J36" s="115">
        <v>-2</v>
      </c>
      <c r="K36" s="116">
        <v>-15.384615384615385</v>
      </c>
    </row>
    <row r="37" spans="1:11" ht="14.1" customHeight="1" x14ac:dyDescent="0.2">
      <c r="A37" s="306">
        <v>42</v>
      </c>
      <c r="B37" s="307" t="s">
        <v>256</v>
      </c>
      <c r="C37" s="308"/>
      <c r="D37" s="113">
        <v>0.10106843777071903</v>
      </c>
      <c r="E37" s="115">
        <v>7</v>
      </c>
      <c r="F37" s="114">
        <v>6</v>
      </c>
      <c r="G37" s="114">
        <v>5</v>
      </c>
      <c r="H37" s="114" t="s">
        <v>513</v>
      </c>
      <c r="I37" s="140" t="s">
        <v>513</v>
      </c>
      <c r="J37" s="115" t="s">
        <v>513</v>
      </c>
      <c r="K37" s="116" t="s">
        <v>513</v>
      </c>
    </row>
    <row r="38" spans="1:11" ht="14.1" customHeight="1" x14ac:dyDescent="0.2">
      <c r="A38" s="306">
        <v>43</v>
      </c>
      <c r="B38" s="307" t="s">
        <v>257</v>
      </c>
      <c r="C38" s="308"/>
      <c r="D38" s="113">
        <v>0.30320531331215711</v>
      </c>
      <c r="E38" s="115">
        <v>21</v>
      </c>
      <c r="F38" s="114">
        <v>20</v>
      </c>
      <c r="G38" s="114">
        <v>19</v>
      </c>
      <c r="H38" s="114">
        <v>24</v>
      </c>
      <c r="I38" s="140">
        <v>20</v>
      </c>
      <c r="J38" s="115">
        <v>1</v>
      </c>
      <c r="K38" s="116">
        <v>5</v>
      </c>
    </row>
    <row r="39" spans="1:11" ht="14.1" customHeight="1" x14ac:dyDescent="0.2">
      <c r="A39" s="306">
        <v>51</v>
      </c>
      <c r="B39" s="307" t="s">
        <v>258</v>
      </c>
      <c r="C39" s="308"/>
      <c r="D39" s="113">
        <v>15.088073924343055</v>
      </c>
      <c r="E39" s="115">
        <v>1045</v>
      </c>
      <c r="F39" s="114">
        <v>1075</v>
      </c>
      <c r="G39" s="114">
        <v>1067</v>
      </c>
      <c r="H39" s="114">
        <v>1010</v>
      </c>
      <c r="I39" s="140">
        <v>1007</v>
      </c>
      <c r="J39" s="115">
        <v>38</v>
      </c>
      <c r="K39" s="116">
        <v>3.7735849056603774</v>
      </c>
    </row>
    <row r="40" spans="1:11" ht="14.1" customHeight="1" x14ac:dyDescent="0.2">
      <c r="A40" s="306" t="s">
        <v>259</v>
      </c>
      <c r="B40" s="307" t="s">
        <v>260</v>
      </c>
      <c r="C40" s="308"/>
      <c r="D40" s="113">
        <v>12.214842622004042</v>
      </c>
      <c r="E40" s="115">
        <v>846</v>
      </c>
      <c r="F40" s="114">
        <v>871</v>
      </c>
      <c r="G40" s="114">
        <v>856</v>
      </c>
      <c r="H40" s="114">
        <v>796</v>
      </c>
      <c r="I40" s="140">
        <v>790</v>
      </c>
      <c r="J40" s="115">
        <v>56</v>
      </c>
      <c r="K40" s="116">
        <v>7.0886075949367084</v>
      </c>
    </row>
    <row r="41" spans="1:11" ht="14.1" customHeight="1" x14ac:dyDescent="0.2">
      <c r="A41" s="306"/>
      <c r="B41" s="307" t="s">
        <v>261</v>
      </c>
      <c r="C41" s="308"/>
      <c r="D41" s="113">
        <v>8.3309269419578396</v>
      </c>
      <c r="E41" s="115">
        <v>577</v>
      </c>
      <c r="F41" s="114">
        <v>594</v>
      </c>
      <c r="G41" s="114">
        <v>583</v>
      </c>
      <c r="H41" s="114">
        <v>554</v>
      </c>
      <c r="I41" s="140">
        <v>547</v>
      </c>
      <c r="J41" s="115">
        <v>30</v>
      </c>
      <c r="K41" s="116">
        <v>5.4844606946983543</v>
      </c>
    </row>
    <row r="42" spans="1:11" ht="14.1" customHeight="1" x14ac:dyDescent="0.2">
      <c r="A42" s="306">
        <v>52</v>
      </c>
      <c r="B42" s="307" t="s">
        <v>262</v>
      </c>
      <c r="C42" s="308"/>
      <c r="D42" s="113">
        <v>5.3999422466069884</v>
      </c>
      <c r="E42" s="115">
        <v>374</v>
      </c>
      <c r="F42" s="114">
        <v>418</v>
      </c>
      <c r="G42" s="114">
        <v>434</v>
      </c>
      <c r="H42" s="114">
        <v>419</v>
      </c>
      <c r="I42" s="140">
        <v>417</v>
      </c>
      <c r="J42" s="115">
        <v>-43</v>
      </c>
      <c r="K42" s="116">
        <v>-10.311750599520384</v>
      </c>
    </row>
    <row r="43" spans="1:11" ht="14.1" customHeight="1" x14ac:dyDescent="0.2">
      <c r="A43" s="306" t="s">
        <v>263</v>
      </c>
      <c r="B43" s="307" t="s">
        <v>264</v>
      </c>
      <c r="C43" s="308"/>
      <c r="D43" s="113">
        <v>4.9234767542593127</v>
      </c>
      <c r="E43" s="115">
        <v>341</v>
      </c>
      <c r="F43" s="114">
        <v>381</v>
      </c>
      <c r="G43" s="114">
        <v>397</v>
      </c>
      <c r="H43" s="114">
        <v>385</v>
      </c>
      <c r="I43" s="140">
        <v>386</v>
      </c>
      <c r="J43" s="115">
        <v>-45</v>
      </c>
      <c r="K43" s="116">
        <v>-11.658031088082902</v>
      </c>
    </row>
    <row r="44" spans="1:11" ht="14.1" customHeight="1" x14ac:dyDescent="0.2">
      <c r="A44" s="306">
        <v>53</v>
      </c>
      <c r="B44" s="307" t="s">
        <v>265</v>
      </c>
      <c r="C44" s="308"/>
      <c r="D44" s="113">
        <v>1.4438348252959861</v>
      </c>
      <c r="E44" s="115">
        <v>100</v>
      </c>
      <c r="F44" s="114">
        <v>111</v>
      </c>
      <c r="G44" s="114">
        <v>92</v>
      </c>
      <c r="H44" s="114">
        <v>102</v>
      </c>
      <c r="I44" s="140">
        <v>96</v>
      </c>
      <c r="J44" s="115">
        <v>4</v>
      </c>
      <c r="K44" s="116">
        <v>4.166666666666667</v>
      </c>
    </row>
    <row r="45" spans="1:11" ht="14.1" customHeight="1" x14ac:dyDescent="0.2">
      <c r="A45" s="306" t="s">
        <v>266</v>
      </c>
      <c r="B45" s="307" t="s">
        <v>267</v>
      </c>
      <c r="C45" s="308"/>
      <c r="D45" s="113">
        <v>1.4149581287900663</v>
      </c>
      <c r="E45" s="115">
        <v>98</v>
      </c>
      <c r="F45" s="114">
        <v>110</v>
      </c>
      <c r="G45" s="114">
        <v>92</v>
      </c>
      <c r="H45" s="114">
        <v>101</v>
      </c>
      <c r="I45" s="140">
        <v>95</v>
      </c>
      <c r="J45" s="115">
        <v>3</v>
      </c>
      <c r="K45" s="116">
        <v>3.1578947368421053</v>
      </c>
    </row>
    <row r="46" spans="1:11" ht="14.1" customHeight="1" x14ac:dyDescent="0.2">
      <c r="A46" s="306">
        <v>54</v>
      </c>
      <c r="B46" s="307" t="s">
        <v>268</v>
      </c>
      <c r="C46" s="308"/>
      <c r="D46" s="113">
        <v>11.608431995379728</v>
      </c>
      <c r="E46" s="115">
        <v>804</v>
      </c>
      <c r="F46" s="114">
        <v>815</v>
      </c>
      <c r="G46" s="114">
        <v>846</v>
      </c>
      <c r="H46" s="114">
        <v>861</v>
      </c>
      <c r="I46" s="140">
        <v>849</v>
      </c>
      <c r="J46" s="115">
        <v>-45</v>
      </c>
      <c r="K46" s="116">
        <v>-5.3003533568904597</v>
      </c>
    </row>
    <row r="47" spans="1:11" ht="14.1" customHeight="1" x14ac:dyDescent="0.2">
      <c r="A47" s="306">
        <v>61</v>
      </c>
      <c r="B47" s="307" t="s">
        <v>269</v>
      </c>
      <c r="C47" s="308"/>
      <c r="D47" s="113">
        <v>0.64972567138319381</v>
      </c>
      <c r="E47" s="115">
        <v>45</v>
      </c>
      <c r="F47" s="114">
        <v>47</v>
      </c>
      <c r="G47" s="114">
        <v>47</v>
      </c>
      <c r="H47" s="114">
        <v>51</v>
      </c>
      <c r="I47" s="140">
        <v>52</v>
      </c>
      <c r="J47" s="115">
        <v>-7</v>
      </c>
      <c r="K47" s="116">
        <v>-13.461538461538462</v>
      </c>
    </row>
    <row r="48" spans="1:11" ht="14.1" customHeight="1" x14ac:dyDescent="0.2">
      <c r="A48" s="306">
        <v>62</v>
      </c>
      <c r="B48" s="307" t="s">
        <v>270</v>
      </c>
      <c r="C48" s="308"/>
      <c r="D48" s="113">
        <v>9.2694195784002318</v>
      </c>
      <c r="E48" s="115">
        <v>642</v>
      </c>
      <c r="F48" s="114">
        <v>619</v>
      </c>
      <c r="G48" s="114">
        <v>621</v>
      </c>
      <c r="H48" s="114">
        <v>636</v>
      </c>
      <c r="I48" s="140">
        <v>612</v>
      </c>
      <c r="J48" s="115">
        <v>30</v>
      </c>
      <c r="K48" s="116">
        <v>4.9019607843137258</v>
      </c>
    </row>
    <row r="49" spans="1:11" ht="14.1" customHeight="1" x14ac:dyDescent="0.2">
      <c r="A49" s="306">
        <v>63</v>
      </c>
      <c r="B49" s="307" t="s">
        <v>271</v>
      </c>
      <c r="C49" s="308"/>
      <c r="D49" s="113">
        <v>6.4683800173260178</v>
      </c>
      <c r="E49" s="115">
        <v>448</v>
      </c>
      <c r="F49" s="114">
        <v>496</v>
      </c>
      <c r="G49" s="114">
        <v>545</v>
      </c>
      <c r="H49" s="114">
        <v>527</v>
      </c>
      <c r="I49" s="140">
        <v>494</v>
      </c>
      <c r="J49" s="115">
        <v>-46</v>
      </c>
      <c r="K49" s="116">
        <v>-9.3117408906882595</v>
      </c>
    </row>
    <row r="50" spans="1:11" ht="14.1" customHeight="1" x14ac:dyDescent="0.2">
      <c r="A50" s="306" t="s">
        <v>272</v>
      </c>
      <c r="B50" s="307" t="s">
        <v>273</v>
      </c>
      <c r="C50" s="308"/>
      <c r="D50" s="113">
        <v>0.37539705457695638</v>
      </c>
      <c r="E50" s="115">
        <v>26</v>
      </c>
      <c r="F50" s="114">
        <v>26</v>
      </c>
      <c r="G50" s="114">
        <v>37</v>
      </c>
      <c r="H50" s="114">
        <v>34</v>
      </c>
      <c r="I50" s="140">
        <v>28</v>
      </c>
      <c r="J50" s="115">
        <v>-2</v>
      </c>
      <c r="K50" s="116">
        <v>-7.1428571428571432</v>
      </c>
    </row>
    <row r="51" spans="1:11" ht="14.1" customHeight="1" x14ac:dyDescent="0.2">
      <c r="A51" s="306" t="s">
        <v>274</v>
      </c>
      <c r="B51" s="307" t="s">
        <v>275</v>
      </c>
      <c r="C51" s="308"/>
      <c r="D51" s="113">
        <v>5.9341611319665031</v>
      </c>
      <c r="E51" s="115">
        <v>411</v>
      </c>
      <c r="F51" s="114">
        <v>457</v>
      </c>
      <c r="G51" s="114">
        <v>492</v>
      </c>
      <c r="H51" s="114">
        <v>478</v>
      </c>
      <c r="I51" s="140">
        <v>453</v>
      </c>
      <c r="J51" s="115">
        <v>-42</v>
      </c>
      <c r="K51" s="116">
        <v>-9.2715231788079464</v>
      </c>
    </row>
    <row r="52" spans="1:11" ht="14.1" customHeight="1" x14ac:dyDescent="0.2">
      <c r="A52" s="306">
        <v>71</v>
      </c>
      <c r="B52" s="307" t="s">
        <v>276</v>
      </c>
      <c r="C52" s="308"/>
      <c r="D52" s="113">
        <v>14.135142939647704</v>
      </c>
      <c r="E52" s="115">
        <v>979</v>
      </c>
      <c r="F52" s="114">
        <v>979</v>
      </c>
      <c r="G52" s="114">
        <v>969</v>
      </c>
      <c r="H52" s="114">
        <v>964</v>
      </c>
      <c r="I52" s="140">
        <v>956</v>
      </c>
      <c r="J52" s="115">
        <v>23</v>
      </c>
      <c r="K52" s="116">
        <v>2.4058577405857742</v>
      </c>
    </row>
    <row r="53" spans="1:11" ht="14.1" customHeight="1" x14ac:dyDescent="0.2">
      <c r="A53" s="306" t="s">
        <v>277</v>
      </c>
      <c r="B53" s="307" t="s">
        <v>278</v>
      </c>
      <c r="C53" s="308"/>
      <c r="D53" s="113">
        <v>1.3427663875252671</v>
      </c>
      <c r="E53" s="115">
        <v>93</v>
      </c>
      <c r="F53" s="114">
        <v>89</v>
      </c>
      <c r="G53" s="114">
        <v>93</v>
      </c>
      <c r="H53" s="114">
        <v>91</v>
      </c>
      <c r="I53" s="140">
        <v>92</v>
      </c>
      <c r="J53" s="115">
        <v>1</v>
      </c>
      <c r="K53" s="116">
        <v>1.0869565217391304</v>
      </c>
    </row>
    <row r="54" spans="1:11" ht="14.1" customHeight="1" x14ac:dyDescent="0.2">
      <c r="A54" s="306" t="s">
        <v>279</v>
      </c>
      <c r="B54" s="307" t="s">
        <v>280</v>
      </c>
      <c r="C54" s="308"/>
      <c r="D54" s="113">
        <v>11.983829049956684</v>
      </c>
      <c r="E54" s="115">
        <v>830</v>
      </c>
      <c r="F54" s="114">
        <v>833</v>
      </c>
      <c r="G54" s="114">
        <v>818</v>
      </c>
      <c r="H54" s="114">
        <v>814</v>
      </c>
      <c r="I54" s="140">
        <v>806</v>
      </c>
      <c r="J54" s="115">
        <v>24</v>
      </c>
      <c r="K54" s="116">
        <v>2.9776674937965262</v>
      </c>
    </row>
    <row r="55" spans="1:11" ht="14.1" customHeight="1" x14ac:dyDescent="0.2">
      <c r="A55" s="306">
        <v>72</v>
      </c>
      <c r="B55" s="307" t="s">
        <v>281</v>
      </c>
      <c r="C55" s="308"/>
      <c r="D55" s="113">
        <v>1.559341611319665</v>
      </c>
      <c r="E55" s="115">
        <v>108</v>
      </c>
      <c r="F55" s="114">
        <v>108</v>
      </c>
      <c r="G55" s="114">
        <v>107</v>
      </c>
      <c r="H55" s="114">
        <v>100</v>
      </c>
      <c r="I55" s="140">
        <v>93</v>
      </c>
      <c r="J55" s="115">
        <v>15</v>
      </c>
      <c r="K55" s="116">
        <v>16.129032258064516</v>
      </c>
    </row>
    <row r="56" spans="1:11" ht="14.1" customHeight="1" x14ac:dyDescent="0.2">
      <c r="A56" s="306" t="s">
        <v>282</v>
      </c>
      <c r="B56" s="307" t="s">
        <v>283</v>
      </c>
      <c r="C56" s="308"/>
      <c r="D56" s="113">
        <v>0.27432861680623738</v>
      </c>
      <c r="E56" s="115">
        <v>19</v>
      </c>
      <c r="F56" s="114">
        <v>19</v>
      </c>
      <c r="G56" s="114">
        <v>17</v>
      </c>
      <c r="H56" s="114">
        <v>18</v>
      </c>
      <c r="I56" s="140">
        <v>16</v>
      </c>
      <c r="J56" s="115">
        <v>3</v>
      </c>
      <c r="K56" s="116">
        <v>18.75</v>
      </c>
    </row>
    <row r="57" spans="1:11" ht="14.1" customHeight="1" x14ac:dyDescent="0.2">
      <c r="A57" s="306" t="s">
        <v>284</v>
      </c>
      <c r="B57" s="307" t="s">
        <v>285</v>
      </c>
      <c r="C57" s="308"/>
      <c r="D57" s="113">
        <v>1.1839445567427087</v>
      </c>
      <c r="E57" s="115">
        <v>82</v>
      </c>
      <c r="F57" s="114">
        <v>80</v>
      </c>
      <c r="G57" s="114">
        <v>79</v>
      </c>
      <c r="H57" s="114">
        <v>71</v>
      </c>
      <c r="I57" s="140">
        <v>67</v>
      </c>
      <c r="J57" s="115">
        <v>15</v>
      </c>
      <c r="K57" s="116">
        <v>22.388059701492537</v>
      </c>
    </row>
    <row r="58" spans="1:11" ht="14.1" customHeight="1" x14ac:dyDescent="0.2">
      <c r="A58" s="306">
        <v>73</v>
      </c>
      <c r="B58" s="307" t="s">
        <v>286</v>
      </c>
      <c r="C58" s="308"/>
      <c r="D58" s="113">
        <v>0.77967080565983249</v>
      </c>
      <c r="E58" s="115">
        <v>54</v>
      </c>
      <c r="F58" s="114">
        <v>52</v>
      </c>
      <c r="G58" s="114">
        <v>56</v>
      </c>
      <c r="H58" s="114">
        <v>62</v>
      </c>
      <c r="I58" s="140">
        <v>60</v>
      </c>
      <c r="J58" s="115">
        <v>-6</v>
      </c>
      <c r="K58" s="116">
        <v>-10</v>
      </c>
    </row>
    <row r="59" spans="1:11" ht="14.1" customHeight="1" x14ac:dyDescent="0.2">
      <c r="A59" s="306" t="s">
        <v>287</v>
      </c>
      <c r="B59" s="307" t="s">
        <v>288</v>
      </c>
      <c r="C59" s="308"/>
      <c r="D59" s="113">
        <v>0.60641062662431422</v>
      </c>
      <c r="E59" s="115">
        <v>42</v>
      </c>
      <c r="F59" s="114">
        <v>41</v>
      </c>
      <c r="G59" s="114">
        <v>45</v>
      </c>
      <c r="H59" s="114">
        <v>51</v>
      </c>
      <c r="I59" s="140">
        <v>49</v>
      </c>
      <c r="J59" s="115">
        <v>-7</v>
      </c>
      <c r="K59" s="116">
        <v>-14.285714285714286</v>
      </c>
    </row>
    <row r="60" spans="1:11" ht="14.1" customHeight="1" x14ac:dyDescent="0.2">
      <c r="A60" s="306">
        <v>81</v>
      </c>
      <c r="B60" s="307" t="s">
        <v>289</v>
      </c>
      <c r="C60" s="308"/>
      <c r="D60" s="113">
        <v>2.6277793820386948</v>
      </c>
      <c r="E60" s="115">
        <v>182</v>
      </c>
      <c r="F60" s="114">
        <v>184</v>
      </c>
      <c r="G60" s="114">
        <v>184</v>
      </c>
      <c r="H60" s="114">
        <v>177</v>
      </c>
      <c r="I60" s="140">
        <v>172</v>
      </c>
      <c r="J60" s="115">
        <v>10</v>
      </c>
      <c r="K60" s="116">
        <v>5.8139534883720927</v>
      </c>
    </row>
    <row r="61" spans="1:11" ht="14.1" customHeight="1" x14ac:dyDescent="0.2">
      <c r="A61" s="306" t="s">
        <v>290</v>
      </c>
      <c r="B61" s="307" t="s">
        <v>291</v>
      </c>
      <c r="C61" s="308"/>
      <c r="D61" s="113">
        <v>0.80854750216575222</v>
      </c>
      <c r="E61" s="115">
        <v>56</v>
      </c>
      <c r="F61" s="114">
        <v>55</v>
      </c>
      <c r="G61" s="114">
        <v>57</v>
      </c>
      <c r="H61" s="114">
        <v>57</v>
      </c>
      <c r="I61" s="140">
        <v>58</v>
      </c>
      <c r="J61" s="115">
        <v>-2</v>
      </c>
      <c r="K61" s="116">
        <v>-3.4482758620689653</v>
      </c>
    </row>
    <row r="62" spans="1:11" ht="14.1" customHeight="1" x14ac:dyDescent="0.2">
      <c r="A62" s="306" t="s">
        <v>292</v>
      </c>
      <c r="B62" s="307" t="s">
        <v>293</v>
      </c>
      <c r="C62" s="308"/>
      <c r="D62" s="113">
        <v>1.2561362980075079</v>
      </c>
      <c r="E62" s="115">
        <v>87</v>
      </c>
      <c r="F62" s="114">
        <v>84</v>
      </c>
      <c r="G62" s="114">
        <v>76</v>
      </c>
      <c r="H62" s="114">
        <v>71</v>
      </c>
      <c r="I62" s="140">
        <v>65</v>
      </c>
      <c r="J62" s="115">
        <v>22</v>
      </c>
      <c r="K62" s="116">
        <v>33.846153846153847</v>
      </c>
    </row>
    <row r="63" spans="1:11" ht="14.1" customHeight="1" x14ac:dyDescent="0.2">
      <c r="A63" s="306"/>
      <c r="B63" s="307" t="s">
        <v>294</v>
      </c>
      <c r="C63" s="308"/>
      <c r="D63" s="113">
        <v>0.85186254692463181</v>
      </c>
      <c r="E63" s="115">
        <v>59</v>
      </c>
      <c r="F63" s="114">
        <v>59</v>
      </c>
      <c r="G63" s="114">
        <v>55</v>
      </c>
      <c r="H63" s="114">
        <v>51</v>
      </c>
      <c r="I63" s="140">
        <v>49</v>
      </c>
      <c r="J63" s="115">
        <v>10</v>
      </c>
      <c r="K63" s="116">
        <v>20.408163265306122</v>
      </c>
    </row>
    <row r="64" spans="1:11" ht="14.1" customHeight="1" x14ac:dyDescent="0.2">
      <c r="A64" s="306" t="s">
        <v>295</v>
      </c>
      <c r="B64" s="307" t="s">
        <v>296</v>
      </c>
      <c r="C64" s="308"/>
      <c r="D64" s="113">
        <v>8.6630089517759162E-2</v>
      </c>
      <c r="E64" s="115">
        <v>6</v>
      </c>
      <c r="F64" s="114">
        <v>5</v>
      </c>
      <c r="G64" s="114">
        <v>5</v>
      </c>
      <c r="H64" s="114">
        <v>5</v>
      </c>
      <c r="I64" s="140">
        <v>4</v>
      </c>
      <c r="J64" s="115">
        <v>2</v>
      </c>
      <c r="K64" s="116">
        <v>50</v>
      </c>
    </row>
    <row r="65" spans="1:11" ht="14.1" customHeight="1" x14ac:dyDescent="0.2">
      <c r="A65" s="306" t="s">
        <v>297</v>
      </c>
      <c r="B65" s="307" t="s">
        <v>298</v>
      </c>
      <c r="C65" s="308"/>
      <c r="D65" s="113">
        <v>0.28876696505919724</v>
      </c>
      <c r="E65" s="115">
        <v>20</v>
      </c>
      <c r="F65" s="114">
        <v>25</v>
      </c>
      <c r="G65" s="114">
        <v>32</v>
      </c>
      <c r="H65" s="114">
        <v>29</v>
      </c>
      <c r="I65" s="140">
        <v>29</v>
      </c>
      <c r="J65" s="115">
        <v>-9</v>
      </c>
      <c r="K65" s="116">
        <v>-31.03448275862069</v>
      </c>
    </row>
    <row r="66" spans="1:11" ht="14.1" customHeight="1" x14ac:dyDescent="0.2">
      <c r="A66" s="306">
        <v>82</v>
      </c>
      <c r="B66" s="307" t="s">
        <v>299</v>
      </c>
      <c r="C66" s="308"/>
      <c r="D66" s="113">
        <v>1.3860814322841466</v>
      </c>
      <c r="E66" s="115">
        <v>96</v>
      </c>
      <c r="F66" s="114">
        <v>103</v>
      </c>
      <c r="G66" s="114">
        <v>95</v>
      </c>
      <c r="H66" s="114">
        <v>96</v>
      </c>
      <c r="I66" s="140">
        <v>95</v>
      </c>
      <c r="J66" s="115">
        <v>1</v>
      </c>
      <c r="K66" s="116">
        <v>1.0526315789473684</v>
      </c>
    </row>
    <row r="67" spans="1:11" ht="14.1" customHeight="1" x14ac:dyDescent="0.2">
      <c r="A67" s="306" t="s">
        <v>300</v>
      </c>
      <c r="B67" s="307" t="s">
        <v>301</v>
      </c>
      <c r="C67" s="308"/>
      <c r="D67" s="113">
        <v>0.37539705457695638</v>
      </c>
      <c r="E67" s="115">
        <v>26</v>
      </c>
      <c r="F67" s="114">
        <v>28</v>
      </c>
      <c r="G67" s="114">
        <v>26</v>
      </c>
      <c r="H67" s="114">
        <v>25</v>
      </c>
      <c r="I67" s="140">
        <v>23</v>
      </c>
      <c r="J67" s="115">
        <v>3</v>
      </c>
      <c r="K67" s="116">
        <v>13.043478260869565</v>
      </c>
    </row>
    <row r="68" spans="1:11" ht="14.1" customHeight="1" x14ac:dyDescent="0.2">
      <c r="A68" s="306" t="s">
        <v>302</v>
      </c>
      <c r="B68" s="307" t="s">
        <v>303</v>
      </c>
      <c r="C68" s="308"/>
      <c r="D68" s="113">
        <v>0.51978053710655503</v>
      </c>
      <c r="E68" s="115">
        <v>36</v>
      </c>
      <c r="F68" s="114">
        <v>37</v>
      </c>
      <c r="G68" s="114">
        <v>34</v>
      </c>
      <c r="H68" s="114">
        <v>33</v>
      </c>
      <c r="I68" s="140">
        <v>34</v>
      </c>
      <c r="J68" s="115">
        <v>2</v>
      </c>
      <c r="K68" s="116">
        <v>5.882352941176471</v>
      </c>
    </row>
    <row r="69" spans="1:11" ht="14.1" customHeight="1" x14ac:dyDescent="0.2">
      <c r="A69" s="306">
        <v>83</v>
      </c>
      <c r="B69" s="307" t="s">
        <v>304</v>
      </c>
      <c r="C69" s="308"/>
      <c r="D69" s="113">
        <v>2.1368755414380596</v>
      </c>
      <c r="E69" s="115">
        <v>148</v>
      </c>
      <c r="F69" s="114">
        <v>155</v>
      </c>
      <c r="G69" s="114">
        <v>131</v>
      </c>
      <c r="H69" s="114">
        <v>137</v>
      </c>
      <c r="I69" s="140">
        <v>132</v>
      </c>
      <c r="J69" s="115">
        <v>16</v>
      </c>
      <c r="K69" s="116">
        <v>12.121212121212121</v>
      </c>
    </row>
    <row r="70" spans="1:11" ht="14.1" customHeight="1" x14ac:dyDescent="0.2">
      <c r="A70" s="306" t="s">
        <v>305</v>
      </c>
      <c r="B70" s="307" t="s">
        <v>306</v>
      </c>
      <c r="C70" s="308"/>
      <c r="D70" s="113">
        <v>1.4005197805371066</v>
      </c>
      <c r="E70" s="115">
        <v>97</v>
      </c>
      <c r="F70" s="114">
        <v>105</v>
      </c>
      <c r="G70" s="114">
        <v>86</v>
      </c>
      <c r="H70" s="114">
        <v>91</v>
      </c>
      <c r="I70" s="140">
        <v>84</v>
      </c>
      <c r="J70" s="115">
        <v>13</v>
      </c>
      <c r="K70" s="116">
        <v>15.476190476190476</v>
      </c>
    </row>
    <row r="71" spans="1:11" ht="14.1" customHeight="1" x14ac:dyDescent="0.2">
      <c r="A71" s="306"/>
      <c r="B71" s="307" t="s">
        <v>307</v>
      </c>
      <c r="C71" s="308"/>
      <c r="D71" s="113">
        <v>0.73635576090095289</v>
      </c>
      <c r="E71" s="115">
        <v>51</v>
      </c>
      <c r="F71" s="114">
        <v>54</v>
      </c>
      <c r="G71" s="114">
        <v>46</v>
      </c>
      <c r="H71" s="114">
        <v>47</v>
      </c>
      <c r="I71" s="140">
        <v>39</v>
      </c>
      <c r="J71" s="115">
        <v>12</v>
      </c>
      <c r="K71" s="116">
        <v>30.76923076923077</v>
      </c>
    </row>
    <row r="72" spans="1:11" ht="14.1" customHeight="1" x14ac:dyDescent="0.2">
      <c r="A72" s="306">
        <v>84</v>
      </c>
      <c r="B72" s="307" t="s">
        <v>308</v>
      </c>
      <c r="C72" s="308"/>
      <c r="D72" s="113">
        <v>0.76523245740687262</v>
      </c>
      <c r="E72" s="115">
        <v>53</v>
      </c>
      <c r="F72" s="114">
        <v>56</v>
      </c>
      <c r="G72" s="114">
        <v>58</v>
      </c>
      <c r="H72" s="114">
        <v>59</v>
      </c>
      <c r="I72" s="140">
        <v>56</v>
      </c>
      <c r="J72" s="115">
        <v>-3</v>
      </c>
      <c r="K72" s="116">
        <v>-5.3571428571428568</v>
      </c>
    </row>
    <row r="73" spans="1:11" ht="14.1" customHeight="1" x14ac:dyDescent="0.2">
      <c r="A73" s="306" t="s">
        <v>309</v>
      </c>
      <c r="B73" s="307" t="s">
        <v>310</v>
      </c>
      <c r="C73" s="308"/>
      <c r="D73" s="113">
        <v>0.15882183078255849</v>
      </c>
      <c r="E73" s="115">
        <v>11</v>
      </c>
      <c r="F73" s="114">
        <v>10</v>
      </c>
      <c r="G73" s="114">
        <v>10</v>
      </c>
      <c r="H73" s="114">
        <v>10</v>
      </c>
      <c r="I73" s="140">
        <v>8</v>
      </c>
      <c r="J73" s="115">
        <v>3</v>
      </c>
      <c r="K73" s="116">
        <v>37.5</v>
      </c>
    </row>
    <row r="74" spans="1:11" ht="14.1" customHeight="1" x14ac:dyDescent="0.2">
      <c r="A74" s="306" t="s">
        <v>311</v>
      </c>
      <c r="B74" s="307" t="s">
        <v>312</v>
      </c>
      <c r="C74" s="308"/>
      <c r="D74" s="113">
        <v>0.10106843777071903</v>
      </c>
      <c r="E74" s="115">
        <v>7</v>
      </c>
      <c r="F74" s="114">
        <v>6</v>
      </c>
      <c r="G74" s="114">
        <v>6</v>
      </c>
      <c r="H74" s="114">
        <v>6</v>
      </c>
      <c r="I74" s="140">
        <v>6</v>
      </c>
      <c r="J74" s="115">
        <v>1</v>
      </c>
      <c r="K74" s="116">
        <v>16.666666666666668</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7.2191741264799311E-2</v>
      </c>
      <c r="E76" s="115">
        <v>5</v>
      </c>
      <c r="F76" s="114">
        <v>5</v>
      </c>
      <c r="G76" s="114">
        <v>5</v>
      </c>
      <c r="H76" s="114">
        <v>5</v>
      </c>
      <c r="I76" s="140">
        <v>5</v>
      </c>
      <c r="J76" s="115">
        <v>0</v>
      </c>
      <c r="K76" s="116">
        <v>0</v>
      </c>
    </row>
    <row r="77" spans="1:11" ht="14.1" customHeight="1" x14ac:dyDescent="0.2">
      <c r="A77" s="306">
        <v>92</v>
      </c>
      <c r="B77" s="307" t="s">
        <v>316</v>
      </c>
      <c r="C77" s="308"/>
      <c r="D77" s="113">
        <v>0.20213687554143805</v>
      </c>
      <c r="E77" s="115">
        <v>14</v>
      </c>
      <c r="F77" s="114">
        <v>18</v>
      </c>
      <c r="G77" s="114">
        <v>16</v>
      </c>
      <c r="H77" s="114">
        <v>16</v>
      </c>
      <c r="I77" s="140">
        <v>12</v>
      </c>
      <c r="J77" s="115">
        <v>2</v>
      </c>
      <c r="K77" s="116">
        <v>16.666666666666668</v>
      </c>
    </row>
    <row r="78" spans="1:11" ht="14.1" customHeight="1" x14ac:dyDescent="0.2">
      <c r="A78" s="306">
        <v>93</v>
      </c>
      <c r="B78" s="307" t="s">
        <v>317</v>
      </c>
      <c r="C78" s="308"/>
      <c r="D78" s="113">
        <v>0.10106843777071903</v>
      </c>
      <c r="E78" s="115">
        <v>7</v>
      </c>
      <c r="F78" s="114">
        <v>8</v>
      </c>
      <c r="G78" s="114">
        <v>6</v>
      </c>
      <c r="H78" s="114">
        <v>8</v>
      </c>
      <c r="I78" s="140">
        <v>8</v>
      </c>
      <c r="J78" s="115">
        <v>-1</v>
      </c>
      <c r="K78" s="116">
        <v>-12.5</v>
      </c>
    </row>
    <row r="79" spans="1:11" ht="14.1" customHeight="1" x14ac:dyDescent="0.2">
      <c r="A79" s="306">
        <v>94</v>
      </c>
      <c r="B79" s="307" t="s">
        <v>318</v>
      </c>
      <c r="C79" s="308"/>
      <c r="D79" s="113">
        <v>0.43315044758879584</v>
      </c>
      <c r="E79" s="115">
        <v>30</v>
      </c>
      <c r="F79" s="114">
        <v>32</v>
      </c>
      <c r="G79" s="114">
        <v>24</v>
      </c>
      <c r="H79" s="114">
        <v>24</v>
      </c>
      <c r="I79" s="140">
        <v>34</v>
      </c>
      <c r="J79" s="115">
        <v>-4</v>
      </c>
      <c r="K79" s="116">
        <v>-11.764705882352942</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2.8299162575801327</v>
      </c>
      <c r="E81" s="143">
        <v>196</v>
      </c>
      <c r="F81" s="144">
        <v>212</v>
      </c>
      <c r="G81" s="144">
        <v>212</v>
      </c>
      <c r="H81" s="144">
        <v>213</v>
      </c>
      <c r="I81" s="145">
        <v>207</v>
      </c>
      <c r="J81" s="143">
        <v>-11</v>
      </c>
      <c r="K81" s="146">
        <v>-5.3140096618357484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4670</v>
      </c>
      <c r="G12" s="536">
        <v>3010</v>
      </c>
      <c r="H12" s="536">
        <v>4756</v>
      </c>
      <c r="I12" s="536">
        <v>3770</v>
      </c>
      <c r="J12" s="537">
        <v>4161</v>
      </c>
      <c r="K12" s="538">
        <v>509</v>
      </c>
      <c r="L12" s="349">
        <v>12.232636385484259</v>
      </c>
    </row>
    <row r="13" spans="1:17" s="110" customFormat="1" ht="15" customHeight="1" x14ac:dyDescent="0.2">
      <c r="A13" s="350" t="s">
        <v>344</v>
      </c>
      <c r="B13" s="351" t="s">
        <v>345</v>
      </c>
      <c r="C13" s="347"/>
      <c r="D13" s="347"/>
      <c r="E13" s="348"/>
      <c r="F13" s="536">
        <v>2901</v>
      </c>
      <c r="G13" s="536">
        <v>1790</v>
      </c>
      <c r="H13" s="536">
        <v>2959</v>
      </c>
      <c r="I13" s="536">
        <v>2463</v>
      </c>
      <c r="J13" s="537">
        <v>2728</v>
      </c>
      <c r="K13" s="538">
        <v>173</v>
      </c>
      <c r="L13" s="349">
        <v>6.3416422287390031</v>
      </c>
    </row>
    <row r="14" spans="1:17" s="110" customFormat="1" ht="22.5" customHeight="1" x14ac:dyDescent="0.2">
      <c r="A14" s="350"/>
      <c r="B14" s="351" t="s">
        <v>346</v>
      </c>
      <c r="C14" s="347"/>
      <c r="D14" s="347"/>
      <c r="E14" s="348"/>
      <c r="F14" s="536">
        <v>1769</v>
      </c>
      <c r="G14" s="536">
        <v>1220</v>
      </c>
      <c r="H14" s="536">
        <v>1797</v>
      </c>
      <c r="I14" s="536">
        <v>1307</v>
      </c>
      <c r="J14" s="537">
        <v>1433</v>
      </c>
      <c r="K14" s="538">
        <v>336</v>
      </c>
      <c r="L14" s="349">
        <v>23.447313328681087</v>
      </c>
    </row>
    <row r="15" spans="1:17" s="110" customFormat="1" ht="15" customHeight="1" x14ac:dyDescent="0.2">
      <c r="A15" s="350" t="s">
        <v>347</v>
      </c>
      <c r="B15" s="351" t="s">
        <v>108</v>
      </c>
      <c r="C15" s="347"/>
      <c r="D15" s="347"/>
      <c r="E15" s="348"/>
      <c r="F15" s="536">
        <v>750</v>
      </c>
      <c r="G15" s="536">
        <v>481</v>
      </c>
      <c r="H15" s="536">
        <v>1658</v>
      </c>
      <c r="I15" s="536">
        <v>504</v>
      </c>
      <c r="J15" s="537">
        <v>663</v>
      </c>
      <c r="K15" s="538">
        <v>87</v>
      </c>
      <c r="L15" s="349">
        <v>13.122171945701357</v>
      </c>
    </row>
    <row r="16" spans="1:17" s="110" customFormat="1" ht="15" customHeight="1" x14ac:dyDescent="0.2">
      <c r="A16" s="350"/>
      <c r="B16" s="351" t="s">
        <v>109</v>
      </c>
      <c r="C16" s="347"/>
      <c r="D16" s="347"/>
      <c r="E16" s="348"/>
      <c r="F16" s="536">
        <v>3214</v>
      </c>
      <c r="G16" s="536">
        <v>2164</v>
      </c>
      <c r="H16" s="536">
        <v>2640</v>
      </c>
      <c r="I16" s="536">
        <v>2696</v>
      </c>
      <c r="J16" s="537">
        <v>2911</v>
      </c>
      <c r="K16" s="538">
        <v>303</v>
      </c>
      <c r="L16" s="349">
        <v>10.408794228787359</v>
      </c>
    </row>
    <row r="17" spans="1:12" s="110" customFormat="1" ht="15" customHeight="1" x14ac:dyDescent="0.2">
      <c r="A17" s="350"/>
      <c r="B17" s="351" t="s">
        <v>110</v>
      </c>
      <c r="C17" s="347"/>
      <c r="D17" s="347"/>
      <c r="E17" s="348"/>
      <c r="F17" s="536">
        <v>635</v>
      </c>
      <c r="G17" s="536">
        <v>320</v>
      </c>
      <c r="H17" s="536">
        <v>406</v>
      </c>
      <c r="I17" s="536">
        <v>530</v>
      </c>
      <c r="J17" s="537">
        <v>538</v>
      </c>
      <c r="K17" s="538">
        <v>97</v>
      </c>
      <c r="L17" s="349">
        <v>18.029739776951672</v>
      </c>
    </row>
    <row r="18" spans="1:12" s="110" customFormat="1" ht="15" customHeight="1" x14ac:dyDescent="0.2">
      <c r="A18" s="350"/>
      <c r="B18" s="351" t="s">
        <v>111</v>
      </c>
      <c r="C18" s="347"/>
      <c r="D18" s="347"/>
      <c r="E18" s="348"/>
      <c r="F18" s="536">
        <v>71</v>
      </c>
      <c r="G18" s="536">
        <v>45</v>
      </c>
      <c r="H18" s="536">
        <v>52</v>
      </c>
      <c r="I18" s="536">
        <v>40</v>
      </c>
      <c r="J18" s="537">
        <v>49</v>
      </c>
      <c r="K18" s="538">
        <v>22</v>
      </c>
      <c r="L18" s="349">
        <v>44.897959183673471</v>
      </c>
    </row>
    <row r="19" spans="1:12" s="110" customFormat="1" ht="15" customHeight="1" x14ac:dyDescent="0.2">
      <c r="A19" s="118" t="s">
        <v>113</v>
      </c>
      <c r="B19" s="119" t="s">
        <v>181</v>
      </c>
      <c r="C19" s="347"/>
      <c r="D19" s="347"/>
      <c r="E19" s="348"/>
      <c r="F19" s="536">
        <v>3098</v>
      </c>
      <c r="G19" s="536">
        <v>1915</v>
      </c>
      <c r="H19" s="536">
        <v>3520</v>
      </c>
      <c r="I19" s="536">
        <v>2681</v>
      </c>
      <c r="J19" s="537">
        <v>2864</v>
      </c>
      <c r="K19" s="538">
        <v>234</v>
      </c>
      <c r="L19" s="349">
        <v>8.1703910614525146</v>
      </c>
    </row>
    <row r="20" spans="1:12" s="110" customFormat="1" ht="15" customHeight="1" x14ac:dyDescent="0.2">
      <c r="A20" s="118"/>
      <c r="B20" s="119" t="s">
        <v>182</v>
      </c>
      <c r="C20" s="347"/>
      <c r="D20" s="347"/>
      <c r="E20" s="348"/>
      <c r="F20" s="536">
        <v>1572</v>
      </c>
      <c r="G20" s="536">
        <v>1095</v>
      </c>
      <c r="H20" s="536">
        <v>1236</v>
      </c>
      <c r="I20" s="536">
        <v>1089</v>
      </c>
      <c r="J20" s="537">
        <v>1297</v>
      </c>
      <c r="K20" s="538">
        <v>275</v>
      </c>
      <c r="L20" s="349">
        <v>21.20277563608327</v>
      </c>
    </row>
    <row r="21" spans="1:12" s="110" customFormat="1" ht="15" customHeight="1" x14ac:dyDescent="0.2">
      <c r="A21" s="118" t="s">
        <v>113</v>
      </c>
      <c r="B21" s="119" t="s">
        <v>116</v>
      </c>
      <c r="C21" s="347"/>
      <c r="D21" s="347"/>
      <c r="E21" s="348"/>
      <c r="F21" s="536">
        <v>3865</v>
      </c>
      <c r="G21" s="536">
        <v>2460</v>
      </c>
      <c r="H21" s="536">
        <v>4054</v>
      </c>
      <c r="I21" s="536">
        <v>3174</v>
      </c>
      <c r="J21" s="537">
        <v>3463</v>
      </c>
      <c r="K21" s="538">
        <v>402</v>
      </c>
      <c r="L21" s="349">
        <v>11.608431995379728</v>
      </c>
    </row>
    <row r="22" spans="1:12" s="110" customFormat="1" ht="15" customHeight="1" x14ac:dyDescent="0.2">
      <c r="A22" s="118"/>
      <c r="B22" s="119" t="s">
        <v>117</v>
      </c>
      <c r="C22" s="347"/>
      <c r="D22" s="347"/>
      <c r="E22" s="348"/>
      <c r="F22" s="536">
        <v>801</v>
      </c>
      <c r="G22" s="536">
        <v>549</v>
      </c>
      <c r="H22" s="536">
        <v>700</v>
      </c>
      <c r="I22" s="536">
        <v>593</v>
      </c>
      <c r="J22" s="537">
        <v>696</v>
      </c>
      <c r="K22" s="538">
        <v>105</v>
      </c>
      <c r="L22" s="349">
        <v>15.086206896551724</v>
      </c>
    </row>
    <row r="23" spans="1:12" s="110" customFormat="1" ht="15" customHeight="1" x14ac:dyDescent="0.2">
      <c r="A23" s="352" t="s">
        <v>347</v>
      </c>
      <c r="B23" s="353" t="s">
        <v>193</v>
      </c>
      <c r="C23" s="354"/>
      <c r="D23" s="354"/>
      <c r="E23" s="355"/>
      <c r="F23" s="539">
        <v>66</v>
      </c>
      <c r="G23" s="539">
        <v>57</v>
      </c>
      <c r="H23" s="539">
        <v>849</v>
      </c>
      <c r="I23" s="539">
        <v>23</v>
      </c>
      <c r="J23" s="540">
        <v>49</v>
      </c>
      <c r="K23" s="541">
        <v>17</v>
      </c>
      <c r="L23" s="356">
        <v>34.693877551020407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31.3</v>
      </c>
      <c r="G25" s="542">
        <v>38.9</v>
      </c>
      <c r="H25" s="542">
        <v>39.1</v>
      </c>
      <c r="I25" s="542">
        <v>33.5</v>
      </c>
      <c r="J25" s="542">
        <v>36.6</v>
      </c>
      <c r="K25" s="543" t="s">
        <v>349</v>
      </c>
      <c r="L25" s="364">
        <v>-5.3000000000000007</v>
      </c>
    </row>
    <row r="26" spans="1:12" s="110" customFormat="1" ht="15" customHeight="1" x14ac:dyDescent="0.2">
      <c r="A26" s="365" t="s">
        <v>105</v>
      </c>
      <c r="B26" s="366" t="s">
        <v>345</v>
      </c>
      <c r="C26" s="362"/>
      <c r="D26" s="362"/>
      <c r="E26" s="363"/>
      <c r="F26" s="542">
        <v>31.3</v>
      </c>
      <c r="G26" s="542">
        <v>38.9</v>
      </c>
      <c r="H26" s="542">
        <v>37.799999999999997</v>
      </c>
      <c r="I26" s="542">
        <v>30.6</v>
      </c>
      <c r="J26" s="544">
        <v>36.700000000000003</v>
      </c>
      <c r="K26" s="543" t="s">
        <v>349</v>
      </c>
      <c r="L26" s="364">
        <v>-5.4000000000000021</v>
      </c>
    </row>
    <row r="27" spans="1:12" s="110" customFormat="1" ht="15" customHeight="1" x14ac:dyDescent="0.2">
      <c r="A27" s="365"/>
      <c r="B27" s="366" t="s">
        <v>346</v>
      </c>
      <c r="C27" s="362"/>
      <c r="D27" s="362"/>
      <c r="E27" s="363"/>
      <c r="F27" s="542">
        <v>31.4</v>
      </c>
      <c r="G27" s="542">
        <v>39</v>
      </c>
      <c r="H27" s="542">
        <v>41.1</v>
      </c>
      <c r="I27" s="542">
        <v>38.9</v>
      </c>
      <c r="J27" s="542">
        <v>36.5</v>
      </c>
      <c r="K27" s="543" t="s">
        <v>349</v>
      </c>
      <c r="L27" s="364">
        <v>-5.1000000000000014</v>
      </c>
    </row>
    <row r="28" spans="1:12" s="110" customFormat="1" ht="15" customHeight="1" x14ac:dyDescent="0.2">
      <c r="A28" s="365" t="s">
        <v>113</v>
      </c>
      <c r="B28" s="366" t="s">
        <v>108</v>
      </c>
      <c r="C28" s="362"/>
      <c r="D28" s="362"/>
      <c r="E28" s="363"/>
      <c r="F28" s="542">
        <v>50.2</v>
      </c>
      <c r="G28" s="542">
        <v>54.2</v>
      </c>
      <c r="H28" s="542">
        <v>50.9</v>
      </c>
      <c r="I28" s="542">
        <v>46.8</v>
      </c>
      <c r="J28" s="542">
        <v>57.7</v>
      </c>
      <c r="K28" s="543" t="s">
        <v>349</v>
      </c>
      <c r="L28" s="364">
        <v>-7.5</v>
      </c>
    </row>
    <row r="29" spans="1:12" s="110" customFormat="1" ht="11.25" x14ac:dyDescent="0.2">
      <c r="A29" s="365"/>
      <c r="B29" s="366" t="s">
        <v>109</v>
      </c>
      <c r="C29" s="362"/>
      <c r="D29" s="362"/>
      <c r="E29" s="363"/>
      <c r="F29" s="542">
        <v>29.6</v>
      </c>
      <c r="G29" s="542">
        <v>38.4</v>
      </c>
      <c r="H29" s="542">
        <v>36</v>
      </c>
      <c r="I29" s="542">
        <v>31.2</v>
      </c>
      <c r="J29" s="544">
        <v>33.799999999999997</v>
      </c>
      <c r="K29" s="543" t="s">
        <v>349</v>
      </c>
      <c r="L29" s="364">
        <v>-4.1999999999999957</v>
      </c>
    </row>
    <row r="30" spans="1:12" s="110" customFormat="1" ht="15" customHeight="1" x14ac:dyDescent="0.2">
      <c r="A30" s="365"/>
      <c r="B30" s="366" t="s">
        <v>110</v>
      </c>
      <c r="C30" s="362"/>
      <c r="D30" s="362"/>
      <c r="E30" s="363"/>
      <c r="F30" s="542">
        <v>20.7</v>
      </c>
      <c r="G30" s="542">
        <v>24.6</v>
      </c>
      <c r="H30" s="542">
        <v>35.6</v>
      </c>
      <c r="I30" s="542">
        <v>32</v>
      </c>
      <c r="J30" s="542">
        <v>27.6</v>
      </c>
      <c r="K30" s="543" t="s">
        <v>349</v>
      </c>
      <c r="L30" s="364">
        <v>-6.9000000000000021</v>
      </c>
    </row>
    <row r="31" spans="1:12" s="110" customFormat="1" ht="15" customHeight="1" x14ac:dyDescent="0.2">
      <c r="A31" s="365"/>
      <c r="B31" s="366" t="s">
        <v>111</v>
      </c>
      <c r="C31" s="362"/>
      <c r="D31" s="362"/>
      <c r="E31" s="363"/>
      <c r="F31" s="542">
        <v>25.4</v>
      </c>
      <c r="G31" s="542">
        <v>24.4</v>
      </c>
      <c r="H31" s="542">
        <v>46.2</v>
      </c>
      <c r="I31" s="542">
        <v>45</v>
      </c>
      <c r="J31" s="542">
        <v>36.700000000000003</v>
      </c>
      <c r="K31" s="543" t="s">
        <v>349</v>
      </c>
      <c r="L31" s="364">
        <v>-11.300000000000004</v>
      </c>
    </row>
    <row r="32" spans="1:12" s="110" customFormat="1" ht="15" customHeight="1" x14ac:dyDescent="0.2">
      <c r="A32" s="367" t="s">
        <v>113</v>
      </c>
      <c r="B32" s="368" t="s">
        <v>181</v>
      </c>
      <c r="C32" s="362"/>
      <c r="D32" s="362"/>
      <c r="E32" s="363"/>
      <c r="F32" s="542">
        <v>22.8</v>
      </c>
      <c r="G32" s="542">
        <v>32.799999999999997</v>
      </c>
      <c r="H32" s="542">
        <v>35.299999999999997</v>
      </c>
      <c r="I32" s="542">
        <v>28.4</v>
      </c>
      <c r="J32" s="544">
        <v>30.3</v>
      </c>
      <c r="K32" s="543" t="s">
        <v>349</v>
      </c>
      <c r="L32" s="364">
        <v>-7.5</v>
      </c>
    </row>
    <row r="33" spans="1:12" s="110" customFormat="1" ht="15" customHeight="1" x14ac:dyDescent="0.2">
      <c r="A33" s="367"/>
      <c r="B33" s="368" t="s">
        <v>182</v>
      </c>
      <c r="C33" s="362"/>
      <c r="D33" s="362"/>
      <c r="E33" s="363"/>
      <c r="F33" s="542">
        <v>47.8</v>
      </c>
      <c r="G33" s="542">
        <v>49.3</v>
      </c>
      <c r="H33" s="542">
        <v>47.2</v>
      </c>
      <c r="I33" s="542">
        <v>45.9</v>
      </c>
      <c r="J33" s="542">
        <v>50.4</v>
      </c>
      <c r="K33" s="543" t="s">
        <v>349</v>
      </c>
      <c r="L33" s="364">
        <v>-2.6000000000000014</v>
      </c>
    </row>
    <row r="34" spans="1:12" s="369" customFormat="1" ht="15" customHeight="1" x14ac:dyDescent="0.2">
      <c r="A34" s="367" t="s">
        <v>113</v>
      </c>
      <c r="B34" s="368" t="s">
        <v>116</v>
      </c>
      <c r="C34" s="362"/>
      <c r="D34" s="362"/>
      <c r="E34" s="363"/>
      <c r="F34" s="542">
        <v>24.7</v>
      </c>
      <c r="G34" s="542">
        <v>33.9</v>
      </c>
      <c r="H34" s="542">
        <v>36.6</v>
      </c>
      <c r="I34" s="542">
        <v>32.200000000000003</v>
      </c>
      <c r="J34" s="542">
        <v>31</v>
      </c>
      <c r="K34" s="543" t="s">
        <v>349</v>
      </c>
      <c r="L34" s="364">
        <v>-6.3000000000000007</v>
      </c>
    </row>
    <row r="35" spans="1:12" s="369" customFormat="1" ht="11.25" x14ac:dyDescent="0.2">
      <c r="A35" s="370"/>
      <c r="B35" s="371" t="s">
        <v>117</v>
      </c>
      <c r="C35" s="372"/>
      <c r="D35" s="372"/>
      <c r="E35" s="373"/>
      <c r="F35" s="545">
        <v>62.4</v>
      </c>
      <c r="G35" s="545">
        <v>60.8</v>
      </c>
      <c r="H35" s="545">
        <v>50.5</v>
      </c>
      <c r="I35" s="545">
        <v>40.4</v>
      </c>
      <c r="J35" s="546">
        <v>64.400000000000006</v>
      </c>
      <c r="K35" s="547" t="s">
        <v>349</v>
      </c>
      <c r="L35" s="374">
        <v>-2.0000000000000071</v>
      </c>
    </row>
    <row r="36" spans="1:12" s="369" customFormat="1" ht="15.95" customHeight="1" x14ac:dyDescent="0.2">
      <c r="A36" s="375" t="s">
        <v>350</v>
      </c>
      <c r="B36" s="376"/>
      <c r="C36" s="377"/>
      <c r="D36" s="376"/>
      <c r="E36" s="378"/>
      <c r="F36" s="548">
        <v>4578</v>
      </c>
      <c r="G36" s="548">
        <v>2903</v>
      </c>
      <c r="H36" s="548">
        <v>3747</v>
      </c>
      <c r="I36" s="548">
        <v>3723</v>
      </c>
      <c r="J36" s="548">
        <v>4079</v>
      </c>
      <c r="K36" s="549">
        <v>499</v>
      </c>
      <c r="L36" s="380">
        <v>12.233390536896298</v>
      </c>
    </row>
    <row r="37" spans="1:12" s="369" customFormat="1" ht="15.95" customHeight="1" x14ac:dyDescent="0.2">
      <c r="A37" s="381"/>
      <c r="B37" s="382" t="s">
        <v>113</v>
      </c>
      <c r="C37" s="382" t="s">
        <v>351</v>
      </c>
      <c r="D37" s="382"/>
      <c r="E37" s="383"/>
      <c r="F37" s="548">
        <v>1435</v>
      </c>
      <c r="G37" s="548">
        <v>1130</v>
      </c>
      <c r="H37" s="548">
        <v>1464</v>
      </c>
      <c r="I37" s="548">
        <v>1246</v>
      </c>
      <c r="J37" s="548">
        <v>1494</v>
      </c>
      <c r="K37" s="549">
        <v>-59</v>
      </c>
      <c r="L37" s="380">
        <v>-3.9491298527443104</v>
      </c>
    </row>
    <row r="38" spans="1:12" s="369" customFormat="1" ht="15.95" customHeight="1" x14ac:dyDescent="0.2">
      <c r="A38" s="381"/>
      <c r="B38" s="384" t="s">
        <v>105</v>
      </c>
      <c r="C38" s="384" t="s">
        <v>106</v>
      </c>
      <c r="D38" s="385"/>
      <c r="E38" s="383"/>
      <c r="F38" s="548">
        <v>2855</v>
      </c>
      <c r="G38" s="548">
        <v>1738</v>
      </c>
      <c r="H38" s="548">
        <v>2336</v>
      </c>
      <c r="I38" s="548">
        <v>2442</v>
      </c>
      <c r="J38" s="550">
        <v>2684</v>
      </c>
      <c r="K38" s="549">
        <v>171</v>
      </c>
      <c r="L38" s="380">
        <v>6.371087928464978</v>
      </c>
    </row>
    <row r="39" spans="1:12" s="369" customFormat="1" ht="15.95" customHeight="1" x14ac:dyDescent="0.2">
      <c r="A39" s="381"/>
      <c r="B39" s="385"/>
      <c r="C39" s="382" t="s">
        <v>352</v>
      </c>
      <c r="D39" s="385"/>
      <c r="E39" s="383"/>
      <c r="F39" s="548">
        <v>894</v>
      </c>
      <c r="G39" s="548">
        <v>676</v>
      </c>
      <c r="H39" s="548">
        <v>884</v>
      </c>
      <c r="I39" s="548">
        <v>748</v>
      </c>
      <c r="J39" s="548">
        <v>985</v>
      </c>
      <c r="K39" s="549">
        <v>-91</v>
      </c>
      <c r="L39" s="380">
        <v>-9.2385786802030463</v>
      </c>
    </row>
    <row r="40" spans="1:12" s="369" customFormat="1" ht="15.95" customHeight="1" x14ac:dyDescent="0.2">
      <c r="A40" s="381"/>
      <c r="B40" s="384"/>
      <c r="C40" s="384" t="s">
        <v>107</v>
      </c>
      <c r="D40" s="385"/>
      <c r="E40" s="383"/>
      <c r="F40" s="548">
        <v>1723</v>
      </c>
      <c r="G40" s="548">
        <v>1165</v>
      </c>
      <c r="H40" s="548">
        <v>1411</v>
      </c>
      <c r="I40" s="548">
        <v>1281</v>
      </c>
      <c r="J40" s="548">
        <v>1395</v>
      </c>
      <c r="K40" s="549">
        <v>328</v>
      </c>
      <c r="L40" s="380">
        <v>23.512544802867385</v>
      </c>
    </row>
    <row r="41" spans="1:12" s="369" customFormat="1" ht="24" customHeight="1" x14ac:dyDescent="0.2">
      <c r="A41" s="381"/>
      <c r="B41" s="385"/>
      <c r="C41" s="382" t="s">
        <v>352</v>
      </c>
      <c r="D41" s="385"/>
      <c r="E41" s="383"/>
      <c r="F41" s="548">
        <v>541</v>
      </c>
      <c r="G41" s="548">
        <v>454</v>
      </c>
      <c r="H41" s="548">
        <v>580</v>
      </c>
      <c r="I41" s="548">
        <v>498</v>
      </c>
      <c r="J41" s="550">
        <v>509</v>
      </c>
      <c r="K41" s="549">
        <v>32</v>
      </c>
      <c r="L41" s="380">
        <v>6.2868369351669937</v>
      </c>
    </row>
    <row r="42" spans="1:12" s="110" customFormat="1" ht="15" customHeight="1" x14ac:dyDescent="0.2">
      <c r="A42" s="381"/>
      <c r="B42" s="384" t="s">
        <v>113</v>
      </c>
      <c r="C42" s="384" t="s">
        <v>353</v>
      </c>
      <c r="D42" s="385"/>
      <c r="E42" s="383"/>
      <c r="F42" s="548">
        <v>679</v>
      </c>
      <c r="G42" s="548">
        <v>408</v>
      </c>
      <c r="H42" s="548">
        <v>738</v>
      </c>
      <c r="I42" s="548">
        <v>481</v>
      </c>
      <c r="J42" s="548">
        <v>613</v>
      </c>
      <c r="K42" s="549">
        <v>66</v>
      </c>
      <c r="L42" s="380">
        <v>10.766721044045678</v>
      </c>
    </row>
    <row r="43" spans="1:12" s="110" customFormat="1" ht="15" customHeight="1" x14ac:dyDescent="0.2">
      <c r="A43" s="381"/>
      <c r="B43" s="385"/>
      <c r="C43" s="382" t="s">
        <v>352</v>
      </c>
      <c r="D43" s="385"/>
      <c r="E43" s="383"/>
      <c r="F43" s="548">
        <v>341</v>
      </c>
      <c r="G43" s="548">
        <v>221</v>
      </c>
      <c r="H43" s="548">
        <v>376</v>
      </c>
      <c r="I43" s="548">
        <v>225</v>
      </c>
      <c r="J43" s="548">
        <v>354</v>
      </c>
      <c r="K43" s="549">
        <v>-13</v>
      </c>
      <c r="L43" s="380">
        <v>-3.6723163841807911</v>
      </c>
    </row>
    <row r="44" spans="1:12" s="110" customFormat="1" ht="15" customHeight="1" x14ac:dyDescent="0.2">
      <c r="A44" s="381"/>
      <c r="B44" s="384"/>
      <c r="C44" s="366" t="s">
        <v>109</v>
      </c>
      <c r="D44" s="385"/>
      <c r="E44" s="383"/>
      <c r="F44" s="548">
        <v>3196</v>
      </c>
      <c r="G44" s="548">
        <v>2133</v>
      </c>
      <c r="H44" s="548">
        <v>2558</v>
      </c>
      <c r="I44" s="548">
        <v>2680</v>
      </c>
      <c r="J44" s="550">
        <v>2888</v>
      </c>
      <c r="K44" s="549">
        <v>308</v>
      </c>
      <c r="L44" s="380">
        <v>10.664819944598339</v>
      </c>
    </row>
    <row r="45" spans="1:12" s="110" customFormat="1" ht="15" customHeight="1" x14ac:dyDescent="0.2">
      <c r="A45" s="381"/>
      <c r="B45" s="385"/>
      <c r="C45" s="382" t="s">
        <v>352</v>
      </c>
      <c r="D45" s="385"/>
      <c r="E45" s="383"/>
      <c r="F45" s="548">
        <v>945</v>
      </c>
      <c r="G45" s="548">
        <v>820</v>
      </c>
      <c r="H45" s="548">
        <v>922</v>
      </c>
      <c r="I45" s="548">
        <v>836</v>
      </c>
      <c r="J45" s="548">
        <v>976</v>
      </c>
      <c r="K45" s="549">
        <v>-31</v>
      </c>
      <c r="L45" s="380">
        <v>-3.1762295081967213</v>
      </c>
    </row>
    <row r="46" spans="1:12" s="110" customFormat="1" ht="15" customHeight="1" x14ac:dyDescent="0.2">
      <c r="A46" s="381"/>
      <c r="B46" s="384"/>
      <c r="C46" s="366" t="s">
        <v>110</v>
      </c>
      <c r="D46" s="385"/>
      <c r="E46" s="383"/>
      <c r="F46" s="548">
        <v>632</v>
      </c>
      <c r="G46" s="548">
        <v>317</v>
      </c>
      <c r="H46" s="548">
        <v>399</v>
      </c>
      <c r="I46" s="548">
        <v>522</v>
      </c>
      <c r="J46" s="548">
        <v>529</v>
      </c>
      <c r="K46" s="549">
        <v>103</v>
      </c>
      <c r="L46" s="380">
        <v>19.47069943289225</v>
      </c>
    </row>
    <row r="47" spans="1:12" s="110" customFormat="1" ht="15" customHeight="1" x14ac:dyDescent="0.2">
      <c r="A47" s="381"/>
      <c r="B47" s="385"/>
      <c r="C47" s="382" t="s">
        <v>352</v>
      </c>
      <c r="D47" s="385"/>
      <c r="E47" s="383"/>
      <c r="F47" s="548">
        <v>131</v>
      </c>
      <c r="G47" s="548">
        <v>78</v>
      </c>
      <c r="H47" s="548">
        <v>142</v>
      </c>
      <c r="I47" s="548">
        <v>167</v>
      </c>
      <c r="J47" s="550">
        <v>146</v>
      </c>
      <c r="K47" s="549">
        <v>-15</v>
      </c>
      <c r="L47" s="380">
        <v>-10.273972602739725</v>
      </c>
    </row>
    <row r="48" spans="1:12" s="110" customFormat="1" ht="15" customHeight="1" x14ac:dyDescent="0.2">
      <c r="A48" s="381"/>
      <c r="B48" s="385"/>
      <c r="C48" s="366" t="s">
        <v>111</v>
      </c>
      <c r="D48" s="386"/>
      <c r="E48" s="387"/>
      <c r="F48" s="548">
        <v>71</v>
      </c>
      <c r="G48" s="548">
        <v>45</v>
      </c>
      <c r="H48" s="548">
        <v>52</v>
      </c>
      <c r="I48" s="548">
        <v>40</v>
      </c>
      <c r="J48" s="548">
        <v>49</v>
      </c>
      <c r="K48" s="549">
        <v>22</v>
      </c>
      <c r="L48" s="380">
        <v>44.897959183673471</v>
      </c>
    </row>
    <row r="49" spans="1:12" s="110" customFormat="1" ht="15" customHeight="1" x14ac:dyDescent="0.2">
      <c r="A49" s="381"/>
      <c r="B49" s="385"/>
      <c r="C49" s="382" t="s">
        <v>352</v>
      </c>
      <c r="D49" s="385"/>
      <c r="E49" s="383"/>
      <c r="F49" s="548">
        <v>18</v>
      </c>
      <c r="G49" s="548">
        <v>11</v>
      </c>
      <c r="H49" s="548">
        <v>24</v>
      </c>
      <c r="I49" s="548">
        <v>18</v>
      </c>
      <c r="J49" s="548">
        <v>18</v>
      </c>
      <c r="K49" s="549">
        <v>0</v>
      </c>
      <c r="L49" s="380">
        <v>0</v>
      </c>
    </row>
    <row r="50" spans="1:12" s="110" customFormat="1" ht="15" customHeight="1" x14ac:dyDescent="0.2">
      <c r="A50" s="381"/>
      <c r="B50" s="384" t="s">
        <v>113</v>
      </c>
      <c r="C50" s="382" t="s">
        <v>181</v>
      </c>
      <c r="D50" s="385"/>
      <c r="E50" s="383"/>
      <c r="F50" s="548">
        <v>3016</v>
      </c>
      <c r="G50" s="548">
        <v>1824</v>
      </c>
      <c r="H50" s="548">
        <v>2564</v>
      </c>
      <c r="I50" s="548">
        <v>2648</v>
      </c>
      <c r="J50" s="550">
        <v>2796</v>
      </c>
      <c r="K50" s="549">
        <v>220</v>
      </c>
      <c r="L50" s="380">
        <v>7.8683834048640913</v>
      </c>
    </row>
    <row r="51" spans="1:12" s="110" customFormat="1" ht="15" customHeight="1" x14ac:dyDescent="0.2">
      <c r="A51" s="381"/>
      <c r="B51" s="385"/>
      <c r="C51" s="382" t="s">
        <v>352</v>
      </c>
      <c r="D51" s="385"/>
      <c r="E51" s="383"/>
      <c r="F51" s="548">
        <v>688</v>
      </c>
      <c r="G51" s="548">
        <v>598</v>
      </c>
      <c r="H51" s="548">
        <v>906</v>
      </c>
      <c r="I51" s="548">
        <v>753</v>
      </c>
      <c r="J51" s="548">
        <v>848</v>
      </c>
      <c r="K51" s="549">
        <v>-160</v>
      </c>
      <c r="L51" s="380">
        <v>-18.867924528301888</v>
      </c>
    </row>
    <row r="52" spans="1:12" s="110" customFormat="1" ht="15" customHeight="1" x14ac:dyDescent="0.2">
      <c r="A52" s="381"/>
      <c r="B52" s="384"/>
      <c r="C52" s="382" t="s">
        <v>182</v>
      </c>
      <c r="D52" s="385"/>
      <c r="E52" s="383"/>
      <c r="F52" s="548">
        <v>1562</v>
      </c>
      <c r="G52" s="548">
        <v>1079</v>
      </c>
      <c r="H52" s="548">
        <v>1183</v>
      </c>
      <c r="I52" s="548">
        <v>1075</v>
      </c>
      <c r="J52" s="548">
        <v>1283</v>
      </c>
      <c r="K52" s="549">
        <v>279</v>
      </c>
      <c r="L52" s="380">
        <v>21.745908028059237</v>
      </c>
    </row>
    <row r="53" spans="1:12" s="269" customFormat="1" ht="11.25" customHeight="1" x14ac:dyDescent="0.2">
      <c r="A53" s="381"/>
      <c r="B53" s="385"/>
      <c r="C53" s="382" t="s">
        <v>352</v>
      </c>
      <c r="D53" s="385"/>
      <c r="E53" s="383"/>
      <c r="F53" s="548">
        <v>747</v>
      </c>
      <c r="G53" s="548">
        <v>532</v>
      </c>
      <c r="H53" s="548">
        <v>558</v>
      </c>
      <c r="I53" s="548">
        <v>493</v>
      </c>
      <c r="J53" s="550">
        <v>646</v>
      </c>
      <c r="K53" s="549">
        <v>101</v>
      </c>
      <c r="L53" s="380">
        <v>15.634674922600619</v>
      </c>
    </row>
    <row r="54" spans="1:12" s="151" customFormat="1" ht="12.75" customHeight="1" x14ac:dyDescent="0.2">
      <c r="A54" s="381"/>
      <c r="B54" s="384" t="s">
        <v>113</v>
      </c>
      <c r="C54" s="384" t="s">
        <v>116</v>
      </c>
      <c r="D54" s="385"/>
      <c r="E54" s="383"/>
      <c r="F54" s="548">
        <v>3778</v>
      </c>
      <c r="G54" s="548">
        <v>2361</v>
      </c>
      <c r="H54" s="548">
        <v>3087</v>
      </c>
      <c r="I54" s="548">
        <v>3133</v>
      </c>
      <c r="J54" s="548">
        <v>3392</v>
      </c>
      <c r="K54" s="549">
        <v>386</v>
      </c>
      <c r="L54" s="380">
        <v>11.379716981132075</v>
      </c>
    </row>
    <row r="55" spans="1:12" ht="11.25" x14ac:dyDescent="0.2">
      <c r="A55" s="381"/>
      <c r="B55" s="385"/>
      <c r="C55" s="382" t="s">
        <v>352</v>
      </c>
      <c r="D55" s="385"/>
      <c r="E55" s="383"/>
      <c r="F55" s="548">
        <v>934</v>
      </c>
      <c r="G55" s="548">
        <v>801</v>
      </c>
      <c r="H55" s="548">
        <v>1131</v>
      </c>
      <c r="I55" s="548">
        <v>1008</v>
      </c>
      <c r="J55" s="548">
        <v>1051</v>
      </c>
      <c r="K55" s="549">
        <v>-117</v>
      </c>
      <c r="L55" s="380">
        <v>-11.132254995242626</v>
      </c>
    </row>
    <row r="56" spans="1:12" ht="14.25" customHeight="1" x14ac:dyDescent="0.2">
      <c r="A56" s="381"/>
      <c r="B56" s="385"/>
      <c r="C56" s="384" t="s">
        <v>117</v>
      </c>
      <c r="D56" s="385"/>
      <c r="E56" s="383"/>
      <c r="F56" s="548">
        <v>796</v>
      </c>
      <c r="G56" s="548">
        <v>541</v>
      </c>
      <c r="H56" s="548">
        <v>658</v>
      </c>
      <c r="I56" s="548">
        <v>587</v>
      </c>
      <c r="J56" s="548">
        <v>685</v>
      </c>
      <c r="K56" s="549">
        <v>111</v>
      </c>
      <c r="L56" s="380">
        <v>16.204379562043794</v>
      </c>
    </row>
    <row r="57" spans="1:12" ht="18.75" customHeight="1" x14ac:dyDescent="0.2">
      <c r="A57" s="388"/>
      <c r="B57" s="389"/>
      <c r="C57" s="390" t="s">
        <v>352</v>
      </c>
      <c r="D57" s="389"/>
      <c r="E57" s="391"/>
      <c r="F57" s="551">
        <v>497</v>
      </c>
      <c r="G57" s="552">
        <v>329</v>
      </c>
      <c r="H57" s="552">
        <v>332</v>
      </c>
      <c r="I57" s="552">
        <v>237</v>
      </c>
      <c r="J57" s="552">
        <v>441</v>
      </c>
      <c r="K57" s="553">
        <f t="shared" ref="K57" si="0">IF(OR(F57=".",J57=".")=TRUE,".",IF(OR(F57="*",J57="*")=TRUE,"*",IF(AND(F57="-",J57="-")=TRUE,"-",IF(AND(ISNUMBER(J57),ISNUMBER(F57))=TRUE,IF(F57-J57=0,0,F57-J57),IF(ISNUMBER(F57)=TRUE,F57,-J57)))))</f>
        <v>56</v>
      </c>
      <c r="L57" s="392">
        <f t="shared" ref="L57" si="1">IF(K57 =".",".",IF(K57 ="*","*",IF(K57="-","-",IF(K57=0,0,IF(OR(J57="-",J57=".",F57="-",F57=".")=TRUE,"X",IF(J57=0,"0,0",IF(ABS(K57*100/J57)&gt;250,".X",(K57*100/J57))))))))</f>
        <v>12.698412698412698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4670</v>
      </c>
      <c r="E11" s="114">
        <v>3010</v>
      </c>
      <c r="F11" s="114">
        <v>4756</v>
      </c>
      <c r="G11" s="114">
        <v>3770</v>
      </c>
      <c r="H11" s="140">
        <v>4161</v>
      </c>
      <c r="I11" s="115">
        <v>509</v>
      </c>
      <c r="J11" s="116">
        <v>12.232636385484259</v>
      </c>
    </row>
    <row r="12" spans="1:15" s="110" customFormat="1" ht="24.95" customHeight="1" x14ac:dyDescent="0.2">
      <c r="A12" s="193" t="s">
        <v>132</v>
      </c>
      <c r="B12" s="194" t="s">
        <v>133</v>
      </c>
      <c r="C12" s="113">
        <v>4.6038543897216275</v>
      </c>
      <c r="D12" s="115">
        <v>215</v>
      </c>
      <c r="E12" s="114">
        <v>117</v>
      </c>
      <c r="F12" s="114">
        <v>203</v>
      </c>
      <c r="G12" s="114">
        <v>131</v>
      </c>
      <c r="H12" s="140">
        <v>245</v>
      </c>
      <c r="I12" s="115">
        <v>-30</v>
      </c>
      <c r="J12" s="116">
        <v>-12.244897959183673</v>
      </c>
    </row>
    <row r="13" spans="1:15" s="110" customFormat="1" ht="24.95" customHeight="1" x14ac:dyDescent="0.2">
      <c r="A13" s="193" t="s">
        <v>134</v>
      </c>
      <c r="B13" s="199" t="s">
        <v>214</v>
      </c>
      <c r="C13" s="113">
        <v>1.7987152034261242</v>
      </c>
      <c r="D13" s="115">
        <v>84</v>
      </c>
      <c r="E13" s="114">
        <v>56</v>
      </c>
      <c r="F13" s="114">
        <v>138</v>
      </c>
      <c r="G13" s="114">
        <v>82</v>
      </c>
      <c r="H13" s="140">
        <v>159</v>
      </c>
      <c r="I13" s="115">
        <v>-75</v>
      </c>
      <c r="J13" s="116">
        <v>-47.169811320754718</v>
      </c>
    </row>
    <row r="14" spans="1:15" s="287" customFormat="1" ht="24.95" customHeight="1" x14ac:dyDescent="0.2">
      <c r="A14" s="193" t="s">
        <v>215</v>
      </c>
      <c r="B14" s="199" t="s">
        <v>137</v>
      </c>
      <c r="C14" s="113">
        <v>18.41541755888651</v>
      </c>
      <c r="D14" s="115">
        <v>860</v>
      </c>
      <c r="E14" s="114">
        <v>557</v>
      </c>
      <c r="F14" s="114">
        <v>818</v>
      </c>
      <c r="G14" s="114">
        <v>682</v>
      </c>
      <c r="H14" s="140">
        <v>829</v>
      </c>
      <c r="I14" s="115">
        <v>31</v>
      </c>
      <c r="J14" s="116">
        <v>3.7394451145958985</v>
      </c>
      <c r="K14" s="110"/>
      <c r="L14" s="110"/>
      <c r="M14" s="110"/>
      <c r="N14" s="110"/>
      <c r="O14" s="110"/>
    </row>
    <row r="15" spans="1:15" s="110" customFormat="1" ht="24.95" customHeight="1" x14ac:dyDescent="0.2">
      <c r="A15" s="193" t="s">
        <v>216</v>
      </c>
      <c r="B15" s="199" t="s">
        <v>217</v>
      </c>
      <c r="C15" s="113">
        <v>3.2762312633832975</v>
      </c>
      <c r="D15" s="115">
        <v>153</v>
      </c>
      <c r="E15" s="114">
        <v>156</v>
      </c>
      <c r="F15" s="114">
        <v>205</v>
      </c>
      <c r="G15" s="114">
        <v>138</v>
      </c>
      <c r="H15" s="140">
        <v>197</v>
      </c>
      <c r="I15" s="115">
        <v>-44</v>
      </c>
      <c r="J15" s="116">
        <v>-22.335025380710661</v>
      </c>
    </row>
    <row r="16" spans="1:15" s="287" customFormat="1" ht="24.95" customHeight="1" x14ac:dyDescent="0.2">
      <c r="A16" s="193" t="s">
        <v>218</v>
      </c>
      <c r="B16" s="199" t="s">
        <v>141</v>
      </c>
      <c r="C16" s="113">
        <v>10.920770877944326</v>
      </c>
      <c r="D16" s="115">
        <v>510</v>
      </c>
      <c r="E16" s="114">
        <v>269</v>
      </c>
      <c r="F16" s="114">
        <v>423</v>
      </c>
      <c r="G16" s="114">
        <v>260</v>
      </c>
      <c r="H16" s="140">
        <v>355</v>
      </c>
      <c r="I16" s="115">
        <v>155</v>
      </c>
      <c r="J16" s="116">
        <v>43.661971830985912</v>
      </c>
      <c r="K16" s="110"/>
      <c r="L16" s="110"/>
      <c r="M16" s="110"/>
      <c r="N16" s="110"/>
      <c r="O16" s="110"/>
    </row>
    <row r="17" spans="1:15" s="110" customFormat="1" ht="24.95" customHeight="1" x14ac:dyDescent="0.2">
      <c r="A17" s="193" t="s">
        <v>142</v>
      </c>
      <c r="B17" s="199" t="s">
        <v>220</v>
      </c>
      <c r="C17" s="113">
        <v>4.2184154175588864</v>
      </c>
      <c r="D17" s="115">
        <v>197</v>
      </c>
      <c r="E17" s="114">
        <v>132</v>
      </c>
      <c r="F17" s="114">
        <v>190</v>
      </c>
      <c r="G17" s="114">
        <v>284</v>
      </c>
      <c r="H17" s="140">
        <v>277</v>
      </c>
      <c r="I17" s="115">
        <v>-80</v>
      </c>
      <c r="J17" s="116">
        <v>-28.880866425992778</v>
      </c>
    </row>
    <row r="18" spans="1:15" s="287" customFormat="1" ht="24.95" customHeight="1" x14ac:dyDescent="0.2">
      <c r="A18" s="201" t="s">
        <v>144</v>
      </c>
      <c r="B18" s="202" t="s">
        <v>145</v>
      </c>
      <c r="C18" s="113">
        <v>7.6017130620985007</v>
      </c>
      <c r="D18" s="115">
        <v>355</v>
      </c>
      <c r="E18" s="114">
        <v>157</v>
      </c>
      <c r="F18" s="114">
        <v>333</v>
      </c>
      <c r="G18" s="114">
        <v>332</v>
      </c>
      <c r="H18" s="140">
        <v>380</v>
      </c>
      <c r="I18" s="115">
        <v>-25</v>
      </c>
      <c r="J18" s="116">
        <v>-6.5789473684210522</v>
      </c>
      <c r="K18" s="110"/>
      <c r="L18" s="110"/>
      <c r="M18" s="110"/>
      <c r="N18" s="110"/>
      <c r="O18" s="110"/>
    </row>
    <row r="19" spans="1:15" s="110" customFormat="1" ht="24.95" customHeight="1" x14ac:dyDescent="0.2">
      <c r="A19" s="193" t="s">
        <v>146</v>
      </c>
      <c r="B19" s="199" t="s">
        <v>147</v>
      </c>
      <c r="C19" s="113">
        <v>15.845824411134904</v>
      </c>
      <c r="D19" s="115">
        <v>740</v>
      </c>
      <c r="E19" s="114">
        <v>450</v>
      </c>
      <c r="F19" s="114">
        <v>674</v>
      </c>
      <c r="G19" s="114">
        <v>367</v>
      </c>
      <c r="H19" s="140">
        <v>603</v>
      </c>
      <c r="I19" s="115">
        <v>137</v>
      </c>
      <c r="J19" s="116">
        <v>22.719734660033168</v>
      </c>
    </row>
    <row r="20" spans="1:15" s="287" customFormat="1" ht="24.95" customHeight="1" x14ac:dyDescent="0.2">
      <c r="A20" s="193" t="s">
        <v>148</v>
      </c>
      <c r="B20" s="199" t="s">
        <v>149</v>
      </c>
      <c r="C20" s="113">
        <v>11.070663811563168</v>
      </c>
      <c r="D20" s="115">
        <v>517</v>
      </c>
      <c r="E20" s="114">
        <v>437</v>
      </c>
      <c r="F20" s="114">
        <v>675</v>
      </c>
      <c r="G20" s="114">
        <v>492</v>
      </c>
      <c r="H20" s="140">
        <v>509</v>
      </c>
      <c r="I20" s="115">
        <v>8</v>
      </c>
      <c r="J20" s="116">
        <v>1.5717092337917484</v>
      </c>
      <c r="K20" s="110"/>
      <c r="L20" s="110"/>
      <c r="M20" s="110"/>
      <c r="N20" s="110"/>
      <c r="O20" s="110"/>
    </row>
    <row r="21" spans="1:15" s="110" customFormat="1" ht="24.95" customHeight="1" x14ac:dyDescent="0.2">
      <c r="A21" s="201" t="s">
        <v>150</v>
      </c>
      <c r="B21" s="202" t="s">
        <v>151</v>
      </c>
      <c r="C21" s="113">
        <v>2.7623126338329764</v>
      </c>
      <c r="D21" s="115">
        <v>129</v>
      </c>
      <c r="E21" s="114">
        <v>146</v>
      </c>
      <c r="F21" s="114">
        <v>166</v>
      </c>
      <c r="G21" s="114">
        <v>137</v>
      </c>
      <c r="H21" s="140">
        <v>148</v>
      </c>
      <c r="I21" s="115">
        <v>-19</v>
      </c>
      <c r="J21" s="116">
        <v>-12.837837837837839</v>
      </c>
    </row>
    <row r="22" spans="1:15" s="110" customFormat="1" ht="24.95" customHeight="1" x14ac:dyDescent="0.2">
      <c r="A22" s="201" t="s">
        <v>152</v>
      </c>
      <c r="B22" s="199" t="s">
        <v>153</v>
      </c>
      <c r="C22" s="113">
        <v>1.1349036402569592</v>
      </c>
      <c r="D22" s="115">
        <v>53</v>
      </c>
      <c r="E22" s="114">
        <v>35</v>
      </c>
      <c r="F22" s="114">
        <v>41</v>
      </c>
      <c r="G22" s="114">
        <v>17</v>
      </c>
      <c r="H22" s="140">
        <v>26</v>
      </c>
      <c r="I22" s="115">
        <v>27</v>
      </c>
      <c r="J22" s="116">
        <v>103.84615384615384</v>
      </c>
    </row>
    <row r="23" spans="1:15" s="110" customFormat="1" ht="24.95" customHeight="1" x14ac:dyDescent="0.2">
      <c r="A23" s="193" t="s">
        <v>154</v>
      </c>
      <c r="B23" s="199" t="s">
        <v>155</v>
      </c>
      <c r="C23" s="113">
        <v>1.1134903640256959</v>
      </c>
      <c r="D23" s="115">
        <v>52</v>
      </c>
      <c r="E23" s="114">
        <v>12</v>
      </c>
      <c r="F23" s="114">
        <v>24</v>
      </c>
      <c r="G23" s="114">
        <v>13</v>
      </c>
      <c r="H23" s="140">
        <v>16</v>
      </c>
      <c r="I23" s="115">
        <v>36</v>
      </c>
      <c r="J23" s="116">
        <v>225</v>
      </c>
    </row>
    <row r="24" spans="1:15" s="110" customFormat="1" ht="24.95" customHeight="1" x14ac:dyDescent="0.2">
      <c r="A24" s="193" t="s">
        <v>156</v>
      </c>
      <c r="B24" s="199" t="s">
        <v>221</v>
      </c>
      <c r="C24" s="113">
        <v>3.2334047109207709</v>
      </c>
      <c r="D24" s="115">
        <v>151</v>
      </c>
      <c r="E24" s="114">
        <v>93</v>
      </c>
      <c r="F24" s="114">
        <v>154</v>
      </c>
      <c r="G24" s="114">
        <v>228</v>
      </c>
      <c r="H24" s="140">
        <v>135</v>
      </c>
      <c r="I24" s="115">
        <v>16</v>
      </c>
      <c r="J24" s="116">
        <v>11.851851851851851</v>
      </c>
    </row>
    <row r="25" spans="1:15" s="110" customFormat="1" ht="24.95" customHeight="1" x14ac:dyDescent="0.2">
      <c r="A25" s="193" t="s">
        <v>222</v>
      </c>
      <c r="B25" s="204" t="s">
        <v>159</v>
      </c>
      <c r="C25" s="113">
        <v>3.4689507494646681</v>
      </c>
      <c r="D25" s="115">
        <v>162</v>
      </c>
      <c r="E25" s="114">
        <v>95</v>
      </c>
      <c r="F25" s="114">
        <v>165</v>
      </c>
      <c r="G25" s="114">
        <v>176</v>
      </c>
      <c r="H25" s="140">
        <v>171</v>
      </c>
      <c r="I25" s="115">
        <v>-9</v>
      </c>
      <c r="J25" s="116">
        <v>-5.2631578947368425</v>
      </c>
    </row>
    <row r="26" spans="1:15" s="110" customFormat="1" ht="24.95" customHeight="1" x14ac:dyDescent="0.2">
      <c r="A26" s="201">
        <v>782.78300000000002</v>
      </c>
      <c r="B26" s="203" t="s">
        <v>160</v>
      </c>
      <c r="C26" s="113">
        <v>5.3104925053533192</v>
      </c>
      <c r="D26" s="115">
        <v>248</v>
      </c>
      <c r="E26" s="114">
        <v>191</v>
      </c>
      <c r="F26" s="114">
        <v>343</v>
      </c>
      <c r="G26" s="114">
        <v>315</v>
      </c>
      <c r="H26" s="140">
        <v>236</v>
      </c>
      <c r="I26" s="115">
        <v>12</v>
      </c>
      <c r="J26" s="116">
        <v>5.0847457627118642</v>
      </c>
    </row>
    <row r="27" spans="1:15" s="110" customFormat="1" ht="24.95" customHeight="1" x14ac:dyDescent="0.2">
      <c r="A27" s="193" t="s">
        <v>161</v>
      </c>
      <c r="B27" s="199" t="s">
        <v>162</v>
      </c>
      <c r="C27" s="113">
        <v>2.3982869379014988</v>
      </c>
      <c r="D27" s="115">
        <v>112</v>
      </c>
      <c r="E27" s="114">
        <v>82</v>
      </c>
      <c r="F27" s="114">
        <v>220</v>
      </c>
      <c r="G27" s="114">
        <v>142</v>
      </c>
      <c r="H27" s="140">
        <v>131</v>
      </c>
      <c r="I27" s="115">
        <v>-19</v>
      </c>
      <c r="J27" s="116">
        <v>-14.503816793893129</v>
      </c>
    </row>
    <row r="28" spans="1:15" s="110" customFormat="1" ht="24.95" customHeight="1" x14ac:dyDescent="0.2">
      <c r="A28" s="193" t="s">
        <v>163</v>
      </c>
      <c r="B28" s="199" t="s">
        <v>164</v>
      </c>
      <c r="C28" s="113">
        <v>1.45610278372591</v>
      </c>
      <c r="D28" s="115">
        <v>68</v>
      </c>
      <c r="E28" s="114">
        <v>60</v>
      </c>
      <c r="F28" s="114">
        <v>130</v>
      </c>
      <c r="G28" s="114">
        <v>50</v>
      </c>
      <c r="H28" s="140">
        <v>67</v>
      </c>
      <c r="I28" s="115">
        <v>1</v>
      </c>
      <c r="J28" s="116">
        <v>1.4925373134328359</v>
      </c>
    </row>
    <row r="29" spans="1:15" s="110" customFormat="1" ht="24.95" customHeight="1" x14ac:dyDescent="0.2">
      <c r="A29" s="193">
        <v>86</v>
      </c>
      <c r="B29" s="199" t="s">
        <v>165</v>
      </c>
      <c r="C29" s="113">
        <v>10.899357601713062</v>
      </c>
      <c r="D29" s="115">
        <v>509</v>
      </c>
      <c r="E29" s="114">
        <v>150</v>
      </c>
      <c r="F29" s="114">
        <v>207</v>
      </c>
      <c r="G29" s="114">
        <v>106</v>
      </c>
      <c r="H29" s="140">
        <v>159</v>
      </c>
      <c r="I29" s="115">
        <v>350</v>
      </c>
      <c r="J29" s="116">
        <v>220.12578616352201</v>
      </c>
    </row>
    <row r="30" spans="1:15" s="110" customFormat="1" ht="24.95" customHeight="1" x14ac:dyDescent="0.2">
      <c r="A30" s="193">
        <v>87.88</v>
      </c>
      <c r="B30" s="204" t="s">
        <v>166</v>
      </c>
      <c r="C30" s="113">
        <v>6.9807280513918633</v>
      </c>
      <c r="D30" s="115">
        <v>326</v>
      </c>
      <c r="E30" s="114">
        <v>284</v>
      </c>
      <c r="F30" s="114">
        <v>363</v>
      </c>
      <c r="G30" s="114">
        <v>270</v>
      </c>
      <c r="H30" s="140">
        <v>264</v>
      </c>
      <c r="I30" s="115">
        <v>62</v>
      </c>
      <c r="J30" s="116">
        <v>23.484848484848484</v>
      </c>
    </row>
    <row r="31" spans="1:15" s="110" customFormat="1" ht="24.95" customHeight="1" x14ac:dyDescent="0.2">
      <c r="A31" s="193" t="s">
        <v>167</v>
      </c>
      <c r="B31" s="199" t="s">
        <v>168</v>
      </c>
      <c r="C31" s="113">
        <v>1.9057815845824411</v>
      </c>
      <c r="D31" s="115">
        <v>89</v>
      </c>
      <c r="E31" s="114">
        <v>88</v>
      </c>
      <c r="F31" s="114">
        <v>102</v>
      </c>
      <c r="G31" s="114">
        <v>230</v>
      </c>
      <c r="H31" s="140">
        <v>83</v>
      </c>
      <c r="I31" s="115">
        <v>6</v>
      </c>
      <c r="J31" s="116">
        <v>7.2289156626506026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4.6038543897216275</v>
      </c>
      <c r="D34" s="115">
        <v>215</v>
      </c>
      <c r="E34" s="114">
        <v>117</v>
      </c>
      <c r="F34" s="114">
        <v>203</v>
      </c>
      <c r="G34" s="114">
        <v>131</v>
      </c>
      <c r="H34" s="140">
        <v>245</v>
      </c>
      <c r="I34" s="115">
        <v>-30</v>
      </c>
      <c r="J34" s="116">
        <v>-12.244897959183673</v>
      </c>
    </row>
    <row r="35" spans="1:10" s="110" customFormat="1" ht="24.95" customHeight="1" x14ac:dyDescent="0.2">
      <c r="A35" s="292" t="s">
        <v>171</v>
      </c>
      <c r="B35" s="293" t="s">
        <v>172</v>
      </c>
      <c r="C35" s="113">
        <v>27.815845824411134</v>
      </c>
      <c r="D35" s="115">
        <v>1299</v>
      </c>
      <c r="E35" s="114">
        <v>770</v>
      </c>
      <c r="F35" s="114">
        <v>1289</v>
      </c>
      <c r="G35" s="114">
        <v>1096</v>
      </c>
      <c r="H35" s="140">
        <v>1368</v>
      </c>
      <c r="I35" s="115">
        <v>-69</v>
      </c>
      <c r="J35" s="116">
        <v>-5.0438596491228074</v>
      </c>
    </row>
    <row r="36" spans="1:10" s="110" customFormat="1" ht="24.95" customHeight="1" x14ac:dyDescent="0.2">
      <c r="A36" s="294" t="s">
        <v>173</v>
      </c>
      <c r="B36" s="295" t="s">
        <v>174</v>
      </c>
      <c r="C36" s="125">
        <v>67.58029978586724</v>
      </c>
      <c r="D36" s="143">
        <v>3156</v>
      </c>
      <c r="E36" s="144">
        <v>2123</v>
      </c>
      <c r="F36" s="144">
        <v>3264</v>
      </c>
      <c r="G36" s="144">
        <v>2543</v>
      </c>
      <c r="H36" s="145">
        <v>2548</v>
      </c>
      <c r="I36" s="143">
        <v>608</v>
      </c>
      <c r="J36" s="146">
        <v>23.861852433281005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4670</v>
      </c>
      <c r="F11" s="264">
        <v>3010</v>
      </c>
      <c r="G11" s="264">
        <v>4756</v>
      </c>
      <c r="H11" s="264">
        <v>3770</v>
      </c>
      <c r="I11" s="265">
        <v>4161</v>
      </c>
      <c r="J11" s="263">
        <v>509</v>
      </c>
      <c r="K11" s="266">
        <v>12.232636385484259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30.877944325481799</v>
      </c>
      <c r="E13" s="115">
        <v>1442</v>
      </c>
      <c r="F13" s="114">
        <v>909</v>
      </c>
      <c r="G13" s="114">
        <v>1335</v>
      </c>
      <c r="H13" s="114">
        <v>1233</v>
      </c>
      <c r="I13" s="140">
        <v>1193</v>
      </c>
      <c r="J13" s="115">
        <v>249</v>
      </c>
      <c r="K13" s="116">
        <v>20.871751886001675</v>
      </c>
    </row>
    <row r="14" spans="1:15" ht="15.95" customHeight="1" x14ac:dyDescent="0.2">
      <c r="A14" s="306" t="s">
        <v>230</v>
      </c>
      <c r="B14" s="307"/>
      <c r="C14" s="308"/>
      <c r="D14" s="113">
        <v>54.946466809421842</v>
      </c>
      <c r="E14" s="115">
        <v>2566</v>
      </c>
      <c r="F14" s="114">
        <v>1674</v>
      </c>
      <c r="G14" s="114">
        <v>2919</v>
      </c>
      <c r="H14" s="114">
        <v>2132</v>
      </c>
      <c r="I14" s="140">
        <v>2424</v>
      </c>
      <c r="J14" s="115">
        <v>142</v>
      </c>
      <c r="K14" s="116">
        <v>5.8580858085808583</v>
      </c>
    </row>
    <row r="15" spans="1:15" ht="15.95" customHeight="1" x14ac:dyDescent="0.2">
      <c r="A15" s="306" t="s">
        <v>231</v>
      </c>
      <c r="B15" s="307"/>
      <c r="C15" s="308"/>
      <c r="D15" s="113">
        <v>8.2012847965738764</v>
      </c>
      <c r="E15" s="115">
        <v>383</v>
      </c>
      <c r="F15" s="114">
        <v>218</v>
      </c>
      <c r="G15" s="114">
        <v>268</v>
      </c>
      <c r="H15" s="114">
        <v>201</v>
      </c>
      <c r="I15" s="140">
        <v>266</v>
      </c>
      <c r="J15" s="115">
        <v>117</v>
      </c>
      <c r="K15" s="116">
        <v>43.984962406015036</v>
      </c>
    </row>
    <row r="16" spans="1:15" ht="15.95" customHeight="1" x14ac:dyDescent="0.2">
      <c r="A16" s="306" t="s">
        <v>232</v>
      </c>
      <c r="B16" s="307"/>
      <c r="C16" s="308"/>
      <c r="D16" s="113">
        <v>5.8458244111349034</v>
      </c>
      <c r="E16" s="115">
        <v>273</v>
      </c>
      <c r="F16" s="114">
        <v>193</v>
      </c>
      <c r="G16" s="114">
        <v>196</v>
      </c>
      <c r="H16" s="114">
        <v>193</v>
      </c>
      <c r="I16" s="140">
        <v>264</v>
      </c>
      <c r="J16" s="115">
        <v>9</v>
      </c>
      <c r="K16" s="116">
        <v>3.4090909090909092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4.0471092077087798</v>
      </c>
      <c r="E18" s="115">
        <v>189</v>
      </c>
      <c r="F18" s="114">
        <v>82</v>
      </c>
      <c r="G18" s="114">
        <v>207</v>
      </c>
      <c r="H18" s="114">
        <v>122</v>
      </c>
      <c r="I18" s="140">
        <v>184</v>
      </c>
      <c r="J18" s="115">
        <v>5</v>
      </c>
      <c r="K18" s="116">
        <v>2.7173913043478262</v>
      </c>
    </row>
    <row r="19" spans="1:11" ht="14.1" customHeight="1" x14ac:dyDescent="0.2">
      <c r="A19" s="306" t="s">
        <v>235</v>
      </c>
      <c r="B19" s="307" t="s">
        <v>236</v>
      </c>
      <c r="C19" s="308"/>
      <c r="D19" s="113">
        <v>2.5053533190578157</v>
      </c>
      <c r="E19" s="115">
        <v>117</v>
      </c>
      <c r="F19" s="114">
        <v>46</v>
      </c>
      <c r="G19" s="114">
        <v>155</v>
      </c>
      <c r="H19" s="114">
        <v>82</v>
      </c>
      <c r="I19" s="140">
        <v>103</v>
      </c>
      <c r="J19" s="115">
        <v>14</v>
      </c>
      <c r="K19" s="116">
        <v>13.592233009708737</v>
      </c>
    </row>
    <row r="20" spans="1:11" ht="14.1" customHeight="1" x14ac:dyDescent="0.2">
      <c r="A20" s="306">
        <v>12</v>
      </c>
      <c r="B20" s="307" t="s">
        <v>237</v>
      </c>
      <c r="C20" s="308"/>
      <c r="D20" s="113">
        <v>1.1134903640256959</v>
      </c>
      <c r="E20" s="115">
        <v>52</v>
      </c>
      <c r="F20" s="114">
        <v>21</v>
      </c>
      <c r="G20" s="114">
        <v>63</v>
      </c>
      <c r="H20" s="114">
        <v>76</v>
      </c>
      <c r="I20" s="140">
        <v>50</v>
      </c>
      <c r="J20" s="115">
        <v>2</v>
      </c>
      <c r="K20" s="116">
        <v>4</v>
      </c>
    </row>
    <row r="21" spans="1:11" ht="14.1" customHeight="1" x14ac:dyDescent="0.2">
      <c r="A21" s="306">
        <v>21</v>
      </c>
      <c r="B21" s="307" t="s">
        <v>238</v>
      </c>
      <c r="C21" s="308"/>
      <c r="D21" s="113">
        <v>1.4346895074946466</v>
      </c>
      <c r="E21" s="115">
        <v>67</v>
      </c>
      <c r="F21" s="114">
        <v>42</v>
      </c>
      <c r="G21" s="114">
        <v>83</v>
      </c>
      <c r="H21" s="114">
        <v>75</v>
      </c>
      <c r="I21" s="140">
        <v>79</v>
      </c>
      <c r="J21" s="115">
        <v>-12</v>
      </c>
      <c r="K21" s="116">
        <v>-15.189873417721518</v>
      </c>
    </row>
    <row r="22" spans="1:11" ht="14.1" customHeight="1" x14ac:dyDescent="0.2">
      <c r="A22" s="306">
        <v>22</v>
      </c>
      <c r="B22" s="307" t="s">
        <v>239</v>
      </c>
      <c r="C22" s="308"/>
      <c r="D22" s="113">
        <v>1.6702355460385439</v>
      </c>
      <c r="E22" s="115">
        <v>78</v>
      </c>
      <c r="F22" s="114">
        <v>50</v>
      </c>
      <c r="G22" s="114">
        <v>84</v>
      </c>
      <c r="H22" s="114">
        <v>57</v>
      </c>
      <c r="I22" s="140">
        <v>49</v>
      </c>
      <c r="J22" s="115">
        <v>29</v>
      </c>
      <c r="K22" s="116">
        <v>59.183673469387756</v>
      </c>
    </row>
    <row r="23" spans="1:11" ht="14.1" customHeight="1" x14ac:dyDescent="0.2">
      <c r="A23" s="306">
        <v>23</v>
      </c>
      <c r="B23" s="307" t="s">
        <v>240</v>
      </c>
      <c r="C23" s="308"/>
      <c r="D23" s="113">
        <v>0.6638115631691649</v>
      </c>
      <c r="E23" s="115">
        <v>31</v>
      </c>
      <c r="F23" s="114">
        <v>11</v>
      </c>
      <c r="G23" s="114">
        <v>31</v>
      </c>
      <c r="H23" s="114">
        <v>109</v>
      </c>
      <c r="I23" s="140">
        <v>23</v>
      </c>
      <c r="J23" s="115">
        <v>8</v>
      </c>
      <c r="K23" s="116">
        <v>34.782608695652172</v>
      </c>
    </row>
    <row r="24" spans="1:11" ht="14.1" customHeight="1" x14ac:dyDescent="0.2">
      <c r="A24" s="306">
        <v>24</v>
      </c>
      <c r="B24" s="307" t="s">
        <v>241</v>
      </c>
      <c r="C24" s="308"/>
      <c r="D24" s="113">
        <v>5.9314775160599575</v>
      </c>
      <c r="E24" s="115">
        <v>277</v>
      </c>
      <c r="F24" s="114">
        <v>106</v>
      </c>
      <c r="G24" s="114">
        <v>244</v>
      </c>
      <c r="H24" s="114">
        <v>211</v>
      </c>
      <c r="I24" s="140">
        <v>178</v>
      </c>
      <c r="J24" s="115">
        <v>99</v>
      </c>
      <c r="K24" s="116">
        <v>55.617977528089888</v>
      </c>
    </row>
    <row r="25" spans="1:11" ht="14.1" customHeight="1" x14ac:dyDescent="0.2">
      <c r="A25" s="306">
        <v>25</v>
      </c>
      <c r="B25" s="307" t="s">
        <v>242</v>
      </c>
      <c r="C25" s="308"/>
      <c r="D25" s="113">
        <v>6.8094218415417558</v>
      </c>
      <c r="E25" s="115">
        <v>318</v>
      </c>
      <c r="F25" s="114">
        <v>163</v>
      </c>
      <c r="G25" s="114">
        <v>309</v>
      </c>
      <c r="H25" s="114">
        <v>205</v>
      </c>
      <c r="I25" s="140">
        <v>259</v>
      </c>
      <c r="J25" s="115">
        <v>59</v>
      </c>
      <c r="K25" s="116">
        <v>22.779922779922781</v>
      </c>
    </row>
    <row r="26" spans="1:11" ht="14.1" customHeight="1" x14ac:dyDescent="0.2">
      <c r="A26" s="306">
        <v>26</v>
      </c>
      <c r="B26" s="307" t="s">
        <v>243</v>
      </c>
      <c r="C26" s="308"/>
      <c r="D26" s="113">
        <v>2.2483940042826553</v>
      </c>
      <c r="E26" s="115">
        <v>105</v>
      </c>
      <c r="F26" s="114">
        <v>60</v>
      </c>
      <c r="G26" s="114">
        <v>116</v>
      </c>
      <c r="H26" s="114">
        <v>68</v>
      </c>
      <c r="I26" s="140">
        <v>95</v>
      </c>
      <c r="J26" s="115">
        <v>10</v>
      </c>
      <c r="K26" s="116">
        <v>10.526315789473685</v>
      </c>
    </row>
    <row r="27" spans="1:11" ht="14.1" customHeight="1" x14ac:dyDescent="0.2">
      <c r="A27" s="306">
        <v>27</v>
      </c>
      <c r="B27" s="307" t="s">
        <v>244</v>
      </c>
      <c r="C27" s="308"/>
      <c r="D27" s="113">
        <v>1.7558886509635974</v>
      </c>
      <c r="E27" s="115">
        <v>82</v>
      </c>
      <c r="F27" s="114">
        <v>60</v>
      </c>
      <c r="G27" s="114">
        <v>75</v>
      </c>
      <c r="H27" s="114">
        <v>84</v>
      </c>
      <c r="I27" s="140">
        <v>84</v>
      </c>
      <c r="J27" s="115">
        <v>-2</v>
      </c>
      <c r="K27" s="116">
        <v>-2.3809523809523809</v>
      </c>
    </row>
    <row r="28" spans="1:11" ht="14.1" customHeight="1" x14ac:dyDescent="0.2">
      <c r="A28" s="306">
        <v>28</v>
      </c>
      <c r="B28" s="307" t="s">
        <v>245</v>
      </c>
      <c r="C28" s="308"/>
      <c r="D28" s="113">
        <v>0.17130620985010706</v>
      </c>
      <c r="E28" s="115">
        <v>8</v>
      </c>
      <c r="F28" s="114" t="s">
        <v>513</v>
      </c>
      <c r="G28" s="114">
        <v>4</v>
      </c>
      <c r="H28" s="114">
        <v>5</v>
      </c>
      <c r="I28" s="140" t="s">
        <v>513</v>
      </c>
      <c r="J28" s="115" t="s">
        <v>513</v>
      </c>
      <c r="K28" s="116" t="s">
        <v>513</v>
      </c>
    </row>
    <row r="29" spans="1:11" ht="14.1" customHeight="1" x14ac:dyDescent="0.2">
      <c r="A29" s="306">
        <v>29</v>
      </c>
      <c r="B29" s="307" t="s">
        <v>246</v>
      </c>
      <c r="C29" s="308"/>
      <c r="D29" s="113">
        <v>1.9700214132762313</v>
      </c>
      <c r="E29" s="115">
        <v>92</v>
      </c>
      <c r="F29" s="114">
        <v>93</v>
      </c>
      <c r="G29" s="114">
        <v>129</v>
      </c>
      <c r="H29" s="114">
        <v>97</v>
      </c>
      <c r="I29" s="140">
        <v>101</v>
      </c>
      <c r="J29" s="115">
        <v>-9</v>
      </c>
      <c r="K29" s="116">
        <v>-8.9108910891089117</v>
      </c>
    </row>
    <row r="30" spans="1:11" ht="14.1" customHeight="1" x14ac:dyDescent="0.2">
      <c r="A30" s="306" t="s">
        <v>247</v>
      </c>
      <c r="B30" s="307" t="s">
        <v>248</v>
      </c>
      <c r="C30" s="308"/>
      <c r="D30" s="113">
        <v>0.59957173447537471</v>
      </c>
      <c r="E30" s="115">
        <v>28</v>
      </c>
      <c r="F30" s="114" t="s">
        <v>513</v>
      </c>
      <c r="G30" s="114">
        <v>71</v>
      </c>
      <c r="H30" s="114">
        <v>37</v>
      </c>
      <c r="I30" s="140">
        <v>38</v>
      </c>
      <c r="J30" s="115">
        <v>-10</v>
      </c>
      <c r="K30" s="116">
        <v>-26.315789473684209</v>
      </c>
    </row>
    <row r="31" spans="1:11" ht="14.1" customHeight="1" x14ac:dyDescent="0.2">
      <c r="A31" s="306" t="s">
        <v>249</v>
      </c>
      <c r="B31" s="307" t="s">
        <v>250</v>
      </c>
      <c r="C31" s="308"/>
      <c r="D31" s="113">
        <v>1.3704496788008564</v>
      </c>
      <c r="E31" s="115">
        <v>64</v>
      </c>
      <c r="F31" s="114">
        <v>65</v>
      </c>
      <c r="G31" s="114" t="s">
        <v>513</v>
      </c>
      <c r="H31" s="114">
        <v>56</v>
      </c>
      <c r="I31" s="140">
        <v>63</v>
      </c>
      <c r="J31" s="115">
        <v>1</v>
      </c>
      <c r="K31" s="116">
        <v>1.5873015873015872</v>
      </c>
    </row>
    <row r="32" spans="1:11" ht="14.1" customHeight="1" x14ac:dyDescent="0.2">
      <c r="A32" s="306">
        <v>31</v>
      </c>
      <c r="B32" s="307" t="s">
        <v>251</v>
      </c>
      <c r="C32" s="308"/>
      <c r="D32" s="113">
        <v>0.10706638115631692</v>
      </c>
      <c r="E32" s="115">
        <v>5</v>
      </c>
      <c r="F32" s="114">
        <v>10</v>
      </c>
      <c r="G32" s="114">
        <v>7</v>
      </c>
      <c r="H32" s="114">
        <v>10</v>
      </c>
      <c r="I32" s="140">
        <v>15</v>
      </c>
      <c r="J32" s="115">
        <v>-10</v>
      </c>
      <c r="K32" s="116">
        <v>-66.666666666666671</v>
      </c>
    </row>
    <row r="33" spans="1:11" ht="14.1" customHeight="1" x14ac:dyDescent="0.2">
      <c r="A33" s="306">
        <v>32</v>
      </c>
      <c r="B33" s="307" t="s">
        <v>252</v>
      </c>
      <c r="C33" s="308"/>
      <c r="D33" s="113">
        <v>3.0620985010706638</v>
      </c>
      <c r="E33" s="115">
        <v>143</v>
      </c>
      <c r="F33" s="114">
        <v>64</v>
      </c>
      <c r="G33" s="114">
        <v>160</v>
      </c>
      <c r="H33" s="114">
        <v>160</v>
      </c>
      <c r="I33" s="140">
        <v>197</v>
      </c>
      <c r="J33" s="115">
        <v>-54</v>
      </c>
      <c r="K33" s="116">
        <v>-27.411167512690355</v>
      </c>
    </row>
    <row r="34" spans="1:11" ht="14.1" customHeight="1" x14ac:dyDescent="0.2">
      <c r="A34" s="306">
        <v>33</v>
      </c>
      <c r="B34" s="307" t="s">
        <v>253</v>
      </c>
      <c r="C34" s="308"/>
      <c r="D34" s="113">
        <v>1.4989293361884368</v>
      </c>
      <c r="E34" s="115">
        <v>70</v>
      </c>
      <c r="F34" s="114">
        <v>41</v>
      </c>
      <c r="G34" s="114">
        <v>68</v>
      </c>
      <c r="H34" s="114">
        <v>82</v>
      </c>
      <c r="I34" s="140">
        <v>91</v>
      </c>
      <c r="J34" s="115">
        <v>-21</v>
      </c>
      <c r="K34" s="116">
        <v>-23.076923076923077</v>
      </c>
    </row>
    <row r="35" spans="1:11" ht="14.1" customHeight="1" x14ac:dyDescent="0.2">
      <c r="A35" s="306">
        <v>34</v>
      </c>
      <c r="B35" s="307" t="s">
        <v>254</v>
      </c>
      <c r="C35" s="308"/>
      <c r="D35" s="113">
        <v>2.5267665952890792</v>
      </c>
      <c r="E35" s="115">
        <v>118</v>
      </c>
      <c r="F35" s="114">
        <v>61</v>
      </c>
      <c r="G35" s="114">
        <v>108</v>
      </c>
      <c r="H35" s="114">
        <v>122</v>
      </c>
      <c r="I35" s="140">
        <v>143</v>
      </c>
      <c r="J35" s="115">
        <v>-25</v>
      </c>
      <c r="K35" s="116">
        <v>-17.482517482517483</v>
      </c>
    </row>
    <row r="36" spans="1:11" ht="14.1" customHeight="1" x14ac:dyDescent="0.2">
      <c r="A36" s="306">
        <v>41</v>
      </c>
      <c r="B36" s="307" t="s">
        <v>255</v>
      </c>
      <c r="C36" s="308"/>
      <c r="D36" s="113">
        <v>0.47109207708779444</v>
      </c>
      <c r="E36" s="115">
        <v>22</v>
      </c>
      <c r="F36" s="114">
        <v>35</v>
      </c>
      <c r="G36" s="114">
        <v>43</v>
      </c>
      <c r="H36" s="114">
        <v>24</v>
      </c>
      <c r="I36" s="140">
        <v>39</v>
      </c>
      <c r="J36" s="115">
        <v>-17</v>
      </c>
      <c r="K36" s="116">
        <v>-43.589743589743591</v>
      </c>
    </row>
    <row r="37" spans="1:11" ht="14.1" customHeight="1" x14ac:dyDescent="0.2">
      <c r="A37" s="306">
        <v>42</v>
      </c>
      <c r="B37" s="307" t="s">
        <v>256</v>
      </c>
      <c r="C37" s="308"/>
      <c r="D37" s="113" t="s">
        <v>513</v>
      </c>
      <c r="E37" s="115" t="s">
        <v>513</v>
      </c>
      <c r="F37" s="114" t="s">
        <v>513</v>
      </c>
      <c r="G37" s="114">
        <v>4</v>
      </c>
      <c r="H37" s="114">
        <v>5</v>
      </c>
      <c r="I37" s="140">
        <v>4</v>
      </c>
      <c r="J37" s="115" t="s">
        <v>513</v>
      </c>
      <c r="K37" s="116" t="s">
        <v>513</v>
      </c>
    </row>
    <row r="38" spans="1:11" ht="14.1" customHeight="1" x14ac:dyDescent="0.2">
      <c r="A38" s="306">
        <v>43</v>
      </c>
      <c r="B38" s="307" t="s">
        <v>257</v>
      </c>
      <c r="C38" s="308"/>
      <c r="D38" s="113">
        <v>0.55674518201284795</v>
      </c>
      <c r="E38" s="115">
        <v>26</v>
      </c>
      <c r="F38" s="114">
        <v>15</v>
      </c>
      <c r="G38" s="114">
        <v>35</v>
      </c>
      <c r="H38" s="114">
        <v>16</v>
      </c>
      <c r="I38" s="140">
        <v>24</v>
      </c>
      <c r="J38" s="115">
        <v>2</v>
      </c>
      <c r="K38" s="116">
        <v>8.3333333333333339</v>
      </c>
    </row>
    <row r="39" spans="1:11" ht="14.1" customHeight="1" x14ac:dyDescent="0.2">
      <c r="A39" s="306">
        <v>51</v>
      </c>
      <c r="B39" s="307" t="s">
        <v>258</v>
      </c>
      <c r="C39" s="308"/>
      <c r="D39" s="113">
        <v>16.102783725910065</v>
      </c>
      <c r="E39" s="115">
        <v>752</v>
      </c>
      <c r="F39" s="114">
        <v>543</v>
      </c>
      <c r="G39" s="114">
        <v>690</v>
      </c>
      <c r="H39" s="114">
        <v>531</v>
      </c>
      <c r="I39" s="140">
        <v>665</v>
      </c>
      <c r="J39" s="115">
        <v>87</v>
      </c>
      <c r="K39" s="116">
        <v>13.082706766917294</v>
      </c>
    </row>
    <row r="40" spans="1:11" ht="14.1" customHeight="1" x14ac:dyDescent="0.2">
      <c r="A40" s="306" t="s">
        <v>259</v>
      </c>
      <c r="B40" s="307" t="s">
        <v>260</v>
      </c>
      <c r="C40" s="308"/>
      <c r="D40" s="113">
        <v>15.460385438972162</v>
      </c>
      <c r="E40" s="115">
        <v>722</v>
      </c>
      <c r="F40" s="114">
        <v>521</v>
      </c>
      <c r="G40" s="114">
        <v>622</v>
      </c>
      <c r="H40" s="114">
        <v>495</v>
      </c>
      <c r="I40" s="140">
        <v>620</v>
      </c>
      <c r="J40" s="115">
        <v>102</v>
      </c>
      <c r="K40" s="116">
        <v>16.451612903225808</v>
      </c>
    </row>
    <row r="41" spans="1:11" ht="14.1" customHeight="1" x14ac:dyDescent="0.2">
      <c r="A41" s="306"/>
      <c r="B41" s="307" t="s">
        <v>261</v>
      </c>
      <c r="C41" s="308"/>
      <c r="D41" s="113">
        <v>14.23982869379015</v>
      </c>
      <c r="E41" s="115">
        <v>665</v>
      </c>
      <c r="F41" s="114">
        <v>435</v>
      </c>
      <c r="G41" s="114">
        <v>450</v>
      </c>
      <c r="H41" s="114">
        <v>446</v>
      </c>
      <c r="I41" s="140">
        <v>564</v>
      </c>
      <c r="J41" s="115">
        <v>101</v>
      </c>
      <c r="K41" s="116">
        <v>17.907801418439718</v>
      </c>
    </row>
    <row r="42" spans="1:11" ht="14.1" customHeight="1" x14ac:dyDescent="0.2">
      <c r="A42" s="306">
        <v>52</v>
      </c>
      <c r="B42" s="307" t="s">
        <v>262</v>
      </c>
      <c r="C42" s="308"/>
      <c r="D42" s="113">
        <v>7.5160599571734474</v>
      </c>
      <c r="E42" s="115">
        <v>351</v>
      </c>
      <c r="F42" s="114">
        <v>288</v>
      </c>
      <c r="G42" s="114">
        <v>400</v>
      </c>
      <c r="H42" s="114">
        <v>398</v>
      </c>
      <c r="I42" s="140">
        <v>391</v>
      </c>
      <c r="J42" s="115">
        <v>-40</v>
      </c>
      <c r="K42" s="116">
        <v>-10.230179028132993</v>
      </c>
    </row>
    <row r="43" spans="1:11" ht="14.1" customHeight="1" x14ac:dyDescent="0.2">
      <c r="A43" s="306" t="s">
        <v>263</v>
      </c>
      <c r="B43" s="307" t="s">
        <v>264</v>
      </c>
      <c r="C43" s="308"/>
      <c r="D43" s="113">
        <v>6.5310492505353315</v>
      </c>
      <c r="E43" s="115">
        <v>305</v>
      </c>
      <c r="F43" s="114">
        <v>259</v>
      </c>
      <c r="G43" s="114">
        <v>357</v>
      </c>
      <c r="H43" s="114">
        <v>378</v>
      </c>
      <c r="I43" s="140">
        <v>348</v>
      </c>
      <c r="J43" s="115">
        <v>-43</v>
      </c>
      <c r="K43" s="116">
        <v>-12.35632183908046</v>
      </c>
    </row>
    <row r="44" spans="1:11" ht="14.1" customHeight="1" x14ac:dyDescent="0.2">
      <c r="A44" s="306">
        <v>53</v>
      </c>
      <c r="B44" s="307" t="s">
        <v>265</v>
      </c>
      <c r="C44" s="308"/>
      <c r="D44" s="113">
        <v>0.49250535331905781</v>
      </c>
      <c r="E44" s="115">
        <v>23</v>
      </c>
      <c r="F44" s="114">
        <v>18</v>
      </c>
      <c r="G44" s="114">
        <v>26</v>
      </c>
      <c r="H44" s="114">
        <v>12</v>
      </c>
      <c r="I44" s="140">
        <v>18</v>
      </c>
      <c r="J44" s="115">
        <v>5</v>
      </c>
      <c r="K44" s="116">
        <v>27.777777777777779</v>
      </c>
    </row>
    <row r="45" spans="1:11" ht="14.1" customHeight="1" x14ac:dyDescent="0.2">
      <c r="A45" s="306" t="s">
        <v>266</v>
      </c>
      <c r="B45" s="307" t="s">
        <v>267</v>
      </c>
      <c r="C45" s="308"/>
      <c r="D45" s="113">
        <v>0.47109207708779444</v>
      </c>
      <c r="E45" s="115">
        <v>22</v>
      </c>
      <c r="F45" s="114">
        <v>18</v>
      </c>
      <c r="G45" s="114">
        <v>25</v>
      </c>
      <c r="H45" s="114">
        <v>12</v>
      </c>
      <c r="I45" s="140">
        <v>18</v>
      </c>
      <c r="J45" s="115">
        <v>4</v>
      </c>
      <c r="K45" s="116">
        <v>22.222222222222221</v>
      </c>
    </row>
    <row r="46" spans="1:11" ht="14.1" customHeight="1" x14ac:dyDescent="0.2">
      <c r="A46" s="306">
        <v>54</v>
      </c>
      <c r="B46" s="307" t="s">
        <v>268</v>
      </c>
      <c r="C46" s="308"/>
      <c r="D46" s="113">
        <v>3.3190578158458246</v>
      </c>
      <c r="E46" s="115">
        <v>155</v>
      </c>
      <c r="F46" s="114">
        <v>106</v>
      </c>
      <c r="G46" s="114">
        <v>105</v>
      </c>
      <c r="H46" s="114">
        <v>201</v>
      </c>
      <c r="I46" s="140">
        <v>127</v>
      </c>
      <c r="J46" s="115">
        <v>28</v>
      </c>
      <c r="K46" s="116">
        <v>22.047244094488189</v>
      </c>
    </row>
    <row r="47" spans="1:11" ht="14.1" customHeight="1" x14ac:dyDescent="0.2">
      <c r="A47" s="306">
        <v>61</v>
      </c>
      <c r="B47" s="307" t="s">
        <v>269</v>
      </c>
      <c r="C47" s="308"/>
      <c r="D47" s="113">
        <v>1.4346895074946466</v>
      </c>
      <c r="E47" s="115">
        <v>67</v>
      </c>
      <c r="F47" s="114">
        <v>45</v>
      </c>
      <c r="G47" s="114">
        <v>80</v>
      </c>
      <c r="H47" s="114">
        <v>76</v>
      </c>
      <c r="I47" s="140">
        <v>66</v>
      </c>
      <c r="J47" s="115">
        <v>1</v>
      </c>
      <c r="K47" s="116">
        <v>1.5151515151515151</v>
      </c>
    </row>
    <row r="48" spans="1:11" ht="14.1" customHeight="1" x14ac:dyDescent="0.2">
      <c r="A48" s="306">
        <v>62</v>
      </c>
      <c r="B48" s="307" t="s">
        <v>270</v>
      </c>
      <c r="C48" s="308"/>
      <c r="D48" s="113">
        <v>5.3961456102783725</v>
      </c>
      <c r="E48" s="115">
        <v>252</v>
      </c>
      <c r="F48" s="114">
        <v>215</v>
      </c>
      <c r="G48" s="114">
        <v>331</v>
      </c>
      <c r="H48" s="114">
        <v>182</v>
      </c>
      <c r="I48" s="140">
        <v>219</v>
      </c>
      <c r="J48" s="115">
        <v>33</v>
      </c>
      <c r="K48" s="116">
        <v>15.068493150684931</v>
      </c>
    </row>
    <row r="49" spans="1:11" ht="14.1" customHeight="1" x14ac:dyDescent="0.2">
      <c r="A49" s="306">
        <v>63</v>
      </c>
      <c r="B49" s="307" t="s">
        <v>271</v>
      </c>
      <c r="C49" s="308"/>
      <c r="D49" s="113">
        <v>2.2483940042826553</v>
      </c>
      <c r="E49" s="115">
        <v>105</v>
      </c>
      <c r="F49" s="114">
        <v>82</v>
      </c>
      <c r="G49" s="114">
        <v>102</v>
      </c>
      <c r="H49" s="114">
        <v>85</v>
      </c>
      <c r="I49" s="140">
        <v>93</v>
      </c>
      <c r="J49" s="115">
        <v>12</v>
      </c>
      <c r="K49" s="116">
        <v>12.903225806451612</v>
      </c>
    </row>
    <row r="50" spans="1:11" ht="14.1" customHeight="1" x14ac:dyDescent="0.2">
      <c r="A50" s="306" t="s">
        <v>272</v>
      </c>
      <c r="B50" s="307" t="s">
        <v>273</v>
      </c>
      <c r="C50" s="308"/>
      <c r="D50" s="113">
        <v>0.42826552462526768</v>
      </c>
      <c r="E50" s="115">
        <v>20</v>
      </c>
      <c r="F50" s="114">
        <v>13</v>
      </c>
      <c r="G50" s="114">
        <v>18</v>
      </c>
      <c r="H50" s="114">
        <v>10</v>
      </c>
      <c r="I50" s="140">
        <v>4</v>
      </c>
      <c r="J50" s="115">
        <v>16</v>
      </c>
      <c r="K50" s="116" t="s">
        <v>514</v>
      </c>
    </row>
    <row r="51" spans="1:11" ht="14.1" customHeight="1" x14ac:dyDescent="0.2">
      <c r="A51" s="306" t="s">
        <v>274</v>
      </c>
      <c r="B51" s="307" t="s">
        <v>275</v>
      </c>
      <c r="C51" s="308"/>
      <c r="D51" s="113">
        <v>1.734475374732334</v>
      </c>
      <c r="E51" s="115">
        <v>81</v>
      </c>
      <c r="F51" s="114">
        <v>68</v>
      </c>
      <c r="G51" s="114">
        <v>79</v>
      </c>
      <c r="H51" s="114">
        <v>74</v>
      </c>
      <c r="I51" s="140">
        <v>83</v>
      </c>
      <c r="J51" s="115">
        <v>-2</v>
      </c>
      <c r="K51" s="116">
        <v>-2.4096385542168677</v>
      </c>
    </row>
    <row r="52" spans="1:11" ht="14.1" customHeight="1" x14ac:dyDescent="0.2">
      <c r="A52" s="306">
        <v>71</v>
      </c>
      <c r="B52" s="307" t="s">
        <v>276</v>
      </c>
      <c r="C52" s="308"/>
      <c r="D52" s="113">
        <v>6.8522483940042829</v>
      </c>
      <c r="E52" s="115">
        <v>320</v>
      </c>
      <c r="F52" s="114">
        <v>201</v>
      </c>
      <c r="G52" s="114">
        <v>272</v>
      </c>
      <c r="H52" s="114">
        <v>208</v>
      </c>
      <c r="I52" s="140">
        <v>278</v>
      </c>
      <c r="J52" s="115">
        <v>42</v>
      </c>
      <c r="K52" s="116">
        <v>15.107913669064748</v>
      </c>
    </row>
    <row r="53" spans="1:11" ht="14.1" customHeight="1" x14ac:dyDescent="0.2">
      <c r="A53" s="306" t="s">
        <v>277</v>
      </c>
      <c r="B53" s="307" t="s">
        <v>278</v>
      </c>
      <c r="C53" s="308"/>
      <c r="D53" s="113">
        <v>2.462526766595289</v>
      </c>
      <c r="E53" s="115">
        <v>115</v>
      </c>
      <c r="F53" s="114">
        <v>78</v>
      </c>
      <c r="G53" s="114">
        <v>109</v>
      </c>
      <c r="H53" s="114">
        <v>69</v>
      </c>
      <c r="I53" s="140">
        <v>97</v>
      </c>
      <c r="J53" s="115">
        <v>18</v>
      </c>
      <c r="K53" s="116">
        <v>18.556701030927837</v>
      </c>
    </row>
    <row r="54" spans="1:11" ht="14.1" customHeight="1" x14ac:dyDescent="0.2">
      <c r="A54" s="306" t="s">
        <v>279</v>
      </c>
      <c r="B54" s="307" t="s">
        <v>280</v>
      </c>
      <c r="C54" s="308"/>
      <c r="D54" s="113">
        <v>3.6830835117773018</v>
      </c>
      <c r="E54" s="115">
        <v>172</v>
      </c>
      <c r="F54" s="114">
        <v>98</v>
      </c>
      <c r="G54" s="114">
        <v>147</v>
      </c>
      <c r="H54" s="114">
        <v>116</v>
      </c>
      <c r="I54" s="140">
        <v>145</v>
      </c>
      <c r="J54" s="115">
        <v>27</v>
      </c>
      <c r="K54" s="116">
        <v>18.620689655172413</v>
      </c>
    </row>
    <row r="55" spans="1:11" ht="14.1" customHeight="1" x14ac:dyDescent="0.2">
      <c r="A55" s="306">
        <v>72</v>
      </c>
      <c r="B55" s="307" t="s">
        <v>281</v>
      </c>
      <c r="C55" s="308"/>
      <c r="D55" s="113">
        <v>0.98501070663811563</v>
      </c>
      <c r="E55" s="115">
        <v>46</v>
      </c>
      <c r="F55" s="114">
        <v>36</v>
      </c>
      <c r="G55" s="114">
        <v>55</v>
      </c>
      <c r="H55" s="114">
        <v>41</v>
      </c>
      <c r="I55" s="140">
        <v>44</v>
      </c>
      <c r="J55" s="115">
        <v>2</v>
      </c>
      <c r="K55" s="116">
        <v>4.5454545454545459</v>
      </c>
    </row>
    <row r="56" spans="1:11" ht="14.1" customHeight="1" x14ac:dyDescent="0.2">
      <c r="A56" s="306" t="s">
        <v>282</v>
      </c>
      <c r="B56" s="307" t="s">
        <v>283</v>
      </c>
      <c r="C56" s="308"/>
      <c r="D56" s="113">
        <v>0.19271948608137046</v>
      </c>
      <c r="E56" s="115">
        <v>9</v>
      </c>
      <c r="F56" s="114">
        <v>6</v>
      </c>
      <c r="G56" s="114">
        <v>16</v>
      </c>
      <c r="H56" s="114">
        <v>8</v>
      </c>
      <c r="I56" s="140">
        <v>9</v>
      </c>
      <c r="J56" s="115">
        <v>0</v>
      </c>
      <c r="K56" s="116">
        <v>0</v>
      </c>
    </row>
    <row r="57" spans="1:11" ht="14.1" customHeight="1" x14ac:dyDescent="0.2">
      <c r="A57" s="306" t="s">
        <v>284</v>
      </c>
      <c r="B57" s="307" t="s">
        <v>285</v>
      </c>
      <c r="C57" s="308"/>
      <c r="D57" s="113">
        <v>0.62098501070663814</v>
      </c>
      <c r="E57" s="115">
        <v>29</v>
      </c>
      <c r="F57" s="114">
        <v>21</v>
      </c>
      <c r="G57" s="114">
        <v>28</v>
      </c>
      <c r="H57" s="114">
        <v>28</v>
      </c>
      <c r="I57" s="140">
        <v>30</v>
      </c>
      <c r="J57" s="115">
        <v>-1</v>
      </c>
      <c r="K57" s="116">
        <v>-3.3333333333333335</v>
      </c>
    </row>
    <row r="58" spans="1:11" ht="14.1" customHeight="1" x14ac:dyDescent="0.2">
      <c r="A58" s="306">
        <v>73</v>
      </c>
      <c r="B58" s="307" t="s">
        <v>286</v>
      </c>
      <c r="C58" s="308"/>
      <c r="D58" s="113">
        <v>0.85653104925053536</v>
      </c>
      <c r="E58" s="115">
        <v>40</v>
      </c>
      <c r="F58" s="114">
        <v>31</v>
      </c>
      <c r="G58" s="114">
        <v>73</v>
      </c>
      <c r="H58" s="114">
        <v>43</v>
      </c>
      <c r="I58" s="140">
        <v>53</v>
      </c>
      <c r="J58" s="115">
        <v>-13</v>
      </c>
      <c r="K58" s="116">
        <v>-24.528301886792452</v>
      </c>
    </row>
    <row r="59" spans="1:11" ht="14.1" customHeight="1" x14ac:dyDescent="0.2">
      <c r="A59" s="306" t="s">
        <v>287</v>
      </c>
      <c r="B59" s="307" t="s">
        <v>288</v>
      </c>
      <c r="C59" s="308"/>
      <c r="D59" s="113">
        <v>0.68522483940042822</v>
      </c>
      <c r="E59" s="115">
        <v>32</v>
      </c>
      <c r="F59" s="114">
        <v>30</v>
      </c>
      <c r="G59" s="114">
        <v>67</v>
      </c>
      <c r="H59" s="114">
        <v>37</v>
      </c>
      <c r="I59" s="140">
        <v>48</v>
      </c>
      <c r="J59" s="115">
        <v>-16</v>
      </c>
      <c r="K59" s="116">
        <v>-33.333333333333336</v>
      </c>
    </row>
    <row r="60" spans="1:11" ht="14.1" customHeight="1" x14ac:dyDescent="0.2">
      <c r="A60" s="306">
        <v>81</v>
      </c>
      <c r="B60" s="307" t="s">
        <v>289</v>
      </c>
      <c r="C60" s="308"/>
      <c r="D60" s="113">
        <v>10.920770877944326</v>
      </c>
      <c r="E60" s="115">
        <v>510</v>
      </c>
      <c r="F60" s="114">
        <v>199</v>
      </c>
      <c r="G60" s="114">
        <v>265</v>
      </c>
      <c r="H60" s="114">
        <v>145</v>
      </c>
      <c r="I60" s="140">
        <v>226</v>
      </c>
      <c r="J60" s="115">
        <v>284</v>
      </c>
      <c r="K60" s="116">
        <v>125.66371681415929</v>
      </c>
    </row>
    <row r="61" spans="1:11" ht="14.1" customHeight="1" x14ac:dyDescent="0.2">
      <c r="A61" s="306" t="s">
        <v>290</v>
      </c>
      <c r="B61" s="307" t="s">
        <v>291</v>
      </c>
      <c r="C61" s="308"/>
      <c r="D61" s="113">
        <v>1.5203426124197001</v>
      </c>
      <c r="E61" s="115">
        <v>71</v>
      </c>
      <c r="F61" s="114">
        <v>45</v>
      </c>
      <c r="G61" s="114">
        <v>65</v>
      </c>
      <c r="H61" s="114">
        <v>29</v>
      </c>
      <c r="I61" s="140">
        <v>57</v>
      </c>
      <c r="J61" s="115">
        <v>14</v>
      </c>
      <c r="K61" s="116">
        <v>24.561403508771932</v>
      </c>
    </row>
    <row r="62" spans="1:11" ht="14.1" customHeight="1" x14ac:dyDescent="0.2">
      <c r="A62" s="306" t="s">
        <v>292</v>
      </c>
      <c r="B62" s="307" t="s">
        <v>293</v>
      </c>
      <c r="C62" s="308"/>
      <c r="D62" s="113">
        <v>5.5888650963597426</v>
      </c>
      <c r="E62" s="115">
        <v>261</v>
      </c>
      <c r="F62" s="114">
        <v>87</v>
      </c>
      <c r="G62" s="114">
        <v>158</v>
      </c>
      <c r="H62" s="114">
        <v>81</v>
      </c>
      <c r="I62" s="140">
        <v>95</v>
      </c>
      <c r="J62" s="115">
        <v>166</v>
      </c>
      <c r="K62" s="116">
        <v>174.73684210526315</v>
      </c>
    </row>
    <row r="63" spans="1:11" ht="14.1" customHeight="1" x14ac:dyDescent="0.2">
      <c r="A63" s="306"/>
      <c r="B63" s="307" t="s">
        <v>294</v>
      </c>
      <c r="C63" s="308"/>
      <c r="D63" s="113">
        <v>5.2248394004282659</v>
      </c>
      <c r="E63" s="115">
        <v>244</v>
      </c>
      <c r="F63" s="114">
        <v>74</v>
      </c>
      <c r="G63" s="114">
        <v>129</v>
      </c>
      <c r="H63" s="114">
        <v>64</v>
      </c>
      <c r="I63" s="140">
        <v>74</v>
      </c>
      <c r="J63" s="115">
        <v>170</v>
      </c>
      <c r="K63" s="116">
        <v>229.72972972972974</v>
      </c>
    </row>
    <row r="64" spans="1:11" ht="14.1" customHeight="1" x14ac:dyDescent="0.2">
      <c r="A64" s="306" t="s">
        <v>295</v>
      </c>
      <c r="B64" s="307" t="s">
        <v>296</v>
      </c>
      <c r="C64" s="308"/>
      <c r="D64" s="113">
        <v>1.0920770877944326</v>
      </c>
      <c r="E64" s="115">
        <v>51</v>
      </c>
      <c r="F64" s="114">
        <v>29</v>
      </c>
      <c r="G64" s="114">
        <v>16</v>
      </c>
      <c r="H64" s="114">
        <v>13</v>
      </c>
      <c r="I64" s="140">
        <v>29</v>
      </c>
      <c r="J64" s="115">
        <v>22</v>
      </c>
      <c r="K64" s="116">
        <v>75.862068965517238</v>
      </c>
    </row>
    <row r="65" spans="1:11" ht="14.1" customHeight="1" x14ac:dyDescent="0.2">
      <c r="A65" s="306" t="s">
        <v>297</v>
      </c>
      <c r="B65" s="307" t="s">
        <v>298</v>
      </c>
      <c r="C65" s="308"/>
      <c r="D65" s="113">
        <v>2.1627408993576016</v>
      </c>
      <c r="E65" s="115">
        <v>101</v>
      </c>
      <c r="F65" s="114">
        <v>24</v>
      </c>
      <c r="G65" s="114">
        <v>15</v>
      </c>
      <c r="H65" s="114">
        <v>16</v>
      </c>
      <c r="I65" s="140">
        <v>11</v>
      </c>
      <c r="J65" s="115">
        <v>90</v>
      </c>
      <c r="K65" s="116" t="s">
        <v>514</v>
      </c>
    </row>
    <row r="66" spans="1:11" ht="14.1" customHeight="1" x14ac:dyDescent="0.2">
      <c r="A66" s="306">
        <v>82</v>
      </c>
      <c r="B66" s="307" t="s">
        <v>299</v>
      </c>
      <c r="C66" s="308"/>
      <c r="D66" s="113">
        <v>3.4689507494646681</v>
      </c>
      <c r="E66" s="115">
        <v>162</v>
      </c>
      <c r="F66" s="114">
        <v>147</v>
      </c>
      <c r="G66" s="114">
        <v>173</v>
      </c>
      <c r="H66" s="114">
        <v>125</v>
      </c>
      <c r="I66" s="140">
        <v>132</v>
      </c>
      <c r="J66" s="115">
        <v>30</v>
      </c>
      <c r="K66" s="116">
        <v>22.727272727272727</v>
      </c>
    </row>
    <row r="67" spans="1:11" ht="14.1" customHeight="1" x14ac:dyDescent="0.2">
      <c r="A67" s="306" t="s">
        <v>300</v>
      </c>
      <c r="B67" s="307" t="s">
        <v>301</v>
      </c>
      <c r="C67" s="308"/>
      <c r="D67" s="113">
        <v>2.8907922912205568</v>
      </c>
      <c r="E67" s="115">
        <v>135</v>
      </c>
      <c r="F67" s="114">
        <v>114</v>
      </c>
      <c r="G67" s="114">
        <v>144</v>
      </c>
      <c r="H67" s="114">
        <v>97</v>
      </c>
      <c r="I67" s="140">
        <v>106</v>
      </c>
      <c r="J67" s="115">
        <v>29</v>
      </c>
      <c r="K67" s="116">
        <v>27.358490566037737</v>
      </c>
    </row>
    <row r="68" spans="1:11" ht="14.1" customHeight="1" x14ac:dyDescent="0.2">
      <c r="A68" s="306" t="s">
        <v>302</v>
      </c>
      <c r="B68" s="307" t="s">
        <v>303</v>
      </c>
      <c r="C68" s="308"/>
      <c r="D68" s="113">
        <v>0.21413276231263384</v>
      </c>
      <c r="E68" s="115">
        <v>10</v>
      </c>
      <c r="F68" s="114">
        <v>22</v>
      </c>
      <c r="G68" s="114">
        <v>11</v>
      </c>
      <c r="H68" s="114">
        <v>21</v>
      </c>
      <c r="I68" s="140">
        <v>17</v>
      </c>
      <c r="J68" s="115">
        <v>-7</v>
      </c>
      <c r="K68" s="116">
        <v>-41.176470588235297</v>
      </c>
    </row>
    <row r="69" spans="1:11" ht="14.1" customHeight="1" x14ac:dyDescent="0.2">
      <c r="A69" s="306">
        <v>83</v>
      </c>
      <c r="B69" s="307" t="s">
        <v>304</v>
      </c>
      <c r="C69" s="308"/>
      <c r="D69" s="113">
        <v>2.5481798715203428</v>
      </c>
      <c r="E69" s="115">
        <v>119</v>
      </c>
      <c r="F69" s="114">
        <v>97</v>
      </c>
      <c r="G69" s="114">
        <v>276</v>
      </c>
      <c r="H69" s="114">
        <v>131</v>
      </c>
      <c r="I69" s="140">
        <v>144</v>
      </c>
      <c r="J69" s="115">
        <v>-25</v>
      </c>
      <c r="K69" s="116">
        <v>-17.361111111111111</v>
      </c>
    </row>
    <row r="70" spans="1:11" ht="14.1" customHeight="1" x14ac:dyDescent="0.2">
      <c r="A70" s="306" t="s">
        <v>305</v>
      </c>
      <c r="B70" s="307" t="s">
        <v>306</v>
      </c>
      <c r="C70" s="308"/>
      <c r="D70" s="113">
        <v>2.1841541755888652</v>
      </c>
      <c r="E70" s="115">
        <v>102</v>
      </c>
      <c r="F70" s="114">
        <v>87</v>
      </c>
      <c r="G70" s="114">
        <v>249</v>
      </c>
      <c r="H70" s="114">
        <v>102</v>
      </c>
      <c r="I70" s="140">
        <v>127</v>
      </c>
      <c r="J70" s="115">
        <v>-25</v>
      </c>
      <c r="K70" s="116">
        <v>-19.685039370078741</v>
      </c>
    </row>
    <row r="71" spans="1:11" ht="14.1" customHeight="1" x14ac:dyDescent="0.2">
      <c r="A71" s="306"/>
      <c r="B71" s="307" t="s">
        <v>307</v>
      </c>
      <c r="C71" s="308"/>
      <c r="D71" s="113">
        <v>1.1991434689507494</v>
      </c>
      <c r="E71" s="115">
        <v>56</v>
      </c>
      <c r="F71" s="114">
        <v>44</v>
      </c>
      <c r="G71" s="114">
        <v>178</v>
      </c>
      <c r="H71" s="114">
        <v>62</v>
      </c>
      <c r="I71" s="140">
        <v>78</v>
      </c>
      <c r="J71" s="115">
        <v>-22</v>
      </c>
      <c r="K71" s="116">
        <v>-28.205128205128204</v>
      </c>
    </row>
    <row r="72" spans="1:11" ht="14.1" customHeight="1" x14ac:dyDescent="0.2">
      <c r="A72" s="306">
        <v>84</v>
      </c>
      <c r="B72" s="307" t="s">
        <v>308</v>
      </c>
      <c r="C72" s="308"/>
      <c r="D72" s="113">
        <v>0.85653104925053536</v>
      </c>
      <c r="E72" s="115">
        <v>40</v>
      </c>
      <c r="F72" s="114">
        <v>27</v>
      </c>
      <c r="G72" s="114">
        <v>56</v>
      </c>
      <c r="H72" s="114">
        <v>20</v>
      </c>
      <c r="I72" s="140">
        <v>52</v>
      </c>
      <c r="J72" s="115">
        <v>-12</v>
      </c>
      <c r="K72" s="116">
        <v>-23.076923076923077</v>
      </c>
    </row>
    <row r="73" spans="1:11" ht="14.1" customHeight="1" x14ac:dyDescent="0.2">
      <c r="A73" s="306" t="s">
        <v>309</v>
      </c>
      <c r="B73" s="307" t="s">
        <v>310</v>
      </c>
      <c r="C73" s="308"/>
      <c r="D73" s="113">
        <v>0.49250535331905781</v>
      </c>
      <c r="E73" s="115">
        <v>23</v>
      </c>
      <c r="F73" s="114">
        <v>13</v>
      </c>
      <c r="G73" s="114">
        <v>30</v>
      </c>
      <c r="H73" s="114">
        <v>7</v>
      </c>
      <c r="I73" s="140">
        <v>32</v>
      </c>
      <c r="J73" s="115">
        <v>-9</v>
      </c>
      <c r="K73" s="116">
        <v>-28.125</v>
      </c>
    </row>
    <row r="74" spans="1:11" ht="14.1" customHeight="1" x14ac:dyDescent="0.2">
      <c r="A74" s="306" t="s">
        <v>311</v>
      </c>
      <c r="B74" s="307" t="s">
        <v>312</v>
      </c>
      <c r="C74" s="308"/>
      <c r="D74" s="113">
        <v>6.4239828693790149E-2</v>
      </c>
      <c r="E74" s="115">
        <v>3</v>
      </c>
      <c r="F74" s="114">
        <v>6</v>
      </c>
      <c r="G74" s="114">
        <v>13</v>
      </c>
      <c r="H74" s="114">
        <v>4</v>
      </c>
      <c r="I74" s="140">
        <v>8</v>
      </c>
      <c r="J74" s="115">
        <v>-5</v>
      </c>
      <c r="K74" s="116">
        <v>-62.5</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v>0.2569593147751606</v>
      </c>
      <c r="E76" s="115">
        <v>12</v>
      </c>
      <c r="F76" s="114">
        <v>15</v>
      </c>
      <c r="G76" s="114">
        <v>10</v>
      </c>
      <c r="H76" s="114">
        <v>21</v>
      </c>
      <c r="I76" s="140">
        <v>3</v>
      </c>
      <c r="J76" s="115">
        <v>9</v>
      </c>
      <c r="K76" s="116" t="s">
        <v>514</v>
      </c>
    </row>
    <row r="77" spans="1:11" ht="14.1" customHeight="1" x14ac:dyDescent="0.2">
      <c r="A77" s="306">
        <v>92</v>
      </c>
      <c r="B77" s="307" t="s">
        <v>316</v>
      </c>
      <c r="C77" s="308"/>
      <c r="D77" s="113">
        <v>0.36402569593147749</v>
      </c>
      <c r="E77" s="115">
        <v>17</v>
      </c>
      <c r="F77" s="114">
        <v>19</v>
      </c>
      <c r="G77" s="114">
        <v>14</v>
      </c>
      <c r="H77" s="114">
        <v>8</v>
      </c>
      <c r="I77" s="140">
        <v>12</v>
      </c>
      <c r="J77" s="115">
        <v>5</v>
      </c>
      <c r="K77" s="116">
        <v>41.666666666666664</v>
      </c>
    </row>
    <row r="78" spans="1:11" ht="14.1" customHeight="1" x14ac:dyDescent="0.2">
      <c r="A78" s="306">
        <v>93</v>
      </c>
      <c r="B78" s="307" t="s">
        <v>317</v>
      </c>
      <c r="C78" s="308"/>
      <c r="D78" s="113" t="s">
        <v>513</v>
      </c>
      <c r="E78" s="115" t="s">
        <v>513</v>
      </c>
      <c r="F78" s="114" t="s">
        <v>513</v>
      </c>
      <c r="G78" s="114">
        <v>7</v>
      </c>
      <c r="H78" s="114" t="s">
        <v>513</v>
      </c>
      <c r="I78" s="140" t="s">
        <v>513</v>
      </c>
      <c r="J78" s="115" t="s">
        <v>513</v>
      </c>
      <c r="K78" s="116" t="s">
        <v>513</v>
      </c>
    </row>
    <row r="79" spans="1:11" ht="14.1" customHeight="1" x14ac:dyDescent="0.2">
      <c r="A79" s="306">
        <v>94</v>
      </c>
      <c r="B79" s="307" t="s">
        <v>318</v>
      </c>
      <c r="C79" s="308"/>
      <c r="D79" s="113">
        <v>0.10706638115631692</v>
      </c>
      <c r="E79" s="115">
        <v>5</v>
      </c>
      <c r="F79" s="114">
        <v>6</v>
      </c>
      <c r="G79" s="114">
        <v>13</v>
      </c>
      <c r="H79" s="114" t="s">
        <v>513</v>
      </c>
      <c r="I79" s="140">
        <v>5</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0.1284796573875803</v>
      </c>
      <c r="E81" s="143">
        <v>6</v>
      </c>
      <c r="F81" s="144">
        <v>16</v>
      </c>
      <c r="G81" s="144">
        <v>38</v>
      </c>
      <c r="H81" s="144">
        <v>11</v>
      </c>
      <c r="I81" s="145">
        <v>14</v>
      </c>
      <c r="J81" s="143">
        <v>-8</v>
      </c>
      <c r="K81" s="146">
        <v>-57.142857142857146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4987</v>
      </c>
      <c r="E11" s="114">
        <v>3820</v>
      </c>
      <c r="F11" s="114">
        <v>4232</v>
      </c>
      <c r="G11" s="114">
        <v>3893</v>
      </c>
      <c r="H11" s="140">
        <v>4329</v>
      </c>
      <c r="I11" s="115">
        <v>658</v>
      </c>
      <c r="J11" s="116">
        <v>15.1998151998152</v>
      </c>
    </row>
    <row r="12" spans="1:15" s="110" customFormat="1" ht="24.95" customHeight="1" x14ac:dyDescent="0.2">
      <c r="A12" s="193" t="s">
        <v>132</v>
      </c>
      <c r="B12" s="194" t="s">
        <v>133</v>
      </c>
      <c r="C12" s="113">
        <v>3.2885502305995589</v>
      </c>
      <c r="D12" s="115">
        <v>164</v>
      </c>
      <c r="E12" s="114">
        <v>247</v>
      </c>
      <c r="F12" s="114">
        <v>176</v>
      </c>
      <c r="G12" s="114">
        <v>126</v>
      </c>
      <c r="H12" s="140">
        <v>182</v>
      </c>
      <c r="I12" s="115">
        <v>-18</v>
      </c>
      <c r="J12" s="116">
        <v>-9.8901098901098905</v>
      </c>
    </row>
    <row r="13" spans="1:15" s="110" customFormat="1" ht="24.95" customHeight="1" x14ac:dyDescent="0.2">
      <c r="A13" s="193" t="s">
        <v>134</v>
      </c>
      <c r="B13" s="199" t="s">
        <v>214</v>
      </c>
      <c r="C13" s="113">
        <v>1.9450571485863244</v>
      </c>
      <c r="D13" s="115">
        <v>97</v>
      </c>
      <c r="E13" s="114">
        <v>72</v>
      </c>
      <c r="F13" s="114">
        <v>97</v>
      </c>
      <c r="G13" s="114">
        <v>110</v>
      </c>
      <c r="H13" s="140">
        <v>156</v>
      </c>
      <c r="I13" s="115">
        <v>-59</v>
      </c>
      <c r="J13" s="116">
        <v>-37.820512820512818</v>
      </c>
    </row>
    <row r="14" spans="1:15" s="287" customFormat="1" ht="24.95" customHeight="1" x14ac:dyDescent="0.2">
      <c r="A14" s="193" t="s">
        <v>215</v>
      </c>
      <c r="B14" s="199" t="s">
        <v>137</v>
      </c>
      <c r="C14" s="113">
        <v>21.255263685582513</v>
      </c>
      <c r="D14" s="115">
        <v>1060</v>
      </c>
      <c r="E14" s="114">
        <v>655</v>
      </c>
      <c r="F14" s="114">
        <v>690</v>
      </c>
      <c r="G14" s="114">
        <v>963</v>
      </c>
      <c r="H14" s="140">
        <v>832</v>
      </c>
      <c r="I14" s="115">
        <v>228</v>
      </c>
      <c r="J14" s="116">
        <v>27.403846153846153</v>
      </c>
      <c r="K14" s="110"/>
      <c r="L14" s="110"/>
      <c r="M14" s="110"/>
      <c r="N14" s="110"/>
      <c r="O14" s="110"/>
    </row>
    <row r="15" spans="1:15" s="110" customFormat="1" ht="24.95" customHeight="1" x14ac:dyDescent="0.2">
      <c r="A15" s="193" t="s">
        <v>216</v>
      </c>
      <c r="B15" s="199" t="s">
        <v>217</v>
      </c>
      <c r="C15" s="113">
        <v>4.5518347704030475</v>
      </c>
      <c r="D15" s="115">
        <v>227</v>
      </c>
      <c r="E15" s="114">
        <v>122</v>
      </c>
      <c r="F15" s="114">
        <v>176</v>
      </c>
      <c r="G15" s="114">
        <v>145</v>
      </c>
      <c r="H15" s="140">
        <v>225</v>
      </c>
      <c r="I15" s="115">
        <v>2</v>
      </c>
      <c r="J15" s="116">
        <v>0.88888888888888884</v>
      </c>
    </row>
    <row r="16" spans="1:15" s="287" customFormat="1" ht="24.95" customHeight="1" x14ac:dyDescent="0.2">
      <c r="A16" s="193" t="s">
        <v>218</v>
      </c>
      <c r="B16" s="199" t="s">
        <v>141</v>
      </c>
      <c r="C16" s="113">
        <v>12.312011229195909</v>
      </c>
      <c r="D16" s="115">
        <v>614</v>
      </c>
      <c r="E16" s="114">
        <v>349</v>
      </c>
      <c r="F16" s="114">
        <v>357</v>
      </c>
      <c r="G16" s="114">
        <v>502</v>
      </c>
      <c r="H16" s="140">
        <v>367</v>
      </c>
      <c r="I16" s="115">
        <v>247</v>
      </c>
      <c r="J16" s="116">
        <v>67.302452316076298</v>
      </c>
      <c r="K16" s="110"/>
      <c r="L16" s="110"/>
      <c r="M16" s="110"/>
      <c r="N16" s="110"/>
      <c r="O16" s="110"/>
    </row>
    <row r="17" spans="1:15" s="110" customFormat="1" ht="24.95" customHeight="1" x14ac:dyDescent="0.2">
      <c r="A17" s="193" t="s">
        <v>142</v>
      </c>
      <c r="B17" s="199" t="s">
        <v>220</v>
      </c>
      <c r="C17" s="113">
        <v>4.3914176859835576</v>
      </c>
      <c r="D17" s="115">
        <v>219</v>
      </c>
      <c r="E17" s="114">
        <v>184</v>
      </c>
      <c r="F17" s="114">
        <v>157</v>
      </c>
      <c r="G17" s="114">
        <v>316</v>
      </c>
      <c r="H17" s="140">
        <v>240</v>
      </c>
      <c r="I17" s="115">
        <v>-21</v>
      </c>
      <c r="J17" s="116">
        <v>-8.75</v>
      </c>
    </row>
    <row r="18" spans="1:15" s="287" customFormat="1" ht="24.95" customHeight="1" x14ac:dyDescent="0.2">
      <c r="A18" s="201" t="s">
        <v>144</v>
      </c>
      <c r="B18" s="202" t="s">
        <v>145</v>
      </c>
      <c r="C18" s="113">
        <v>6.5369961900942446</v>
      </c>
      <c r="D18" s="115">
        <v>326</v>
      </c>
      <c r="E18" s="114">
        <v>290</v>
      </c>
      <c r="F18" s="114">
        <v>247</v>
      </c>
      <c r="G18" s="114">
        <v>287</v>
      </c>
      <c r="H18" s="140">
        <v>342</v>
      </c>
      <c r="I18" s="115">
        <v>-16</v>
      </c>
      <c r="J18" s="116">
        <v>-4.6783625730994149</v>
      </c>
      <c r="K18" s="110"/>
      <c r="L18" s="110"/>
      <c r="M18" s="110"/>
      <c r="N18" s="110"/>
      <c r="O18" s="110"/>
    </row>
    <row r="19" spans="1:15" s="110" customFormat="1" ht="24.95" customHeight="1" x14ac:dyDescent="0.2">
      <c r="A19" s="193" t="s">
        <v>146</v>
      </c>
      <c r="B19" s="199" t="s">
        <v>147</v>
      </c>
      <c r="C19" s="113">
        <v>15.400040104271104</v>
      </c>
      <c r="D19" s="115">
        <v>768</v>
      </c>
      <c r="E19" s="114">
        <v>527</v>
      </c>
      <c r="F19" s="114">
        <v>826</v>
      </c>
      <c r="G19" s="114">
        <v>462</v>
      </c>
      <c r="H19" s="140">
        <v>700</v>
      </c>
      <c r="I19" s="115">
        <v>68</v>
      </c>
      <c r="J19" s="116">
        <v>9.7142857142857135</v>
      </c>
    </row>
    <row r="20" spans="1:15" s="287" customFormat="1" ht="24.95" customHeight="1" x14ac:dyDescent="0.2">
      <c r="A20" s="193" t="s">
        <v>148</v>
      </c>
      <c r="B20" s="199" t="s">
        <v>149</v>
      </c>
      <c r="C20" s="113">
        <v>10.908361740525367</v>
      </c>
      <c r="D20" s="115">
        <v>544</v>
      </c>
      <c r="E20" s="114">
        <v>507</v>
      </c>
      <c r="F20" s="114">
        <v>505</v>
      </c>
      <c r="G20" s="114">
        <v>535</v>
      </c>
      <c r="H20" s="140">
        <v>542</v>
      </c>
      <c r="I20" s="115">
        <v>2</v>
      </c>
      <c r="J20" s="116">
        <v>0.36900369003690037</v>
      </c>
      <c r="K20" s="110"/>
      <c r="L20" s="110"/>
      <c r="M20" s="110"/>
      <c r="N20" s="110"/>
      <c r="O20" s="110"/>
    </row>
    <row r="21" spans="1:15" s="110" customFormat="1" ht="24.95" customHeight="1" x14ac:dyDescent="0.2">
      <c r="A21" s="201" t="s">
        <v>150</v>
      </c>
      <c r="B21" s="202" t="s">
        <v>151</v>
      </c>
      <c r="C21" s="113">
        <v>3.4890715861239223</v>
      </c>
      <c r="D21" s="115">
        <v>174</v>
      </c>
      <c r="E21" s="114">
        <v>183</v>
      </c>
      <c r="F21" s="114">
        <v>168</v>
      </c>
      <c r="G21" s="114">
        <v>148</v>
      </c>
      <c r="H21" s="140">
        <v>137</v>
      </c>
      <c r="I21" s="115">
        <v>37</v>
      </c>
      <c r="J21" s="116">
        <v>27.007299270072991</v>
      </c>
    </row>
    <row r="22" spans="1:15" s="110" customFormat="1" ht="24.95" customHeight="1" x14ac:dyDescent="0.2">
      <c r="A22" s="201" t="s">
        <v>152</v>
      </c>
      <c r="B22" s="199" t="s">
        <v>153</v>
      </c>
      <c r="C22" s="113">
        <v>0.76198115099258068</v>
      </c>
      <c r="D22" s="115">
        <v>38</v>
      </c>
      <c r="E22" s="114">
        <v>23</v>
      </c>
      <c r="F22" s="114">
        <v>37</v>
      </c>
      <c r="G22" s="114">
        <v>28</v>
      </c>
      <c r="H22" s="140">
        <v>29</v>
      </c>
      <c r="I22" s="115">
        <v>9</v>
      </c>
      <c r="J22" s="116">
        <v>31.03448275862069</v>
      </c>
    </row>
    <row r="23" spans="1:15" s="110" customFormat="1" ht="24.95" customHeight="1" x14ac:dyDescent="0.2">
      <c r="A23" s="193" t="s">
        <v>154</v>
      </c>
      <c r="B23" s="199" t="s">
        <v>155</v>
      </c>
      <c r="C23" s="113">
        <v>0.48125125325847201</v>
      </c>
      <c r="D23" s="115">
        <v>24</v>
      </c>
      <c r="E23" s="114">
        <v>34</v>
      </c>
      <c r="F23" s="114">
        <v>24</v>
      </c>
      <c r="G23" s="114">
        <v>23</v>
      </c>
      <c r="H23" s="140">
        <v>30</v>
      </c>
      <c r="I23" s="115">
        <v>-6</v>
      </c>
      <c r="J23" s="116">
        <v>-20</v>
      </c>
    </row>
    <row r="24" spans="1:15" s="110" customFormat="1" ht="24.95" customHeight="1" x14ac:dyDescent="0.2">
      <c r="A24" s="193" t="s">
        <v>156</v>
      </c>
      <c r="B24" s="199" t="s">
        <v>221</v>
      </c>
      <c r="C24" s="113">
        <v>2.7872468417886505</v>
      </c>
      <c r="D24" s="115">
        <v>139</v>
      </c>
      <c r="E24" s="114">
        <v>94</v>
      </c>
      <c r="F24" s="114">
        <v>152</v>
      </c>
      <c r="G24" s="114">
        <v>118</v>
      </c>
      <c r="H24" s="140">
        <v>162</v>
      </c>
      <c r="I24" s="115">
        <v>-23</v>
      </c>
      <c r="J24" s="116">
        <v>-14.197530864197532</v>
      </c>
    </row>
    <row r="25" spans="1:15" s="110" customFormat="1" ht="24.95" customHeight="1" x14ac:dyDescent="0.2">
      <c r="A25" s="193" t="s">
        <v>222</v>
      </c>
      <c r="B25" s="204" t="s">
        <v>159</v>
      </c>
      <c r="C25" s="113">
        <v>5.4942851413675555</v>
      </c>
      <c r="D25" s="115">
        <v>274</v>
      </c>
      <c r="E25" s="114">
        <v>174</v>
      </c>
      <c r="F25" s="114">
        <v>145</v>
      </c>
      <c r="G25" s="114">
        <v>134</v>
      </c>
      <c r="H25" s="140">
        <v>176</v>
      </c>
      <c r="I25" s="115">
        <v>98</v>
      </c>
      <c r="J25" s="116">
        <v>55.68181818181818</v>
      </c>
    </row>
    <row r="26" spans="1:15" s="110" customFormat="1" ht="24.95" customHeight="1" x14ac:dyDescent="0.2">
      <c r="A26" s="201">
        <v>782.78300000000002</v>
      </c>
      <c r="B26" s="203" t="s">
        <v>160</v>
      </c>
      <c r="C26" s="113">
        <v>5.3739723280529379</v>
      </c>
      <c r="D26" s="115">
        <v>268</v>
      </c>
      <c r="E26" s="114">
        <v>322</v>
      </c>
      <c r="F26" s="114">
        <v>264</v>
      </c>
      <c r="G26" s="114">
        <v>236</v>
      </c>
      <c r="H26" s="140">
        <v>266</v>
      </c>
      <c r="I26" s="115">
        <v>2</v>
      </c>
      <c r="J26" s="116">
        <v>0.75187969924812026</v>
      </c>
    </row>
    <row r="27" spans="1:15" s="110" customFormat="1" ht="24.95" customHeight="1" x14ac:dyDescent="0.2">
      <c r="A27" s="193" t="s">
        <v>161</v>
      </c>
      <c r="B27" s="199" t="s">
        <v>162</v>
      </c>
      <c r="C27" s="113">
        <v>2.8474032484459597</v>
      </c>
      <c r="D27" s="115">
        <v>142</v>
      </c>
      <c r="E27" s="114">
        <v>127</v>
      </c>
      <c r="F27" s="114">
        <v>183</v>
      </c>
      <c r="G27" s="114">
        <v>114</v>
      </c>
      <c r="H27" s="140">
        <v>155</v>
      </c>
      <c r="I27" s="115">
        <v>-13</v>
      </c>
      <c r="J27" s="116">
        <v>-8.387096774193548</v>
      </c>
    </row>
    <row r="28" spans="1:15" s="110" customFormat="1" ht="24.95" customHeight="1" x14ac:dyDescent="0.2">
      <c r="A28" s="193" t="s">
        <v>163</v>
      </c>
      <c r="B28" s="199" t="s">
        <v>164</v>
      </c>
      <c r="C28" s="113">
        <v>1.443753759775416</v>
      </c>
      <c r="D28" s="115">
        <v>72</v>
      </c>
      <c r="E28" s="114">
        <v>61</v>
      </c>
      <c r="F28" s="114">
        <v>147</v>
      </c>
      <c r="G28" s="114">
        <v>46</v>
      </c>
      <c r="H28" s="140">
        <v>94</v>
      </c>
      <c r="I28" s="115">
        <v>-22</v>
      </c>
      <c r="J28" s="116">
        <v>-23.404255319148938</v>
      </c>
    </row>
    <row r="29" spans="1:15" s="110" customFormat="1" ht="24.95" customHeight="1" x14ac:dyDescent="0.2">
      <c r="A29" s="193">
        <v>86</v>
      </c>
      <c r="B29" s="199" t="s">
        <v>165</v>
      </c>
      <c r="C29" s="113">
        <v>10.707840385001003</v>
      </c>
      <c r="D29" s="115">
        <v>534</v>
      </c>
      <c r="E29" s="114">
        <v>125</v>
      </c>
      <c r="F29" s="114">
        <v>167</v>
      </c>
      <c r="G29" s="114">
        <v>128</v>
      </c>
      <c r="H29" s="140">
        <v>155</v>
      </c>
      <c r="I29" s="115">
        <v>379</v>
      </c>
      <c r="J29" s="116">
        <v>244.51612903225808</v>
      </c>
    </row>
    <row r="30" spans="1:15" s="110" customFormat="1" ht="24.95" customHeight="1" x14ac:dyDescent="0.2">
      <c r="A30" s="193">
        <v>87.88</v>
      </c>
      <c r="B30" s="204" t="s">
        <v>166</v>
      </c>
      <c r="C30" s="113">
        <v>5.1935031080810106</v>
      </c>
      <c r="D30" s="115">
        <v>259</v>
      </c>
      <c r="E30" s="114">
        <v>260</v>
      </c>
      <c r="F30" s="114">
        <v>315</v>
      </c>
      <c r="G30" s="114">
        <v>234</v>
      </c>
      <c r="H30" s="140">
        <v>271</v>
      </c>
      <c r="I30" s="115">
        <v>-12</v>
      </c>
      <c r="J30" s="116">
        <v>-4.4280442804428048</v>
      </c>
    </row>
    <row r="31" spans="1:15" s="110" customFormat="1" ht="24.95" customHeight="1" x14ac:dyDescent="0.2">
      <c r="A31" s="193" t="s">
        <v>167</v>
      </c>
      <c r="B31" s="199" t="s">
        <v>168</v>
      </c>
      <c r="C31" s="113">
        <v>2.0854220974533786</v>
      </c>
      <c r="D31" s="115">
        <v>104</v>
      </c>
      <c r="E31" s="114">
        <v>119</v>
      </c>
      <c r="F31" s="114">
        <v>89</v>
      </c>
      <c r="G31" s="114">
        <v>201</v>
      </c>
      <c r="H31" s="140">
        <v>100</v>
      </c>
      <c r="I31" s="115">
        <v>4</v>
      </c>
      <c r="J31" s="116">
        <v>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3.2885502305995589</v>
      </c>
      <c r="D34" s="115">
        <v>164</v>
      </c>
      <c r="E34" s="114">
        <v>247</v>
      </c>
      <c r="F34" s="114">
        <v>176</v>
      </c>
      <c r="G34" s="114">
        <v>126</v>
      </c>
      <c r="H34" s="140">
        <v>182</v>
      </c>
      <c r="I34" s="115">
        <v>-18</v>
      </c>
      <c r="J34" s="116">
        <v>-9.8901098901098905</v>
      </c>
    </row>
    <row r="35" spans="1:10" s="110" customFormat="1" ht="24.95" customHeight="1" x14ac:dyDescent="0.2">
      <c r="A35" s="292" t="s">
        <v>171</v>
      </c>
      <c r="B35" s="293" t="s">
        <v>172</v>
      </c>
      <c r="C35" s="113">
        <v>29.737317024263085</v>
      </c>
      <c r="D35" s="115">
        <v>1483</v>
      </c>
      <c r="E35" s="114">
        <v>1017</v>
      </c>
      <c r="F35" s="114">
        <v>1034</v>
      </c>
      <c r="G35" s="114">
        <v>1360</v>
      </c>
      <c r="H35" s="140">
        <v>1330</v>
      </c>
      <c r="I35" s="115">
        <v>153</v>
      </c>
      <c r="J35" s="116">
        <v>11.503759398496241</v>
      </c>
    </row>
    <row r="36" spans="1:10" s="110" customFormat="1" ht="24.95" customHeight="1" x14ac:dyDescent="0.2">
      <c r="A36" s="294" t="s">
        <v>173</v>
      </c>
      <c r="B36" s="295" t="s">
        <v>174</v>
      </c>
      <c r="C36" s="125">
        <v>66.974132745137354</v>
      </c>
      <c r="D36" s="143">
        <v>3340</v>
      </c>
      <c r="E36" s="144">
        <v>2556</v>
      </c>
      <c r="F36" s="144">
        <v>3022</v>
      </c>
      <c r="G36" s="144">
        <v>2407</v>
      </c>
      <c r="H36" s="145">
        <v>2817</v>
      </c>
      <c r="I36" s="143">
        <v>523</v>
      </c>
      <c r="J36" s="146">
        <v>18.565850195243165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4987</v>
      </c>
      <c r="F11" s="264">
        <v>3820</v>
      </c>
      <c r="G11" s="264">
        <v>4232</v>
      </c>
      <c r="H11" s="264">
        <v>3893</v>
      </c>
      <c r="I11" s="265">
        <v>4329</v>
      </c>
      <c r="J11" s="263">
        <v>658</v>
      </c>
      <c r="K11" s="266">
        <v>15.1998151998152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28.89512733106076</v>
      </c>
      <c r="E13" s="115">
        <v>1441</v>
      </c>
      <c r="F13" s="114">
        <v>1300</v>
      </c>
      <c r="G13" s="114">
        <v>1410</v>
      </c>
      <c r="H13" s="114">
        <v>1085</v>
      </c>
      <c r="I13" s="140">
        <v>1237</v>
      </c>
      <c r="J13" s="115">
        <v>204</v>
      </c>
      <c r="K13" s="116">
        <v>16.491511721907841</v>
      </c>
    </row>
    <row r="14" spans="1:17" ht="15.95" customHeight="1" x14ac:dyDescent="0.2">
      <c r="A14" s="306" t="s">
        <v>230</v>
      </c>
      <c r="B14" s="307"/>
      <c r="C14" s="308"/>
      <c r="D14" s="113">
        <v>56.386605173450974</v>
      </c>
      <c r="E14" s="115">
        <v>2812</v>
      </c>
      <c r="F14" s="114">
        <v>2034</v>
      </c>
      <c r="G14" s="114">
        <v>2284</v>
      </c>
      <c r="H14" s="114">
        <v>2319</v>
      </c>
      <c r="I14" s="140">
        <v>2512</v>
      </c>
      <c r="J14" s="115">
        <v>300</v>
      </c>
      <c r="K14" s="116">
        <v>11.942675159235669</v>
      </c>
    </row>
    <row r="15" spans="1:17" ht="15.95" customHeight="1" x14ac:dyDescent="0.2">
      <c r="A15" s="306" t="s">
        <v>231</v>
      </c>
      <c r="B15" s="307"/>
      <c r="C15" s="308"/>
      <c r="D15" s="113">
        <v>8.4820533386805703</v>
      </c>
      <c r="E15" s="115">
        <v>423</v>
      </c>
      <c r="F15" s="114">
        <v>272</v>
      </c>
      <c r="G15" s="114">
        <v>246</v>
      </c>
      <c r="H15" s="114">
        <v>266</v>
      </c>
      <c r="I15" s="140">
        <v>285</v>
      </c>
      <c r="J15" s="115">
        <v>138</v>
      </c>
      <c r="K15" s="116">
        <v>48.421052631578945</v>
      </c>
    </row>
    <row r="16" spans="1:17" ht="15.95" customHeight="1" x14ac:dyDescent="0.2">
      <c r="A16" s="306" t="s">
        <v>232</v>
      </c>
      <c r="B16" s="307"/>
      <c r="C16" s="308"/>
      <c r="D16" s="113">
        <v>6.0356928012833366</v>
      </c>
      <c r="E16" s="115">
        <v>301</v>
      </c>
      <c r="F16" s="114">
        <v>205</v>
      </c>
      <c r="G16" s="114">
        <v>260</v>
      </c>
      <c r="H16" s="114">
        <v>207</v>
      </c>
      <c r="I16" s="140">
        <v>280</v>
      </c>
      <c r="J16" s="115">
        <v>21</v>
      </c>
      <c r="K16" s="116">
        <v>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2.9276117906557046</v>
      </c>
      <c r="E18" s="115">
        <v>146</v>
      </c>
      <c r="F18" s="114">
        <v>226</v>
      </c>
      <c r="G18" s="114">
        <v>171</v>
      </c>
      <c r="H18" s="114">
        <v>100</v>
      </c>
      <c r="I18" s="140">
        <v>160</v>
      </c>
      <c r="J18" s="115">
        <v>-14</v>
      </c>
      <c r="K18" s="116">
        <v>-8.75</v>
      </c>
    </row>
    <row r="19" spans="1:11" ht="14.1" customHeight="1" x14ac:dyDescent="0.2">
      <c r="A19" s="306" t="s">
        <v>235</v>
      </c>
      <c r="B19" s="307" t="s">
        <v>236</v>
      </c>
      <c r="C19" s="308"/>
      <c r="D19" s="113">
        <v>2.0252656907960698</v>
      </c>
      <c r="E19" s="115">
        <v>101</v>
      </c>
      <c r="F19" s="114">
        <v>169</v>
      </c>
      <c r="G19" s="114">
        <v>118</v>
      </c>
      <c r="H19" s="114">
        <v>60</v>
      </c>
      <c r="I19" s="140">
        <v>97</v>
      </c>
      <c r="J19" s="115">
        <v>4</v>
      </c>
      <c r="K19" s="116">
        <v>4.1237113402061851</v>
      </c>
    </row>
    <row r="20" spans="1:11" ht="14.1" customHeight="1" x14ac:dyDescent="0.2">
      <c r="A20" s="306">
        <v>12</v>
      </c>
      <c r="B20" s="307" t="s">
        <v>237</v>
      </c>
      <c r="C20" s="308"/>
      <c r="D20" s="113">
        <v>0.78203328654501703</v>
      </c>
      <c r="E20" s="115">
        <v>39</v>
      </c>
      <c r="F20" s="114">
        <v>73</v>
      </c>
      <c r="G20" s="114">
        <v>52</v>
      </c>
      <c r="H20" s="114">
        <v>29</v>
      </c>
      <c r="I20" s="140">
        <v>36</v>
      </c>
      <c r="J20" s="115">
        <v>3</v>
      </c>
      <c r="K20" s="116">
        <v>8.3333333333333339</v>
      </c>
    </row>
    <row r="21" spans="1:11" ht="14.1" customHeight="1" x14ac:dyDescent="0.2">
      <c r="A21" s="306">
        <v>21</v>
      </c>
      <c r="B21" s="307" t="s">
        <v>238</v>
      </c>
      <c r="C21" s="308"/>
      <c r="D21" s="113">
        <v>1.5440144375375977</v>
      </c>
      <c r="E21" s="115">
        <v>77</v>
      </c>
      <c r="F21" s="114">
        <v>88</v>
      </c>
      <c r="G21" s="114">
        <v>54</v>
      </c>
      <c r="H21" s="114">
        <v>59</v>
      </c>
      <c r="I21" s="140">
        <v>59</v>
      </c>
      <c r="J21" s="115">
        <v>18</v>
      </c>
      <c r="K21" s="116">
        <v>30.508474576271187</v>
      </c>
    </row>
    <row r="22" spans="1:11" ht="14.1" customHeight="1" x14ac:dyDescent="0.2">
      <c r="A22" s="306">
        <v>22</v>
      </c>
      <c r="B22" s="307" t="s">
        <v>239</v>
      </c>
      <c r="C22" s="308"/>
      <c r="D22" s="113">
        <v>1.6041708441949067</v>
      </c>
      <c r="E22" s="115">
        <v>80</v>
      </c>
      <c r="F22" s="114">
        <v>52</v>
      </c>
      <c r="G22" s="114">
        <v>80</v>
      </c>
      <c r="H22" s="114">
        <v>44</v>
      </c>
      <c r="I22" s="140">
        <v>62</v>
      </c>
      <c r="J22" s="115">
        <v>18</v>
      </c>
      <c r="K22" s="116">
        <v>29.032258064516128</v>
      </c>
    </row>
    <row r="23" spans="1:11" ht="14.1" customHeight="1" x14ac:dyDescent="0.2">
      <c r="A23" s="306">
        <v>23</v>
      </c>
      <c r="B23" s="307" t="s">
        <v>240</v>
      </c>
      <c r="C23" s="308"/>
      <c r="D23" s="113">
        <v>0.48125125325847201</v>
      </c>
      <c r="E23" s="115">
        <v>24</v>
      </c>
      <c r="F23" s="114">
        <v>13</v>
      </c>
      <c r="G23" s="114">
        <v>26</v>
      </c>
      <c r="H23" s="114">
        <v>113</v>
      </c>
      <c r="I23" s="140">
        <v>25</v>
      </c>
      <c r="J23" s="115">
        <v>-1</v>
      </c>
      <c r="K23" s="116">
        <v>-4</v>
      </c>
    </row>
    <row r="24" spans="1:11" ht="14.1" customHeight="1" x14ac:dyDescent="0.2">
      <c r="A24" s="306">
        <v>24</v>
      </c>
      <c r="B24" s="307" t="s">
        <v>241</v>
      </c>
      <c r="C24" s="308"/>
      <c r="D24" s="113">
        <v>6.6372568678564265</v>
      </c>
      <c r="E24" s="115">
        <v>331</v>
      </c>
      <c r="F24" s="114">
        <v>205</v>
      </c>
      <c r="G24" s="114">
        <v>166</v>
      </c>
      <c r="H24" s="114">
        <v>226</v>
      </c>
      <c r="I24" s="140">
        <v>175</v>
      </c>
      <c r="J24" s="115">
        <v>156</v>
      </c>
      <c r="K24" s="116">
        <v>89.142857142857139</v>
      </c>
    </row>
    <row r="25" spans="1:11" ht="14.1" customHeight="1" x14ac:dyDescent="0.2">
      <c r="A25" s="306">
        <v>25</v>
      </c>
      <c r="B25" s="307" t="s">
        <v>242</v>
      </c>
      <c r="C25" s="308"/>
      <c r="D25" s="113">
        <v>6.7776218167234807</v>
      </c>
      <c r="E25" s="115">
        <v>338</v>
      </c>
      <c r="F25" s="114">
        <v>211</v>
      </c>
      <c r="G25" s="114">
        <v>226</v>
      </c>
      <c r="H25" s="114">
        <v>286</v>
      </c>
      <c r="I25" s="140">
        <v>307</v>
      </c>
      <c r="J25" s="115">
        <v>31</v>
      </c>
      <c r="K25" s="116">
        <v>10.09771986970684</v>
      </c>
    </row>
    <row r="26" spans="1:11" ht="14.1" customHeight="1" x14ac:dyDescent="0.2">
      <c r="A26" s="306">
        <v>26</v>
      </c>
      <c r="B26" s="307" t="s">
        <v>243</v>
      </c>
      <c r="C26" s="308"/>
      <c r="D26" s="113">
        <v>1.9851614196911971</v>
      </c>
      <c r="E26" s="115">
        <v>99</v>
      </c>
      <c r="F26" s="114">
        <v>84</v>
      </c>
      <c r="G26" s="114">
        <v>77</v>
      </c>
      <c r="H26" s="114">
        <v>100</v>
      </c>
      <c r="I26" s="140">
        <v>131</v>
      </c>
      <c r="J26" s="115">
        <v>-32</v>
      </c>
      <c r="K26" s="116">
        <v>-24.427480916030536</v>
      </c>
    </row>
    <row r="27" spans="1:11" ht="14.1" customHeight="1" x14ac:dyDescent="0.2">
      <c r="A27" s="306">
        <v>27</v>
      </c>
      <c r="B27" s="307" t="s">
        <v>244</v>
      </c>
      <c r="C27" s="308"/>
      <c r="D27" s="113">
        <v>2.3460998596350513</v>
      </c>
      <c r="E27" s="115">
        <v>117</v>
      </c>
      <c r="F27" s="114">
        <v>83</v>
      </c>
      <c r="G27" s="114">
        <v>73</v>
      </c>
      <c r="H27" s="114">
        <v>112</v>
      </c>
      <c r="I27" s="140">
        <v>100</v>
      </c>
      <c r="J27" s="115">
        <v>17</v>
      </c>
      <c r="K27" s="116">
        <v>17</v>
      </c>
    </row>
    <row r="28" spans="1:11" ht="14.1" customHeight="1" x14ac:dyDescent="0.2">
      <c r="A28" s="306">
        <v>28</v>
      </c>
      <c r="B28" s="307" t="s">
        <v>245</v>
      </c>
      <c r="C28" s="308"/>
      <c r="D28" s="113">
        <v>0.10026067776218167</v>
      </c>
      <c r="E28" s="115">
        <v>5</v>
      </c>
      <c r="F28" s="114">
        <v>3</v>
      </c>
      <c r="G28" s="114" t="s">
        <v>513</v>
      </c>
      <c r="H28" s="114" t="s">
        <v>513</v>
      </c>
      <c r="I28" s="140" t="s">
        <v>513</v>
      </c>
      <c r="J28" s="115" t="s">
        <v>513</v>
      </c>
      <c r="K28" s="116" t="s">
        <v>513</v>
      </c>
    </row>
    <row r="29" spans="1:11" ht="14.1" customHeight="1" x14ac:dyDescent="0.2">
      <c r="A29" s="306">
        <v>29</v>
      </c>
      <c r="B29" s="307" t="s">
        <v>246</v>
      </c>
      <c r="C29" s="308"/>
      <c r="D29" s="113">
        <v>2.6869861640264689</v>
      </c>
      <c r="E29" s="115">
        <v>134</v>
      </c>
      <c r="F29" s="114">
        <v>94</v>
      </c>
      <c r="G29" s="114">
        <v>112</v>
      </c>
      <c r="H29" s="114">
        <v>107</v>
      </c>
      <c r="I29" s="140">
        <v>116</v>
      </c>
      <c r="J29" s="115">
        <v>18</v>
      </c>
      <c r="K29" s="116">
        <v>15.517241379310345</v>
      </c>
    </row>
    <row r="30" spans="1:11" ht="14.1" customHeight="1" x14ac:dyDescent="0.2">
      <c r="A30" s="306" t="s">
        <v>247</v>
      </c>
      <c r="B30" s="307" t="s">
        <v>248</v>
      </c>
      <c r="C30" s="308"/>
      <c r="D30" s="113" t="s">
        <v>513</v>
      </c>
      <c r="E30" s="115" t="s">
        <v>513</v>
      </c>
      <c r="F30" s="114" t="s">
        <v>513</v>
      </c>
      <c r="G30" s="114" t="s">
        <v>513</v>
      </c>
      <c r="H30" s="114">
        <v>40</v>
      </c>
      <c r="I30" s="140" t="s">
        <v>513</v>
      </c>
      <c r="J30" s="115" t="s">
        <v>513</v>
      </c>
      <c r="K30" s="116" t="s">
        <v>513</v>
      </c>
    </row>
    <row r="31" spans="1:11" ht="14.1" customHeight="1" x14ac:dyDescent="0.2">
      <c r="A31" s="306" t="s">
        <v>249</v>
      </c>
      <c r="B31" s="307" t="s">
        <v>250</v>
      </c>
      <c r="C31" s="308"/>
      <c r="D31" s="113">
        <v>1.5440144375375977</v>
      </c>
      <c r="E31" s="115">
        <v>77</v>
      </c>
      <c r="F31" s="114">
        <v>60</v>
      </c>
      <c r="G31" s="114">
        <v>66</v>
      </c>
      <c r="H31" s="114">
        <v>62</v>
      </c>
      <c r="I31" s="140">
        <v>63</v>
      </c>
      <c r="J31" s="115">
        <v>14</v>
      </c>
      <c r="K31" s="116">
        <v>22.222222222222221</v>
      </c>
    </row>
    <row r="32" spans="1:11" ht="14.1" customHeight="1" x14ac:dyDescent="0.2">
      <c r="A32" s="306">
        <v>31</v>
      </c>
      <c r="B32" s="307" t="s">
        <v>251</v>
      </c>
      <c r="C32" s="308"/>
      <c r="D32" s="113">
        <v>0.32083416883898136</v>
      </c>
      <c r="E32" s="115">
        <v>16</v>
      </c>
      <c r="F32" s="114">
        <v>8</v>
      </c>
      <c r="G32" s="114">
        <v>10</v>
      </c>
      <c r="H32" s="114">
        <v>10</v>
      </c>
      <c r="I32" s="140">
        <v>15</v>
      </c>
      <c r="J32" s="115">
        <v>1</v>
      </c>
      <c r="K32" s="116">
        <v>6.666666666666667</v>
      </c>
    </row>
    <row r="33" spans="1:11" ht="14.1" customHeight="1" x14ac:dyDescent="0.2">
      <c r="A33" s="306">
        <v>32</v>
      </c>
      <c r="B33" s="307" t="s">
        <v>252</v>
      </c>
      <c r="C33" s="308"/>
      <c r="D33" s="113">
        <v>3.1481852817325047</v>
      </c>
      <c r="E33" s="115">
        <v>157</v>
      </c>
      <c r="F33" s="114">
        <v>160</v>
      </c>
      <c r="G33" s="114">
        <v>106</v>
      </c>
      <c r="H33" s="114">
        <v>119</v>
      </c>
      <c r="I33" s="140">
        <v>141</v>
      </c>
      <c r="J33" s="115">
        <v>16</v>
      </c>
      <c r="K33" s="116">
        <v>11.347517730496454</v>
      </c>
    </row>
    <row r="34" spans="1:11" ht="14.1" customHeight="1" x14ac:dyDescent="0.2">
      <c r="A34" s="306">
        <v>33</v>
      </c>
      <c r="B34" s="307" t="s">
        <v>253</v>
      </c>
      <c r="C34" s="308"/>
      <c r="D34" s="113">
        <v>1.6242229797473431</v>
      </c>
      <c r="E34" s="115">
        <v>81</v>
      </c>
      <c r="F34" s="114">
        <v>68</v>
      </c>
      <c r="G34" s="114">
        <v>56</v>
      </c>
      <c r="H34" s="114">
        <v>71</v>
      </c>
      <c r="I34" s="140">
        <v>82</v>
      </c>
      <c r="J34" s="115">
        <v>-1</v>
      </c>
      <c r="K34" s="116">
        <v>-1.2195121951219512</v>
      </c>
    </row>
    <row r="35" spans="1:11" ht="14.1" customHeight="1" x14ac:dyDescent="0.2">
      <c r="A35" s="306">
        <v>34</v>
      </c>
      <c r="B35" s="307" t="s">
        <v>254</v>
      </c>
      <c r="C35" s="308"/>
      <c r="D35" s="113">
        <v>2.2458391818728694</v>
      </c>
      <c r="E35" s="115">
        <v>112</v>
      </c>
      <c r="F35" s="114">
        <v>87</v>
      </c>
      <c r="G35" s="114">
        <v>91</v>
      </c>
      <c r="H35" s="114">
        <v>81</v>
      </c>
      <c r="I35" s="140">
        <v>148</v>
      </c>
      <c r="J35" s="115">
        <v>-36</v>
      </c>
      <c r="K35" s="116">
        <v>-24.324324324324323</v>
      </c>
    </row>
    <row r="36" spans="1:11" ht="14.1" customHeight="1" x14ac:dyDescent="0.2">
      <c r="A36" s="306">
        <v>41</v>
      </c>
      <c r="B36" s="307" t="s">
        <v>255</v>
      </c>
      <c r="C36" s="308"/>
      <c r="D36" s="113">
        <v>1.0026067776218168</v>
      </c>
      <c r="E36" s="115">
        <v>50</v>
      </c>
      <c r="F36" s="114">
        <v>29</v>
      </c>
      <c r="G36" s="114">
        <v>21</v>
      </c>
      <c r="H36" s="114">
        <v>14</v>
      </c>
      <c r="I36" s="140">
        <v>30</v>
      </c>
      <c r="J36" s="115">
        <v>20</v>
      </c>
      <c r="K36" s="116">
        <v>66.666666666666671</v>
      </c>
    </row>
    <row r="37" spans="1:11" ht="14.1" customHeight="1" x14ac:dyDescent="0.2">
      <c r="A37" s="306">
        <v>42</v>
      </c>
      <c r="B37" s="307" t="s">
        <v>256</v>
      </c>
      <c r="C37" s="308"/>
      <c r="D37" s="113" t="s">
        <v>513</v>
      </c>
      <c r="E37" s="115" t="s">
        <v>513</v>
      </c>
      <c r="F37" s="114" t="s">
        <v>513</v>
      </c>
      <c r="G37" s="114">
        <v>14</v>
      </c>
      <c r="H37" s="114">
        <v>4</v>
      </c>
      <c r="I37" s="140">
        <v>7</v>
      </c>
      <c r="J37" s="115" t="s">
        <v>513</v>
      </c>
      <c r="K37" s="116" t="s">
        <v>513</v>
      </c>
    </row>
    <row r="38" spans="1:11" ht="14.1" customHeight="1" x14ac:dyDescent="0.2">
      <c r="A38" s="306">
        <v>43</v>
      </c>
      <c r="B38" s="307" t="s">
        <v>257</v>
      </c>
      <c r="C38" s="308"/>
      <c r="D38" s="113">
        <v>0.48125125325847201</v>
      </c>
      <c r="E38" s="115">
        <v>24</v>
      </c>
      <c r="F38" s="114">
        <v>16</v>
      </c>
      <c r="G38" s="114">
        <v>25</v>
      </c>
      <c r="H38" s="114">
        <v>21</v>
      </c>
      <c r="I38" s="140">
        <v>16</v>
      </c>
      <c r="J38" s="115">
        <v>8</v>
      </c>
      <c r="K38" s="116">
        <v>50</v>
      </c>
    </row>
    <row r="39" spans="1:11" ht="14.1" customHeight="1" x14ac:dyDescent="0.2">
      <c r="A39" s="306">
        <v>51</v>
      </c>
      <c r="B39" s="307" t="s">
        <v>258</v>
      </c>
      <c r="C39" s="308"/>
      <c r="D39" s="113">
        <v>14.597954682173652</v>
      </c>
      <c r="E39" s="115">
        <v>728</v>
      </c>
      <c r="F39" s="114">
        <v>609</v>
      </c>
      <c r="G39" s="114">
        <v>888</v>
      </c>
      <c r="H39" s="114">
        <v>615</v>
      </c>
      <c r="I39" s="140">
        <v>738</v>
      </c>
      <c r="J39" s="115">
        <v>-10</v>
      </c>
      <c r="K39" s="116">
        <v>-1.3550135501355014</v>
      </c>
    </row>
    <row r="40" spans="1:11" ht="14.1" customHeight="1" x14ac:dyDescent="0.2">
      <c r="A40" s="306" t="s">
        <v>259</v>
      </c>
      <c r="B40" s="307" t="s">
        <v>260</v>
      </c>
      <c r="C40" s="308"/>
      <c r="D40" s="113">
        <v>13.856025666733506</v>
      </c>
      <c r="E40" s="115">
        <v>691</v>
      </c>
      <c r="F40" s="114">
        <v>576</v>
      </c>
      <c r="G40" s="114">
        <v>830</v>
      </c>
      <c r="H40" s="114">
        <v>576</v>
      </c>
      <c r="I40" s="140">
        <v>683</v>
      </c>
      <c r="J40" s="115">
        <v>8</v>
      </c>
      <c r="K40" s="116">
        <v>1.171303074670571</v>
      </c>
    </row>
    <row r="41" spans="1:11" ht="14.1" customHeight="1" x14ac:dyDescent="0.2">
      <c r="A41" s="306"/>
      <c r="B41" s="307" t="s">
        <v>261</v>
      </c>
      <c r="C41" s="308"/>
      <c r="D41" s="113">
        <v>12.131542009223983</v>
      </c>
      <c r="E41" s="115">
        <v>605</v>
      </c>
      <c r="F41" s="114">
        <v>501</v>
      </c>
      <c r="G41" s="114">
        <v>706</v>
      </c>
      <c r="H41" s="114">
        <v>505</v>
      </c>
      <c r="I41" s="140">
        <v>618</v>
      </c>
      <c r="J41" s="115">
        <v>-13</v>
      </c>
      <c r="K41" s="116">
        <v>-2.1035598705501619</v>
      </c>
    </row>
    <row r="42" spans="1:11" ht="14.1" customHeight="1" x14ac:dyDescent="0.2">
      <c r="A42" s="306">
        <v>52</v>
      </c>
      <c r="B42" s="307" t="s">
        <v>262</v>
      </c>
      <c r="C42" s="308"/>
      <c r="D42" s="113">
        <v>6.7976739522759173</v>
      </c>
      <c r="E42" s="115">
        <v>339</v>
      </c>
      <c r="F42" s="114">
        <v>377</v>
      </c>
      <c r="G42" s="114">
        <v>288</v>
      </c>
      <c r="H42" s="114">
        <v>364</v>
      </c>
      <c r="I42" s="140">
        <v>379</v>
      </c>
      <c r="J42" s="115">
        <v>-40</v>
      </c>
      <c r="K42" s="116">
        <v>-10.554089709762533</v>
      </c>
    </row>
    <row r="43" spans="1:11" ht="14.1" customHeight="1" x14ac:dyDescent="0.2">
      <c r="A43" s="306" t="s">
        <v>263</v>
      </c>
      <c r="B43" s="307" t="s">
        <v>264</v>
      </c>
      <c r="C43" s="308"/>
      <c r="D43" s="113">
        <v>6.115901343493082</v>
      </c>
      <c r="E43" s="115">
        <v>305</v>
      </c>
      <c r="F43" s="114">
        <v>321</v>
      </c>
      <c r="G43" s="114">
        <v>245</v>
      </c>
      <c r="H43" s="114">
        <v>337</v>
      </c>
      <c r="I43" s="140">
        <v>351</v>
      </c>
      <c r="J43" s="115">
        <v>-46</v>
      </c>
      <c r="K43" s="116">
        <v>-13.105413105413106</v>
      </c>
    </row>
    <row r="44" spans="1:11" ht="14.1" customHeight="1" x14ac:dyDescent="0.2">
      <c r="A44" s="306">
        <v>53</v>
      </c>
      <c r="B44" s="307" t="s">
        <v>265</v>
      </c>
      <c r="C44" s="308"/>
      <c r="D44" s="113">
        <v>1.0427110487266893</v>
      </c>
      <c r="E44" s="115">
        <v>52</v>
      </c>
      <c r="F44" s="114">
        <v>22</v>
      </c>
      <c r="G44" s="114">
        <v>18</v>
      </c>
      <c r="H44" s="114">
        <v>14</v>
      </c>
      <c r="I44" s="140">
        <v>21</v>
      </c>
      <c r="J44" s="115">
        <v>31</v>
      </c>
      <c r="K44" s="116">
        <v>147.61904761904762</v>
      </c>
    </row>
    <row r="45" spans="1:11" ht="14.1" customHeight="1" x14ac:dyDescent="0.2">
      <c r="A45" s="306" t="s">
        <v>266</v>
      </c>
      <c r="B45" s="307" t="s">
        <v>267</v>
      </c>
      <c r="C45" s="308"/>
      <c r="D45" s="113">
        <v>1.0427110487266893</v>
      </c>
      <c r="E45" s="115">
        <v>52</v>
      </c>
      <c r="F45" s="114">
        <v>21</v>
      </c>
      <c r="G45" s="114">
        <v>17</v>
      </c>
      <c r="H45" s="114">
        <v>14</v>
      </c>
      <c r="I45" s="140">
        <v>20</v>
      </c>
      <c r="J45" s="115">
        <v>32</v>
      </c>
      <c r="K45" s="116">
        <v>160</v>
      </c>
    </row>
    <row r="46" spans="1:11" ht="14.1" customHeight="1" x14ac:dyDescent="0.2">
      <c r="A46" s="306">
        <v>54</v>
      </c>
      <c r="B46" s="307" t="s">
        <v>268</v>
      </c>
      <c r="C46" s="308"/>
      <c r="D46" s="113">
        <v>4.1307399238018849</v>
      </c>
      <c r="E46" s="115">
        <v>206</v>
      </c>
      <c r="F46" s="114">
        <v>135</v>
      </c>
      <c r="G46" s="114">
        <v>112</v>
      </c>
      <c r="H46" s="114">
        <v>202</v>
      </c>
      <c r="I46" s="140">
        <v>136</v>
      </c>
      <c r="J46" s="115">
        <v>70</v>
      </c>
      <c r="K46" s="116">
        <v>51.470588235294116</v>
      </c>
    </row>
    <row r="47" spans="1:11" ht="14.1" customHeight="1" x14ac:dyDescent="0.2">
      <c r="A47" s="306">
        <v>61</v>
      </c>
      <c r="B47" s="307" t="s">
        <v>269</v>
      </c>
      <c r="C47" s="308"/>
      <c r="D47" s="113">
        <v>1.503910166432725</v>
      </c>
      <c r="E47" s="115">
        <v>75</v>
      </c>
      <c r="F47" s="114">
        <v>48</v>
      </c>
      <c r="G47" s="114">
        <v>64</v>
      </c>
      <c r="H47" s="114">
        <v>91</v>
      </c>
      <c r="I47" s="140">
        <v>59</v>
      </c>
      <c r="J47" s="115">
        <v>16</v>
      </c>
      <c r="K47" s="116">
        <v>27.118644067796609</v>
      </c>
    </row>
    <row r="48" spans="1:11" ht="14.1" customHeight="1" x14ac:dyDescent="0.2">
      <c r="A48" s="306">
        <v>62</v>
      </c>
      <c r="B48" s="307" t="s">
        <v>270</v>
      </c>
      <c r="C48" s="308"/>
      <c r="D48" s="113">
        <v>6.0757970723882098</v>
      </c>
      <c r="E48" s="115">
        <v>303</v>
      </c>
      <c r="F48" s="114">
        <v>225</v>
      </c>
      <c r="G48" s="114">
        <v>290</v>
      </c>
      <c r="H48" s="114">
        <v>204</v>
      </c>
      <c r="I48" s="140">
        <v>267</v>
      </c>
      <c r="J48" s="115">
        <v>36</v>
      </c>
      <c r="K48" s="116">
        <v>13.48314606741573</v>
      </c>
    </row>
    <row r="49" spans="1:11" ht="14.1" customHeight="1" x14ac:dyDescent="0.2">
      <c r="A49" s="306">
        <v>63</v>
      </c>
      <c r="B49" s="307" t="s">
        <v>271</v>
      </c>
      <c r="C49" s="308"/>
      <c r="D49" s="113">
        <v>2.5466212151594143</v>
      </c>
      <c r="E49" s="115">
        <v>127</v>
      </c>
      <c r="F49" s="114">
        <v>108</v>
      </c>
      <c r="G49" s="114">
        <v>110</v>
      </c>
      <c r="H49" s="114">
        <v>85</v>
      </c>
      <c r="I49" s="140">
        <v>90</v>
      </c>
      <c r="J49" s="115">
        <v>37</v>
      </c>
      <c r="K49" s="116">
        <v>41.111111111111114</v>
      </c>
    </row>
    <row r="50" spans="1:11" ht="14.1" customHeight="1" x14ac:dyDescent="0.2">
      <c r="A50" s="306" t="s">
        <v>272</v>
      </c>
      <c r="B50" s="307" t="s">
        <v>273</v>
      </c>
      <c r="C50" s="308"/>
      <c r="D50" s="113">
        <v>0.36093843994385399</v>
      </c>
      <c r="E50" s="115">
        <v>18</v>
      </c>
      <c r="F50" s="114">
        <v>15</v>
      </c>
      <c r="G50" s="114">
        <v>13</v>
      </c>
      <c r="H50" s="114">
        <v>16</v>
      </c>
      <c r="I50" s="140">
        <v>7</v>
      </c>
      <c r="J50" s="115">
        <v>11</v>
      </c>
      <c r="K50" s="116">
        <v>157.14285714285714</v>
      </c>
    </row>
    <row r="51" spans="1:11" ht="14.1" customHeight="1" x14ac:dyDescent="0.2">
      <c r="A51" s="306" t="s">
        <v>274</v>
      </c>
      <c r="B51" s="307" t="s">
        <v>275</v>
      </c>
      <c r="C51" s="308"/>
      <c r="D51" s="113">
        <v>2.1255263685582513</v>
      </c>
      <c r="E51" s="115">
        <v>106</v>
      </c>
      <c r="F51" s="114">
        <v>91</v>
      </c>
      <c r="G51" s="114">
        <v>91</v>
      </c>
      <c r="H51" s="114">
        <v>68</v>
      </c>
      <c r="I51" s="140">
        <v>80</v>
      </c>
      <c r="J51" s="115">
        <v>26</v>
      </c>
      <c r="K51" s="116">
        <v>32.5</v>
      </c>
    </row>
    <row r="52" spans="1:11" ht="14.1" customHeight="1" x14ac:dyDescent="0.2">
      <c r="A52" s="306">
        <v>71</v>
      </c>
      <c r="B52" s="307" t="s">
        <v>276</v>
      </c>
      <c r="C52" s="308"/>
      <c r="D52" s="113">
        <v>6.61720473230399</v>
      </c>
      <c r="E52" s="115">
        <v>330</v>
      </c>
      <c r="F52" s="114">
        <v>218</v>
      </c>
      <c r="G52" s="114">
        <v>244</v>
      </c>
      <c r="H52" s="114">
        <v>248</v>
      </c>
      <c r="I52" s="140">
        <v>265</v>
      </c>
      <c r="J52" s="115">
        <v>65</v>
      </c>
      <c r="K52" s="116">
        <v>24.528301886792452</v>
      </c>
    </row>
    <row r="53" spans="1:11" ht="14.1" customHeight="1" x14ac:dyDescent="0.2">
      <c r="A53" s="306" t="s">
        <v>277</v>
      </c>
      <c r="B53" s="307" t="s">
        <v>278</v>
      </c>
      <c r="C53" s="308"/>
      <c r="D53" s="113">
        <v>2.6869861640264689</v>
      </c>
      <c r="E53" s="115">
        <v>134</v>
      </c>
      <c r="F53" s="114">
        <v>99</v>
      </c>
      <c r="G53" s="114">
        <v>102</v>
      </c>
      <c r="H53" s="114">
        <v>77</v>
      </c>
      <c r="I53" s="140">
        <v>89</v>
      </c>
      <c r="J53" s="115">
        <v>45</v>
      </c>
      <c r="K53" s="116">
        <v>50.561797752808985</v>
      </c>
    </row>
    <row r="54" spans="1:11" ht="14.1" customHeight="1" x14ac:dyDescent="0.2">
      <c r="A54" s="306" t="s">
        <v>279</v>
      </c>
      <c r="B54" s="307" t="s">
        <v>280</v>
      </c>
      <c r="C54" s="308"/>
      <c r="D54" s="113">
        <v>3.308602366151995</v>
      </c>
      <c r="E54" s="115">
        <v>165</v>
      </c>
      <c r="F54" s="114">
        <v>93</v>
      </c>
      <c r="G54" s="114">
        <v>124</v>
      </c>
      <c r="H54" s="114">
        <v>146</v>
      </c>
      <c r="I54" s="140">
        <v>155</v>
      </c>
      <c r="J54" s="115">
        <v>10</v>
      </c>
      <c r="K54" s="116">
        <v>6.4516129032258061</v>
      </c>
    </row>
    <row r="55" spans="1:11" ht="14.1" customHeight="1" x14ac:dyDescent="0.2">
      <c r="A55" s="306">
        <v>72</v>
      </c>
      <c r="B55" s="307" t="s">
        <v>281</v>
      </c>
      <c r="C55" s="308"/>
      <c r="D55" s="113">
        <v>1.0026067776218168</v>
      </c>
      <c r="E55" s="115">
        <v>50</v>
      </c>
      <c r="F55" s="114">
        <v>55</v>
      </c>
      <c r="G55" s="114">
        <v>54</v>
      </c>
      <c r="H55" s="114">
        <v>54</v>
      </c>
      <c r="I55" s="140">
        <v>65</v>
      </c>
      <c r="J55" s="115">
        <v>-15</v>
      </c>
      <c r="K55" s="116">
        <v>-23.076923076923077</v>
      </c>
    </row>
    <row r="56" spans="1:11" ht="14.1" customHeight="1" x14ac:dyDescent="0.2">
      <c r="A56" s="306" t="s">
        <v>282</v>
      </c>
      <c r="B56" s="307" t="s">
        <v>283</v>
      </c>
      <c r="C56" s="308"/>
      <c r="D56" s="113">
        <v>0.32083416883898136</v>
      </c>
      <c r="E56" s="115">
        <v>16</v>
      </c>
      <c r="F56" s="114">
        <v>22</v>
      </c>
      <c r="G56" s="114">
        <v>18</v>
      </c>
      <c r="H56" s="114">
        <v>22</v>
      </c>
      <c r="I56" s="140">
        <v>26</v>
      </c>
      <c r="J56" s="115">
        <v>-10</v>
      </c>
      <c r="K56" s="116">
        <v>-38.46153846153846</v>
      </c>
    </row>
    <row r="57" spans="1:11" ht="14.1" customHeight="1" x14ac:dyDescent="0.2">
      <c r="A57" s="306" t="s">
        <v>284</v>
      </c>
      <c r="B57" s="307" t="s">
        <v>285</v>
      </c>
      <c r="C57" s="308"/>
      <c r="D57" s="113">
        <v>0.60156406657309003</v>
      </c>
      <c r="E57" s="115">
        <v>30</v>
      </c>
      <c r="F57" s="114">
        <v>21</v>
      </c>
      <c r="G57" s="114">
        <v>33</v>
      </c>
      <c r="H57" s="114">
        <v>25</v>
      </c>
      <c r="I57" s="140">
        <v>35</v>
      </c>
      <c r="J57" s="115">
        <v>-5</v>
      </c>
      <c r="K57" s="116">
        <v>-14.285714285714286</v>
      </c>
    </row>
    <row r="58" spans="1:11" ht="14.1" customHeight="1" x14ac:dyDescent="0.2">
      <c r="A58" s="306">
        <v>73</v>
      </c>
      <c r="B58" s="307" t="s">
        <v>286</v>
      </c>
      <c r="C58" s="308"/>
      <c r="D58" s="113">
        <v>1.2031281331461801</v>
      </c>
      <c r="E58" s="115">
        <v>60</v>
      </c>
      <c r="F58" s="114">
        <v>34</v>
      </c>
      <c r="G58" s="114">
        <v>77</v>
      </c>
      <c r="H58" s="114">
        <v>43</v>
      </c>
      <c r="I58" s="140">
        <v>75</v>
      </c>
      <c r="J58" s="115">
        <v>-15</v>
      </c>
      <c r="K58" s="116">
        <v>-20</v>
      </c>
    </row>
    <row r="59" spans="1:11" ht="14.1" customHeight="1" x14ac:dyDescent="0.2">
      <c r="A59" s="306" t="s">
        <v>287</v>
      </c>
      <c r="B59" s="307" t="s">
        <v>288</v>
      </c>
      <c r="C59" s="308"/>
      <c r="D59" s="113">
        <v>1.082815319831562</v>
      </c>
      <c r="E59" s="115">
        <v>54</v>
      </c>
      <c r="F59" s="114">
        <v>31</v>
      </c>
      <c r="G59" s="114">
        <v>67</v>
      </c>
      <c r="H59" s="114">
        <v>39</v>
      </c>
      <c r="I59" s="140">
        <v>68</v>
      </c>
      <c r="J59" s="115">
        <v>-14</v>
      </c>
      <c r="K59" s="116">
        <v>-20.588235294117649</v>
      </c>
    </row>
    <row r="60" spans="1:11" ht="14.1" customHeight="1" x14ac:dyDescent="0.2">
      <c r="A60" s="306">
        <v>81</v>
      </c>
      <c r="B60" s="307" t="s">
        <v>289</v>
      </c>
      <c r="C60" s="308"/>
      <c r="D60" s="113">
        <v>9.9057549629035488</v>
      </c>
      <c r="E60" s="115">
        <v>494</v>
      </c>
      <c r="F60" s="114">
        <v>174</v>
      </c>
      <c r="G60" s="114">
        <v>238</v>
      </c>
      <c r="H60" s="114">
        <v>173</v>
      </c>
      <c r="I60" s="140">
        <v>207</v>
      </c>
      <c r="J60" s="115">
        <v>287</v>
      </c>
      <c r="K60" s="116">
        <v>138.64734299516908</v>
      </c>
    </row>
    <row r="61" spans="1:11" ht="14.1" customHeight="1" x14ac:dyDescent="0.2">
      <c r="A61" s="306" t="s">
        <v>290</v>
      </c>
      <c r="B61" s="307" t="s">
        <v>291</v>
      </c>
      <c r="C61" s="308"/>
      <c r="D61" s="113">
        <v>1.4838580308802887</v>
      </c>
      <c r="E61" s="115">
        <v>74</v>
      </c>
      <c r="F61" s="114">
        <v>39</v>
      </c>
      <c r="G61" s="114">
        <v>42</v>
      </c>
      <c r="H61" s="114">
        <v>49</v>
      </c>
      <c r="I61" s="140">
        <v>60</v>
      </c>
      <c r="J61" s="115">
        <v>14</v>
      </c>
      <c r="K61" s="116">
        <v>23.333333333333332</v>
      </c>
    </row>
    <row r="62" spans="1:11" ht="14.1" customHeight="1" x14ac:dyDescent="0.2">
      <c r="A62" s="306" t="s">
        <v>292</v>
      </c>
      <c r="B62" s="307" t="s">
        <v>293</v>
      </c>
      <c r="C62" s="308"/>
      <c r="D62" s="113">
        <v>4.9528774814517744</v>
      </c>
      <c r="E62" s="115">
        <v>247</v>
      </c>
      <c r="F62" s="114">
        <v>67</v>
      </c>
      <c r="G62" s="114">
        <v>139</v>
      </c>
      <c r="H62" s="114">
        <v>75</v>
      </c>
      <c r="I62" s="140">
        <v>80</v>
      </c>
      <c r="J62" s="115">
        <v>167</v>
      </c>
      <c r="K62" s="116">
        <v>208.75</v>
      </c>
    </row>
    <row r="63" spans="1:11" ht="14.1" customHeight="1" x14ac:dyDescent="0.2">
      <c r="A63" s="306"/>
      <c r="B63" s="307" t="s">
        <v>294</v>
      </c>
      <c r="C63" s="308"/>
      <c r="D63" s="113">
        <v>4.6119911770603572</v>
      </c>
      <c r="E63" s="115">
        <v>230</v>
      </c>
      <c r="F63" s="114">
        <v>58</v>
      </c>
      <c r="G63" s="114">
        <v>123</v>
      </c>
      <c r="H63" s="114">
        <v>67</v>
      </c>
      <c r="I63" s="140">
        <v>69</v>
      </c>
      <c r="J63" s="115">
        <v>161</v>
      </c>
      <c r="K63" s="116">
        <v>233.33333333333334</v>
      </c>
    </row>
    <row r="64" spans="1:11" ht="14.1" customHeight="1" x14ac:dyDescent="0.2">
      <c r="A64" s="306" t="s">
        <v>295</v>
      </c>
      <c r="B64" s="307" t="s">
        <v>296</v>
      </c>
      <c r="C64" s="308"/>
      <c r="D64" s="113">
        <v>0.94245037096450768</v>
      </c>
      <c r="E64" s="115">
        <v>47</v>
      </c>
      <c r="F64" s="114">
        <v>24</v>
      </c>
      <c r="G64" s="114">
        <v>18</v>
      </c>
      <c r="H64" s="114">
        <v>19</v>
      </c>
      <c r="I64" s="140">
        <v>24</v>
      </c>
      <c r="J64" s="115">
        <v>23</v>
      </c>
      <c r="K64" s="116">
        <v>95.833333333333329</v>
      </c>
    </row>
    <row r="65" spans="1:11" ht="14.1" customHeight="1" x14ac:dyDescent="0.2">
      <c r="A65" s="306" t="s">
        <v>297</v>
      </c>
      <c r="B65" s="307" t="s">
        <v>298</v>
      </c>
      <c r="C65" s="308"/>
      <c r="D65" s="113">
        <v>1.925005013033888</v>
      </c>
      <c r="E65" s="115">
        <v>96</v>
      </c>
      <c r="F65" s="114">
        <v>25</v>
      </c>
      <c r="G65" s="114">
        <v>24</v>
      </c>
      <c r="H65" s="114">
        <v>20</v>
      </c>
      <c r="I65" s="140">
        <v>17</v>
      </c>
      <c r="J65" s="115">
        <v>79</v>
      </c>
      <c r="K65" s="116" t="s">
        <v>514</v>
      </c>
    </row>
    <row r="66" spans="1:11" ht="14.1" customHeight="1" x14ac:dyDescent="0.2">
      <c r="A66" s="306">
        <v>82</v>
      </c>
      <c r="B66" s="307" t="s">
        <v>299</v>
      </c>
      <c r="C66" s="308"/>
      <c r="D66" s="113">
        <v>3.2885502305995589</v>
      </c>
      <c r="E66" s="115">
        <v>164</v>
      </c>
      <c r="F66" s="114">
        <v>131</v>
      </c>
      <c r="G66" s="114">
        <v>136</v>
      </c>
      <c r="H66" s="114">
        <v>92</v>
      </c>
      <c r="I66" s="140">
        <v>140</v>
      </c>
      <c r="J66" s="115">
        <v>24</v>
      </c>
      <c r="K66" s="116">
        <v>17.142857142857142</v>
      </c>
    </row>
    <row r="67" spans="1:11" ht="14.1" customHeight="1" x14ac:dyDescent="0.2">
      <c r="A67" s="306" t="s">
        <v>300</v>
      </c>
      <c r="B67" s="307" t="s">
        <v>301</v>
      </c>
      <c r="C67" s="308"/>
      <c r="D67" s="113">
        <v>2.4864648085021055</v>
      </c>
      <c r="E67" s="115">
        <v>124</v>
      </c>
      <c r="F67" s="114">
        <v>103</v>
      </c>
      <c r="G67" s="114">
        <v>108</v>
      </c>
      <c r="H67" s="114">
        <v>77</v>
      </c>
      <c r="I67" s="140">
        <v>97</v>
      </c>
      <c r="J67" s="115">
        <v>27</v>
      </c>
      <c r="K67" s="116">
        <v>27.835051546391753</v>
      </c>
    </row>
    <row r="68" spans="1:11" ht="14.1" customHeight="1" x14ac:dyDescent="0.2">
      <c r="A68" s="306" t="s">
        <v>302</v>
      </c>
      <c r="B68" s="307" t="s">
        <v>303</v>
      </c>
      <c r="C68" s="308"/>
      <c r="D68" s="113">
        <v>0.48125125325847201</v>
      </c>
      <c r="E68" s="115">
        <v>24</v>
      </c>
      <c r="F68" s="114">
        <v>19</v>
      </c>
      <c r="G68" s="114">
        <v>20</v>
      </c>
      <c r="H68" s="114">
        <v>9</v>
      </c>
      <c r="I68" s="140">
        <v>32</v>
      </c>
      <c r="J68" s="115">
        <v>-8</v>
      </c>
      <c r="K68" s="116">
        <v>-25</v>
      </c>
    </row>
    <row r="69" spans="1:11" ht="14.1" customHeight="1" x14ac:dyDescent="0.2">
      <c r="A69" s="306">
        <v>83</v>
      </c>
      <c r="B69" s="307" t="s">
        <v>304</v>
      </c>
      <c r="C69" s="308"/>
      <c r="D69" s="113">
        <v>2.7872468417886505</v>
      </c>
      <c r="E69" s="115">
        <v>139</v>
      </c>
      <c r="F69" s="114">
        <v>106</v>
      </c>
      <c r="G69" s="114">
        <v>192</v>
      </c>
      <c r="H69" s="114">
        <v>133</v>
      </c>
      <c r="I69" s="140">
        <v>148</v>
      </c>
      <c r="J69" s="115">
        <v>-9</v>
      </c>
      <c r="K69" s="116">
        <v>-6.0810810810810807</v>
      </c>
    </row>
    <row r="70" spans="1:11" ht="14.1" customHeight="1" x14ac:dyDescent="0.2">
      <c r="A70" s="306" t="s">
        <v>305</v>
      </c>
      <c r="B70" s="307" t="s">
        <v>306</v>
      </c>
      <c r="C70" s="308"/>
      <c r="D70" s="113">
        <v>2.5466212151594143</v>
      </c>
      <c r="E70" s="115">
        <v>127</v>
      </c>
      <c r="F70" s="114">
        <v>92</v>
      </c>
      <c r="G70" s="114">
        <v>171</v>
      </c>
      <c r="H70" s="114">
        <v>118</v>
      </c>
      <c r="I70" s="140">
        <v>126</v>
      </c>
      <c r="J70" s="115">
        <v>1</v>
      </c>
      <c r="K70" s="116">
        <v>0.79365079365079361</v>
      </c>
    </row>
    <row r="71" spans="1:11" ht="14.1" customHeight="1" x14ac:dyDescent="0.2">
      <c r="A71" s="306"/>
      <c r="B71" s="307" t="s">
        <v>307</v>
      </c>
      <c r="C71" s="308"/>
      <c r="D71" s="113">
        <v>1.503910166432725</v>
      </c>
      <c r="E71" s="115">
        <v>75</v>
      </c>
      <c r="F71" s="114">
        <v>59</v>
      </c>
      <c r="G71" s="114">
        <v>111</v>
      </c>
      <c r="H71" s="114">
        <v>77</v>
      </c>
      <c r="I71" s="140">
        <v>83</v>
      </c>
      <c r="J71" s="115">
        <v>-8</v>
      </c>
      <c r="K71" s="116">
        <v>-9.6385542168674707</v>
      </c>
    </row>
    <row r="72" spans="1:11" ht="14.1" customHeight="1" x14ac:dyDescent="0.2">
      <c r="A72" s="306">
        <v>84</v>
      </c>
      <c r="B72" s="307" t="s">
        <v>308</v>
      </c>
      <c r="C72" s="308"/>
      <c r="D72" s="113">
        <v>0.86224182875476241</v>
      </c>
      <c r="E72" s="115">
        <v>43</v>
      </c>
      <c r="F72" s="114">
        <v>42</v>
      </c>
      <c r="G72" s="114">
        <v>97</v>
      </c>
      <c r="H72" s="114">
        <v>29</v>
      </c>
      <c r="I72" s="140">
        <v>52</v>
      </c>
      <c r="J72" s="115">
        <v>-9</v>
      </c>
      <c r="K72" s="116">
        <v>-17.307692307692307</v>
      </c>
    </row>
    <row r="73" spans="1:11" ht="14.1" customHeight="1" x14ac:dyDescent="0.2">
      <c r="A73" s="306" t="s">
        <v>309</v>
      </c>
      <c r="B73" s="307" t="s">
        <v>310</v>
      </c>
      <c r="C73" s="308"/>
      <c r="D73" s="113">
        <v>0.58151193102065368</v>
      </c>
      <c r="E73" s="115">
        <v>29</v>
      </c>
      <c r="F73" s="114">
        <v>28</v>
      </c>
      <c r="G73" s="114">
        <v>68</v>
      </c>
      <c r="H73" s="114">
        <v>15</v>
      </c>
      <c r="I73" s="140">
        <v>41</v>
      </c>
      <c r="J73" s="115">
        <v>-12</v>
      </c>
      <c r="K73" s="116">
        <v>-29.26829268292683</v>
      </c>
    </row>
    <row r="74" spans="1:11" ht="14.1" customHeight="1" x14ac:dyDescent="0.2">
      <c r="A74" s="306" t="s">
        <v>311</v>
      </c>
      <c r="B74" s="307" t="s">
        <v>312</v>
      </c>
      <c r="C74" s="308"/>
      <c r="D74" s="113">
        <v>0.16041708441949068</v>
      </c>
      <c r="E74" s="115">
        <v>8</v>
      </c>
      <c r="F74" s="114">
        <v>5</v>
      </c>
      <c r="G74" s="114">
        <v>12</v>
      </c>
      <c r="H74" s="114">
        <v>8</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v>8.020854220974534E-2</v>
      </c>
      <c r="E76" s="115">
        <v>4</v>
      </c>
      <c r="F76" s="114" t="s">
        <v>513</v>
      </c>
      <c r="G76" s="114">
        <v>8</v>
      </c>
      <c r="H76" s="114">
        <v>4</v>
      </c>
      <c r="I76" s="140">
        <v>4</v>
      </c>
      <c r="J76" s="115">
        <v>0</v>
      </c>
      <c r="K76" s="116">
        <v>0</v>
      </c>
    </row>
    <row r="77" spans="1:11" ht="14.1" customHeight="1" x14ac:dyDescent="0.2">
      <c r="A77" s="306">
        <v>92</v>
      </c>
      <c r="B77" s="307" t="s">
        <v>316</v>
      </c>
      <c r="C77" s="308"/>
      <c r="D77" s="113">
        <v>0.3408863043914177</v>
      </c>
      <c r="E77" s="115">
        <v>17</v>
      </c>
      <c r="F77" s="114">
        <v>15</v>
      </c>
      <c r="G77" s="114">
        <v>12</v>
      </c>
      <c r="H77" s="114">
        <v>11</v>
      </c>
      <c r="I77" s="140">
        <v>49</v>
      </c>
      <c r="J77" s="115">
        <v>-32</v>
      </c>
      <c r="K77" s="116">
        <v>-65.306122448979593</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0.26067776218167232</v>
      </c>
      <c r="E79" s="115">
        <v>13</v>
      </c>
      <c r="F79" s="114">
        <v>7</v>
      </c>
      <c r="G79" s="114">
        <v>7</v>
      </c>
      <c r="H79" s="114">
        <v>14</v>
      </c>
      <c r="I79" s="140">
        <v>4</v>
      </c>
      <c r="J79" s="115">
        <v>9</v>
      </c>
      <c r="K79" s="116">
        <v>225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0.20052135552436334</v>
      </c>
      <c r="E81" s="143">
        <v>10</v>
      </c>
      <c r="F81" s="144">
        <v>9</v>
      </c>
      <c r="G81" s="144">
        <v>32</v>
      </c>
      <c r="H81" s="144">
        <v>16</v>
      </c>
      <c r="I81" s="145">
        <v>15</v>
      </c>
      <c r="J81" s="143">
        <v>-5</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53309</v>
      </c>
      <c r="C10" s="114">
        <v>29442</v>
      </c>
      <c r="D10" s="114">
        <v>23867</v>
      </c>
      <c r="E10" s="114">
        <v>41592</v>
      </c>
      <c r="F10" s="114">
        <v>10722</v>
      </c>
      <c r="G10" s="114">
        <v>5750</v>
      </c>
      <c r="H10" s="114">
        <v>16062</v>
      </c>
      <c r="I10" s="115">
        <v>7670</v>
      </c>
      <c r="J10" s="114">
        <v>6173</v>
      </c>
      <c r="K10" s="114">
        <v>1497</v>
      </c>
      <c r="L10" s="423">
        <v>4526</v>
      </c>
      <c r="M10" s="424">
        <v>4571</v>
      </c>
    </row>
    <row r="11" spans="1:13" ht="11.1" customHeight="1" x14ac:dyDescent="0.2">
      <c r="A11" s="422" t="s">
        <v>387</v>
      </c>
      <c r="B11" s="115">
        <v>54546</v>
      </c>
      <c r="C11" s="114">
        <v>30494</v>
      </c>
      <c r="D11" s="114">
        <v>24052</v>
      </c>
      <c r="E11" s="114">
        <v>42690</v>
      </c>
      <c r="F11" s="114">
        <v>10866</v>
      </c>
      <c r="G11" s="114">
        <v>5764</v>
      </c>
      <c r="H11" s="114">
        <v>16559</v>
      </c>
      <c r="I11" s="115">
        <v>7582</v>
      </c>
      <c r="J11" s="114">
        <v>6037</v>
      </c>
      <c r="K11" s="114">
        <v>1545</v>
      </c>
      <c r="L11" s="423">
        <v>3944</v>
      </c>
      <c r="M11" s="424">
        <v>2801</v>
      </c>
    </row>
    <row r="12" spans="1:13" ht="11.1" customHeight="1" x14ac:dyDescent="0.2">
      <c r="A12" s="422" t="s">
        <v>388</v>
      </c>
      <c r="B12" s="115">
        <v>56206</v>
      </c>
      <c r="C12" s="114">
        <v>31641</v>
      </c>
      <c r="D12" s="114">
        <v>24565</v>
      </c>
      <c r="E12" s="114">
        <v>44076</v>
      </c>
      <c r="F12" s="114">
        <v>11118</v>
      </c>
      <c r="G12" s="114">
        <v>6401</v>
      </c>
      <c r="H12" s="114">
        <v>17017</v>
      </c>
      <c r="I12" s="115">
        <v>7557</v>
      </c>
      <c r="J12" s="114">
        <v>5870</v>
      </c>
      <c r="K12" s="114">
        <v>1687</v>
      </c>
      <c r="L12" s="423">
        <v>5111</v>
      </c>
      <c r="M12" s="424">
        <v>3559</v>
      </c>
    </row>
    <row r="13" spans="1:13" s="110" customFormat="1" ht="11.1" customHeight="1" x14ac:dyDescent="0.2">
      <c r="A13" s="422" t="s">
        <v>389</v>
      </c>
      <c r="B13" s="115">
        <v>55206</v>
      </c>
      <c r="C13" s="114">
        <v>30753</v>
      </c>
      <c r="D13" s="114">
        <v>24453</v>
      </c>
      <c r="E13" s="114">
        <v>42897</v>
      </c>
      <c r="F13" s="114">
        <v>11305</v>
      </c>
      <c r="G13" s="114">
        <v>6051</v>
      </c>
      <c r="H13" s="114">
        <v>16994</v>
      </c>
      <c r="I13" s="115">
        <v>7420</v>
      </c>
      <c r="J13" s="114">
        <v>5834</v>
      </c>
      <c r="K13" s="114">
        <v>1586</v>
      </c>
      <c r="L13" s="423">
        <v>2935</v>
      </c>
      <c r="M13" s="424">
        <v>4020</v>
      </c>
    </row>
    <row r="14" spans="1:13" ht="15" customHeight="1" x14ac:dyDescent="0.2">
      <c r="A14" s="422" t="s">
        <v>390</v>
      </c>
      <c r="B14" s="115">
        <v>55759</v>
      </c>
      <c r="C14" s="114">
        <v>31149</v>
      </c>
      <c r="D14" s="114">
        <v>24610</v>
      </c>
      <c r="E14" s="114">
        <v>42067</v>
      </c>
      <c r="F14" s="114">
        <v>12790</v>
      </c>
      <c r="G14" s="114">
        <v>5977</v>
      </c>
      <c r="H14" s="114">
        <v>17265</v>
      </c>
      <c r="I14" s="115">
        <v>7367</v>
      </c>
      <c r="J14" s="114">
        <v>5791</v>
      </c>
      <c r="K14" s="114">
        <v>1576</v>
      </c>
      <c r="L14" s="423">
        <v>5153</v>
      </c>
      <c r="M14" s="424">
        <v>4690</v>
      </c>
    </row>
    <row r="15" spans="1:13" ht="11.1" customHeight="1" x14ac:dyDescent="0.2">
      <c r="A15" s="422" t="s">
        <v>387</v>
      </c>
      <c r="B15" s="115">
        <v>56853</v>
      </c>
      <c r="C15" s="114">
        <v>32019</v>
      </c>
      <c r="D15" s="114">
        <v>24834</v>
      </c>
      <c r="E15" s="114">
        <v>42713</v>
      </c>
      <c r="F15" s="114">
        <v>13300</v>
      </c>
      <c r="G15" s="114">
        <v>5898</v>
      </c>
      <c r="H15" s="114">
        <v>17812</v>
      </c>
      <c r="I15" s="115">
        <v>7367</v>
      </c>
      <c r="J15" s="114">
        <v>5787</v>
      </c>
      <c r="K15" s="114">
        <v>1580</v>
      </c>
      <c r="L15" s="423">
        <v>4256</v>
      </c>
      <c r="M15" s="424">
        <v>3182</v>
      </c>
    </row>
    <row r="16" spans="1:13" ht="11.1" customHeight="1" x14ac:dyDescent="0.2">
      <c r="A16" s="422" t="s">
        <v>388</v>
      </c>
      <c r="B16" s="115">
        <v>57922</v>
      </c>
      <c r="C16" s="114">
        <v>32784</v>
      </c>
      <c r="D16" s="114">
        <v>25138</v>
      </c>
      <c r="E16" s="114">
        <v>43532</v>
      </c>
      <c r="F16" s="114">
        <v>13537</v>
      </c>
      <c r="G16" s="114">
        <v>6392</v>
      </c>
      <c r="H16" s="114">
        <v>18255</v>
      </c>
      <c r="I16" s="115">
        <v>7414</v>
      </c>
      <c r="J16" s="114">
        <v>5758</v>
      </c>
      <c r="K16" s="114">
        <v>1656</v>
      </c>
      <c r="L16" s="423">
        <v>4752</v>
      </c>
      <c r="M16" s="424">
        <v>3886</v>
      </c>
    </row>
    <row r="17" spans="1:13" s="110" customFormat="1" ht="11.1" customHeight="1" x14ac:dyDescent="0.2">
      <c r="A17" s="422" t="s">
        <v>389</v>
      </c>
      <c r="B17" s="115">
        <v>57164</v>
      </c>
      <c r="C17" s="114">
        <v>32046</v>
      </c>
      <c r="D17" s="114">
        <v>25118</v>
      </c>
      <c r="E17" s="114">
        <v>43558</v>
      </c>
      <c r="F17" s="114">
        <v>13572</v>
      </c>
      <c r="G17" s="114">
        <v>6028</v>
      </c>
      <c r="H17" s="114">
        <v>18406</v>
      </c>
      <c r="I17" s="115">
        <v>7416</v>
      </c>
      <c r="J17" s="114">
        <v>5744</v>
      </c>
      <c r="K17" s="114">
        <v>1672</v>
      </c>
      <c r="L17" s="423">
        <v>3051</v>
      </c>
      <c r="M17" s="424">
        <v>3976</v>
      </c>
    </row>
    <row r="18" spans="1:13" ht="15" customHeight="1" x14ac:dyDescent="0.2">
      <c r="A18" s="422" t="s">
        <v>391</v>
      </c>
      <c r="B18" s="115">
        <v>57005</v>
      </c>
      <c r="C18" s="114">
        <v>31993</v>
      </c>
      <c r="D18" s="114">
        <v>25012</v>
      </c>
      <c r="E18" s="114">
        <v>43063</v>
      </c>
      <c r="F18" s="114">
        <v>13891</v>
      </c>
      <c r="G18" s="114">
        <v>5764</v>
      </c>
      <c r="H18" s="114">
        <v>18557</v>
      </c>
      <c r="I18" s="115">
        <v>7345</v>
      </c>
      <c r="J18" s="114">
        <v>5722</v>
      </c>
      <c r="K18" s="114">
        <v>1623</v>
      </c>
      <c r="L18" s="423">
        <v>4396</v>
      </c>
      <c r="M18" s="424">
        <v>4574</v>
      </c>
    </row>
    <row r="19" spans="1:13" ht="11.1" customHeight="1" x14ac:dyDescent="0.2">
      <c r="A19" s="422" t="s">
        <v>387</v>
      </c>
      <c r="B19" s="115">
        <v>57701</v>
      </c>
      <c r="C19" s="114">
        <v>32608</v>
      </c>
      <c r="D19" s="114">
        <v>25093</v>
      </c>
      <c r="E19" s="114">
        <v>43500</v>
      </c>
      <c r="F19" s="114">
        <v>14149</v>
      </c>
      <c r="G19" s="114">
        <v>5507</v>
      </c>
      <c r="H19" s="114">
        <v>19107</v>
      </c>
      <c r="I19" s="115">
        <v>7480</v>
      </c>
      <c r="J19" s="114">
        <v>5765</v>
      </c>
      <c r="K19" s="114">
        <v>1715</v>
      </c>
      <c r="L19" s="423">
        <v>3335</v>
      </c>
      <c r="M19" s="424">
        <v>2719</v>
      </c>
    </row>
    <row r="20" spans="1:13" ht="11.1" customHeight="1" x14ac:dyDescent="0.2">
      <c r="A20" s="422" t="s">
        <v>388</v>
      </c>
      <c r="B20" s="115">
        <v>58458</v>
      </c>
      <c r="C20" s="114">
        <v>33137</v>
      </c>
      <c r="D20" s="114">
        <v>25321</v>
      </c>
      <c r="E20" s="114">
        <v>44012</v>
      </c>
      <c r="F20" s="114">
        <v>14375</v>
      </c>
      <c r="G20" s="114">
        <v>5833</v>
      </c>
      <c r="H20" s="114">
        <v>19509</v>
      </c>
      <c r="I20" s="115">
        <v>7570</v>
      </c>
      <c r="J20" s="114">
        <v>5823</v>
      </c>
      <c r="K20" s="114">
        <v>1747</v>
      </c>
      <c r="L20" s="423">
        <v>4056</v>
      </c>
      <c r="M20" s="424">
        <v>3414</v>
      </c>
    </row>
    <row r="21" spans="1:13" s="110" customFormat="1" ht="11.1" customHeight="1" x14ac:dyDescent="0.2">
      <c r="A21" s="422" t="s">
        <v>389</v>
      </c>
      <c r="B21" s="115">
        <v>56946</v>
      </c>
      <c r="C21" s="114">
        <v>31826</v>
      </c>
      <c r="D21" s="114">
        <v>25120</v>
      </c>
      <c r="E21" s="114">
        <v>42700</v>
      </c>
      <c r="F21" s="114">
        <v>14238</v>
      </c>
      <c r="G21" s="114">
        <v>5395</v>
      </c>
      <c r="H21" s="114">
        <v>19381</v>
      </c>
      <c r="I21" s="115">
        <v>7440</v>
      </c>
      <c r="J21" s="114">
        <v>5705</v>
      </c>
      <c r="K21" s="114">
        <v>1735</v>
      </c>
      <c r="L21" s="423">
        <v>2255</v>
      </c>
      <c r="M21" s="424">
        <v>3683</v>
      </c>
    </row>
    <row r="22" spans="1:13" ht="15" customHeight="1" x14ac:dyDescent="0.2">
      <c r="A22" s="422" t="s">
        <v>392</v>
      </c>
      <c r="B22" s="115">
        <v>56585</v>
      </c>
      <c r="C22" s="114">
        <v>31520</v>
      </c>
      <c r="D22" s="114">
        <v>25065</v>
      </c>
      <c r="E22" s="114">
        <v>42282</v>
      </c>
      <c r="F22" s="114">
        <v>14212</v>
      </c>
      <c r="G22" s="114">
        <v>5050</v>
      </c>
      <c r="H22" s="114">
        <v>19536</v>
      </c>
      <c r="I22" s="115">
        <v>7508</v>
      </c>
      <c r="J22" s="114">
        <v>5779</v>
      </c>
      <c r="K22" s="114">
        <v>1729</v>
      </c>
      <c r="L22" s="423">
        <v>3997</v>
      </c>
      <c r="M22" s="424">
        <v>4412</v>
      </c>
    </row>
    <row r="23" spans="1:13" ht="11.1" customHeight="1" x14ac:dyDescent="0.2">
      <c r="A23" s="422" t="s">
        <v>387</v>
      </c>
      <c r="B23" s="115">
        <v>57469</v>
      </c>
      <c r="C23" s="114">
        <v>32341</v>
      </c>
      <c r="D23" s="114">
        <v>25128</v>
      </c>
      <c r="E23" s="114">
        <v>42979</v>
      </c>
      <c r="F23" s="114">
        <v>14381</v>
      </c>
      <c r="G23" s="114">
        <v>4808</v>
      </c>
      <c r="H23" s="114">
        <v>20231</v>
      </c>
      <c r="I23" s="115">
        <v>7534</v>
      </c>
      <c r="J23" s="114">
        <v>5747</v>
      </c>
      <c r="K23" s="114">
        <v>1787</v>
      </c>
      <c r="L23" s="423">
        <v>3499</v>
      </c>
      <c r="M23" s="424">
        <v>2660</v>
      </c>
    </row>
    <row r="24" spans="1:13" ht="11.1" customHeight="1" x14ac:dyDescent="0.2">
      <c r="A24" s="422" t="s">
        <v>388</v>
      </c>
      <c r="B24" s="115">
        <v>58437</v>
      </c>
      <c r="C24" s="114">
        <v>32806</v>
      </c>
      <c r="D24" s="114">
        <v>25631</v>
      </c>
      <c r="E24" s="114">
        <v>42603</v>
      </c>
      <c r="F24" s="114">
        <v>14868</v>
      </c>
      <c r="G24" s="114">
        <v>5175</v>
      </c>
      <c r="H24" s="114">
        <v>20712</v>
      </c>
      <c r="I24" s="115">
        <v>7842</v>
      </c>
      <c r="J24" s="114">
        <v>5959</v>
      </c>
      <c r="K24" s="114">
        <v>1883</v>
      </c>
      <c r="L24" s="423">
        <v>4428</v>
      </c>
      <c r="M24" s="424">
        <v>3579</v>
      </c>
    </row>
    <row r="25" spans="1:13" s="110" customFormat="1" ht="11.1" customHeight="1" x14ac:dyDescent="0.2">
      <c r="A25" s="422" t="s">
        <v>389</v>
      </c>
      <c r="B25" s="115">
        <v>57685</v>
      </c>
      <c r="C25" s="114">
        <v>32069</v>
      </c>
      <c r="D25" s="114">
        <v>25616</v>
      </c>
      <c r="E25" s="114">
        <v>41804</v>
      </c>
      <c r="F25" s="114">
        <v>14905</v>
      </c>
      <c r="G25" s="114">
        <v>4840</v>
      </c>
      <c r="H25" s="114">
        <v>20768</v>
      </c>
      <c r="I25" s="115">
        <v>7694</v>
      </c>
      <c r="J25" s="114">
        <v>5788</v>
      </c>
      <c r="K25" s="114">
        <v>1906</v>
      </c>
      <c r="L25" s="423">
        <v>3178</v>
      </c>
      <c r="M25" s="424">
        <v>3999</v>
      </c>
    </row>
    <row r="26" spans="1:13" ht="15" customHeight="1" x14ac:dyDescent="0.2">
      <c r="A26" s="422" t="s">
        <v>393</v>
      </c>
      <c r="B26" s="115">
        <v>57458</v>
      </c>
      <c r="C26" s="114">
        <v>31969</v>
      </c>
      <c r="D26" s="114">
        <v>25489</v>
      </c>
      <c r="E26" s="114">
        <v>41589</v>
      </c>
      <c r="F26" s="114">
        <v>14896</v>
      </c>
      <c r="G26" s="114">
        <v>4540</v>
      </c>
      <c r="H26" s="114">
        <v>20902</v>
      </c>
      <c r="I26" s="115">
        <v>7670</v>
      </c>
      <c r="J26" s="114">
        <v>5764</v>
      </c>
      <c r="K26" s="114">
        <v>1906</v>
      </c>
      <c r="L26" s="423">
        <v>4307</v>
      </c>
      <c r="M26" s="424">
        <v>4391</v>
      </c>
    </row>
    <row r="27" spans="1:13" ht="11.1" customHeight="1" x14ac:dyDescent="0.2">
      <c r="A27" s="422" t="s">
        <v>387</v>
      </c>
      <c r="B27" s="115">
        <v>58240</v>
      </c>
      <c r="C27" s="114">
        <v>32628</v>
      </c>
      <c r="D27" s="114">
        <v>25612</v>
      </c>
      <c r="E27" s="114">
        <v>42250</v>
      </c>
      <c r="F27" s="114">
        <v>15022</v>
      </c>
      <c r="G27" s="114">
        <v>4346</v>
      </c>
      <c r="H27" s="114">
        <v>21453</v>
      </c>
      <c r="I27" s="115">
        <v>7705</v>
      </c>
      <c r="J27" s="114">
        <v>5770</v>
      </c>
      <c r="K27" s="114">
        <v>1935</v>
      </c>
      <c r="L27" s="423">
        <v>3291</v>
      </c>
      <c r="M27" s="424">
        <v>2629</v>
      </c>
    </row>
    <row r="28" spans="1:13" ht="11.1" customHeight="1" x14ac:dyDescent="0.2">
      <c r="A28" s="422" t="s">
        <v>388</v>
      </c>
      <c r="B28" s="115">
        <v>59093</v>
      </c>
      <c r="C28" s="114">
        <v>33224</v>
      </c>
      <c r="D28" s="114">
        <v>25869</v>
      </c>
      <c r="E28" s="114">
        <v>43815</v>
      </c>
      <c r="F28" s="114">
        <v>15030</v>
      </c>
      <c r="G28" s="114">
        <v>4739</v>
      </c>
      <c r="H28" s="114">
        <v>21727</v>
      </c>
      <c r="I28" s="115">
        <v>7747</v>
      </c>
      <c r="J28" s="114">
        <v>5762</v>
      </c>
      <c r="K28" s="114">
        <v>1985</v>
      </c>
      <c r="L28" s="423">
        <v>4562</v>
      </c>
      <c r="M28" s="424">
        <v>3984</v>
      </c>
    </row>
    <row r="29" spans="1:13" s="110" customFormat="1" ht="11.1" customHeight="1" x14ac:dyDescent="0.2">
      <c r="A29" s="422" t="s">
        <v>389</v>
      </c>
      <c r="B29" s="115">
        <v>58247</v>
      </c>
      <c r="C29" s="114">
        <v>32482</v>
      </c>
      <c r="D29" s="114">
        <v>25765</v>
      </c>
      <c r="E29" s="114">
        <v>43215</v>
      </c>
      <c r="F29" s="114">
        <v>15009</v>
      </c>
      <c r="G29" s="114">
        <v>4435</v>
      </c>
      <c r="H29" s="114">
        <v>21630</v>
      </c>
      <c r="I29" s="115">
        <v>7687</v>
      </c>
      <c r="J29" s="114">
        <v>5745</v>
      </c>
      <c r="K29" s="114">
        <v>1942</v>
      </c>
      <c r="L29" s="423">
        <v>2402</v>
      </c>
      <c r="M29" s="424">
        <v>3388</v>
      </c>
    </row>
    <row r="30" spans="1:13" ht="15" customHeight="1" x14ac:dyDescent="0.2">
      <c r="A30" s="422" t="s">
        <v>394</v>
      </c>
      <c r="B30" s="115">
        <v>58111</v>
      </c>
      <c r="C30" s="114">
        <v>32247</v>
      </c>
      <c r="D30" s="114">
        <v>25864</v>
      </c>
      <c r="E30" s="114">
        <v>42843</v>
      </c>
      <c r="F30" s="114">
        <v>15249</v>
      </c>
      <c r="G30" s="114">
        <v>4184</v>
      </c>
      <c r="H30" s="114">
        <v>21683</v>
      </c>
      <c r="I30" s="115">
        <v>7326</v>
      </c>
      <c r="J30" s="114">
        <v>5453</v>
      </c>
      <c r="K30" s="114">
        <v>1873</v>
      </c>
      <c r="L30" s="423">
        <v>3893</v>
      </c>
      <c r="M30" s="424">
        <v>4135</v>
      </c>
    </row>
    <row r="31" spans="1:13" ht="11.1" customHeight="1" x14ac:dyDescent="0.2">
      <c r="A31" s="422" t="s">
        <v>387</v>
      </c>
      <c r="B31" s="115">
        <v>58646</v>
      </c>
      <c r="C31" s="114">
        <v>32683</v>
      </c>
      <c r="D31" s="114">
        <v>25963</v>
      </c>
      <c r="E31" s="114">
        <v>43283</v>
      </c>
      <c r="F31" s="114">
        <v>15347</v>
      </c>
      <c r="G31" s="114">
        <v>3966</v>
      </c>
      <c r="H31" s="114">
        <v>21979</v>
      </c>
      <c r="I31" s="115">
        <v>7305</v>
      </c>
      <c r="J31" s="114">
        <v>5409</v>
      </c>
      <c r="K31" s="114">
        <v>1896</v>
      </c>
      <c r="L31" s="423">
        <v>3574</v>
      </c>
      <c r="M31" s="424">
        <v>3077</v>
      </c>
    </row>
    <row r="32" spans="1:13" ht="11.1" customHeight="1" x14ac:dyDescent="0.2">
      <c r="A32" s="422" t="s">
        <v>388</v>
      </c>
      <c r="B32" s="115">
        <v>59380</v>
      </c>
      <c r="C32" s="114">
        <v>33082</v>
      </c>
      <c r="D32" s="114">
        <v>26298</v>
      </c>
      <c r="E32" s="114">
        <v>43818</v>
      </c>
      <c r="F32" s="114">
        <v>15553</v>
      </c>
      <c r="G32" s="114">
        <v>4365</v>
      </c>
      <c r="H32" s="114">
        <v>22175</v>
      </c>
      <c r="I32" s="115">
        <v>7283</v>
      </c>
      <c r="J32" s="114">
        <v>5328</v>
      </c>
      <c r="K32" s="114">
        <v>1955</v>
      </c>
      <c r="L32" s="423">
        <v>4445</v>
      </c>
      <c r="M32" s="424">
        <v>3833</v>
      </c>
    </row>
    <row r="33" spans="1:13" s="110" customFormat="1" ht="11.1" customHeight="1" x14ac:dyDescent="0.2">
      <c r="A33" s="422" t="s">
        <v>389</v>
      </c>
      <c r="B33" s="115">
        <v>58663</v>
      </c>
      <c r="C33" s="114">
        <v>32528</v>
      </c>
      <c r="D33" s="114">
        <v>26135</v>
      </c>
      <c r="E33" s="114">
        <v>43133</v>
      </c>
      <c r="F33" s="114">
        <v>15523</v>
      </c>
      <c r="G33" s="114">
        <v>4087</v>
      </c>
      <c r="H33" s="114">
        <v>21991</v>
      </c>
      <c r="I33" s="115">
        <v>7187</v>
      </c>
      <c r="J33" s="114">
        <v>5270</v>
      </c>
      <c r="K33" s="114">
        <v>1917</v>
      </c>
      <c r="L33" s="423">
        <v>2580</v>
      </c>
      <c r="M33" s="424">
        <v>3317</v>
      </c>
    </row>
    <row r="34" spans="1:13" ht="15" customHeight="1" x14ac:dyDescent="0.2">
      <c r="A34" s="422" t="s">
        <v>395</v>
      </c>
      <c r="B34" s="115">
        <v>58754</v>
      </c>
      <c r="C34" s="114">
        <v>32517</v>
      </c>
      <c r="D34" s="114">
        <v>26237</v>
      </c>
      <c r="E34" s="114">
        <v>43080</v>
      </c>
      <c r="F34" s="114">
        <v>15670</v>
      </c>
      <c r="G34" s="114">
        <v>3875</v>
      </c>
      <c r="H34" s="114">
        <v>22195</v>
      </c>
      <c r="I34" s="115">
        <v>7091</v>
      </c>
      <c r="J34" s="114">
        <v>5194</v>
      </c>
      <c r="K34" s="114">
        <v>1897</v>
      </c>
      <c r="L34" s="423">
        <v>3773</v>
      </c>
      <c r="M34" s="424">
        <v>3761</v>
      </c>
    </row>
    <row r="35" spans="1:13" ht="11.1" customHeight="1" x14ac:dyDescent="0.2">
      <c r="A35" s="422" t="s">
        <v>387</v>
      </c>
      <c r="B35" s="115">
        <v>59232</v>
      </c>
      <c r="C35" s="114">
        <v>32974</v>
      </c>
      <c r="D35" s="114">
        <v>26258</v>
      </c>
      <c r="E35" s="114">
        <v>43304</v>
      </c>
      <c r="F35" s="114">
        <v>15927</v>
      </c>
      <c r="G35" s="114">
        <v>3768</v>
      </c>
      <c r="H35" s="114">
        <v>22563</v>
      </c>
      <c r="I35" s="115">
        <v>7173</v>
      </c>
      <c r="J35" s="114">
        <v>5243</v>
      </c>
      <c r="K35" s="114">
        <v>1930</v>
      </c>
      <c r="L35" s="423">
        <v>3539</v>
      </c>
      <c r="M35" s="424">
        <v>3091</v>
      </c>
    </row>
    <row r="36" spans="1:13" ht="11.1" customHeight="1" x14ac:dyDescent="0.2">
      <c r="A36" s="422" t="s">
        <v>388</v>
      </c>
      <c r="B36" s="115">
        <v>60166</v>
      </c>
      <c r="C36" s="114">
        <v>33599</v>
      </c>
      <c r="D36" s="114">
        <v>26567</v>
      </c>
      <c r="E36" s="114">
        <v>44077</v>
      </c>
      <c r="F36" s="114">
        <v>16089</v>
      </c>
      <c r="G36" s="114">
        <v>4264</v>
      </c>
      <c r="H36" s="114">
        <v>22750</v>
      </c>
      <c r="I36" s="115">
        <v>7173</v>
      </c>
      <c r="J36" s="114">
        <v>5193</v>
      </c>
      <c r="K36" s="114">
        <v>1980</v>
      </c>
      <c r="L36" s="423">
        <v>4339</v>
      </c>
      <c r="M36" s="424">
        <v>3562</v>
      </c>
    </row>
    <row r="37" spans="1:13" s="110" customFormat="1" ht="11.1" customHeight="1" x14ac:dyDescent="0.2">
      <c r="A37" s="422" t="s">
        <v>389</v>
      </c>
      <c r="B37" s="115">
        <v>59389</v>
      </c>
      <c r="C37" s="114">
        <v>33003</v>
      </c>
      <c r="D37" s="114">
        <v>26386</v>
      </c>
      <c r="E37" s="114">
        <v>43230</v>
      </c>
      <c r="F37" s="114">
        <v>16159</v>
      </c>
      <c r="G37" s="114">
        <v>4067</v>
      </c>
      <c r="H37" s="114">
        <v>22557</v>
      </c>
      <c r="I37" s="115">
        <v>6949</v>
      </c>
      <c r="J37" s="114">
        <v>5055</v>
      </c>
      <c r="K37" s="114">
        <v>1894</v>
      </c>
      <c r="L37" s="423">
        <v>2756</v>
      </c>
      <c r="M37" s="424">
        <v>3572</v>
      </c>
    </row>
    <row r="38" spans="1:13" ht="15" customHeight="1" x14ac:dyDescent="0.2">
      <c r="A38" s="425" t="s">
        <v>396</v>
      </c>
      <c r="B38" s="115">
        <v>59659</v>
      </c>
      <c r="C38" s="114">
        <v>33281</v>
      </c>
      <c r="D38" s="114">
        <v>26378</v>
      </c>
      <c r="E38" s="114">
        <v>43394</v>
      </c>
      <c r="F38" s="114">
        <v>16265</v>
      </c>
      <c r="G38" s="114">
        <v>4000</v>
      </c>
      <c r="H38" s="114">
        <v>22826</v>
      </c>
      <c r="I38" s="115">
        <v>6902</v>
      </c>
      <c r="J38" s="114">
        <v>4977</v>
      </c>
      <c r="K38" s="114">
        <v>1925</v>
      </c>
      <c r="L38" s="423">
        <v>4012</v>
      </c>
      <c r="M38" s="424">
        <v>3849</v>
      </c>
    </row>
    <row r="39" spans="1:13" ht="11.1" customHeight="1" x14ac:dyDescent="0.2">
      <c r="A39" s="422" t="s">
        <v>387</v>
      </c>
      <c r="B39" s="115">
        <v>60257</v>
      </c>
      <c r="C39" s="114">
        <v>33813</v>
      </c>
      <c r="D39" s="114">
        <v>26444</v>
      </c>
      <c r="E39" s="114">
        <v>43781</v>
      </c>
      <c r="F39" s="114">
        <v>16476</v>
      </c>
      <c r="G39" s="114">
        <v>3962</v>
      </c>
      <c r="H39" s="114">
        <v>23197</v>
      </c>
      <c r="I39" s="115">
        <v>7075</v>
      </c>
      <c r="J39" s="114">
        <v>5138</v>
      </c>
      <c r="K39" s="114">
        <v>1937</v>
      </c>
      <c r="L39" s="423">
        <v>3502</v>
      </c>
      <c r="M39" s="424">
        <v>2887</v>
      </c>
    </row>
    <row r="40" spans="1:13" ht="11.1" customHeight="1" x14ac:dyDescent="0.2">
      <c r="A40" s="425" t="s">
        <v>388</v>
      </c>
      <c r="B40" s="115">
        <v>61435</v>
      </c>
      <c r="C40" s="114">
        <v>34658</v>
      </c>
      <c r="D40" s="114">
        <v>26777</v>
      </c>
      <c r="E40" s="114">
        <v>44931</v>
      </c>
      <c r="F40" s="114">
        <v>16504</v>
      </c>
      <c r="G40" s="114">
        <v>4593</v>
      </c>
      <c r="H40" s="114">
        <v>23439</v>
      </c>
      <c r="I40" s="115">
        <v>7085</v>
      </c>
      <c r="J40" s="114">
        <v>5095</v>
      </c>
      <c r="K40" s="114">
        <v>1990</v>
      </c>
      <c r="L40" s="423">
        <v>5183</v>
      </c>
      <c r="M40" s="424">
        <v>4148</v>
      </c>
    </row>
    <row r="41" spans="1:13" s="110" customFormat="1" ht="11.1" customHeight="1" x14ac:dyDescent="0.2">
      <c r="A41" s="422" t="s">
        <v>389</v>
      </c>
      <c r="B41" s="115">
        <v>61003</v>
      </c>
      <c r="C41" s="114">
        <v>34367</v>
      </c>
      <c r="D41" s="114">
        <v>26636</v>
      </c>
      <c r="E41" s="114">
        <v>44476</v>
      </c>
      <c r="F41" s="114">
        <v>16527</v>
      </c>
      <c r="G41" s="114">
        <v>4546</v>
      </c>
      <c r="H41" s="114">
        <v>23275</v>
      </c>
      <c r="I41" s="115">
        <v>6918</v>
      </c>
      <c r="J41" s="114">
        <v>4979</v>
      </c>
      <c r="K41" s="114">
        <v>1939</v>
      </c>
      <c r="L41" s="423">
        <v>3109</v>
      </c>
      <c r="M41" s="424">
        <v>3656</v>
      </c>
    </row>
    <row r="42" spans="1:13" ht="15" customHeight="1" x14ac:dyDescent="0.2">
      <c r="A42" s="422" t="s">
        <v>397</v>
      </c>
      <c r="B42" s="115">
        <v>61061</v>
      </c>
      <c r="C42" s="114">
        <v>34448</v>
      </c>
      <c r="D42" s="114">
        <v>26613</v>
      </c>
      <c r="E42" s="114">
        <v>44245</v>
      </c>
      <c r="F42" s="114">
        <v>16816</v>
      </c>
      <c r="G42" s="114">
        <v>4430</v>
      </c>
      <c r="H42" s="114">
        <v>23315</v>
      </c>
      <c r="I42" s="115">
        <v>6845</v>
      </c>
      <c r="J42" s="114">
        <v>4900</v>
      </c>
      <c r="K42" s="114">
        <v>1945</v>
      </c>
      <c r="L42" s="423">
        <v>4373</v>
      </c>
      <c r="M42" s="424">
        <v>4322</v>
      </c>
    </row>
    <row r="43" spans="1:13" ht="11.1" customHeight="1" x14ac:dyDescent="0.2">
      <c r="A43" s="422" t="s">
        <v>387</v>
      </c>
      <c r="B43" s="115">
        <v>61651</v>
      </c>
      <c r="C43" s="114">
        <v>34976</v>
      </c>
      <c r="D43" s="114">
        <v>26675</v>
      </c>
      <c r="E43" s="114">
        <v>44460</v>
      </c>
      <c r="F43" s="114">
        <v>17191</v>
      </c>
      <c r="G43" s="114">
        <v>4382</v>
      </c>
      <c r="H43" s="114">
        <v>23636</v>
      </c>
      <c r="I43" s="115">
        <v>7099</v>
      </c>
      <c r="J43" s="114">
        <v>5120</v>
      </c>
      <c r="K43" s="114">
        <v>1979</v>
      </c>
      <c r="L43" s="423">
        <v>3839</v>
      </c>
      <c r="M43" s="424">
        <v>3309</v>
      </c>
    </row>
    <row r="44" spans="1:13" ht="11.1" customHeight="1" x14ac:dyDescent="0.2">
      <c r="A44" s="422" t="s">
        <v>388</v>
      </c>
      <c r="B44" s="115">
        <v>62744</v>
      </c>
      <c r="C44" s="114">
        <v>35804</v>
      </c>
      <c r="D44" s="114">
        <v>26940</v>
      </c>
      <c r="E44" s="114">
        <v>45010</v>
      </c>
      <c r="F44" s="114">
        <v>17734</v>
      </c>
      <c r="G44" s="114">
        <v>5103</v>
      </c>
      <c r="H44" s="114">
        <v>23781</v>
      </c>
      <c r="I44" s="115">
        <v>7119</v>
      </c>
      <c r="J44" s="114">
        <v>5040</v>
      </c>
      <c r="K44" s="114">
        <v>2079</v>
      </c>
      <c r="L44" s="423">
        <v>5177</v>
      </c>
      <c r="M44" s="424">
        <v>4190</v>
      </c>
    </row>
    <row r="45" spans="1:13" s="110" customFormat="1" ht="11.1" customHeight="1" x14ac:dyDescent="0.2">
      <c r="A45" s="422" t="s">
        <v>389</v>
      </c>
      <c r="B45" s="115">
        <v>62191</v>
      </c>
      <c r="C45" s="114">
        <v>35430</v>
      </c>
      <c r="D45" s="114">
        <v>26761</v>
      </c>
      <c r="E45" s="114">
        <v>44309</v>
      </c>
      <c r="F45" s="114">
        <v>17882</v>
      </c>
      <c r="G45" s="114">
        <v>4984</v>
      </c>
      <c r="H45" s="114">
        <v>23654</v>
      </c>
      <c r="I45" s="115">
        <v>7087</v>
      </c>
      <c r="J45" s="114">
        <v>5049</v>
      </c>
      <c r="K45" s="114">
        <v>2038</v>
      </c>
      <c r="L45" s="423">
        <v>3295</v>
      </c>
      <c r="M45" s="424">
        <v>3909</v>
      </c>
    </row>
    <row r="46" spans="1:13" ht="15" customHeight="1" x14ac:dyDescent="0.2">
      <c r="A46" s="422" t="s">
        <v>398</v>
      </c>
      <c r="B46" s="115">
        <v>62100</v>
      </c>
      <c r="C46" s="114">
        <v>35497</v>
      </c>
      <c r="D46" s="114">
        <v>26603</v>
      </c>
      <c r="E46" s="114">
        <v>44274</v>
      </c>
      <c r="F46" s="114">
        <v>17826</v>
      </c>
      <c r="G46" s="114">
        <v>4890</v>
      </c>
      <c r="H46" s="114">
        <v>23730</v>
      </c>
      <c r="I46" s="115">
        <v>7000</v>
      </c>
      <c r="J46" s="114">
        <v>4960</v>
      </c>
      <c r="K46" s="114">
        <v>2040</v>
      </c>
      <c r="L46" s="423">
        <v>4161</v>
      </c>
      <c r="M46" s="424">
        <v>4329</v>
      </c>
    </row>
    <row r="47" spans="1:13" ht="11.1" customHeight="1" x14ac:dyDescent="0.2">
      <c r="A47" s="422" t="s">
        <v>387</v>
      </c>
      <c r="B47" s="115">
        <v>61941</v>
      </c>
      <c r="C47" s="114">
        <v>35394</v>
      </c>
      <c r="D47" s="114">
        <v>26547</v>
      </c>
      <c r="E47" s="114">
        <v>44197</v>
      </c>
      <c r="F47" s="114">
        <v>17744</v>
      </c>
      <c r="G47" s="114">
        <v>4638</v>
      </c>
      <c r="H47" s="114">
        <v>23875</v>
      </c>
      <c r="I47" s="115">
        <v>7161</v>
      </c>
      <c r="J47" s="114">
        <v>4996</v>
      </c>
      <c r="K47" s="114">
        <v>2165</v>
      </c>
      <c r="L47" s="423">
        <v>3770</v>
      </c>
      <c r="M47" s="424">
        <v>3893</v>
      </c>
    </row>
    <row r="48" spans="1:13" ht="11.1" customHeight="1" x14ac:dyDescent="0.2">
      <c r="A48" s="422" t="s">
        <v>388</v>
      </c>
      <c r="B48" s="115">
        <v>62429</v>
      </c>
      <c r="C48" s="114">
        <v>35729</v>
      </c>
      <c r="D48" s="114">
        <v>26700</v>
      </c>
      <c r="E48" s="114">
        <v>44835</v>
      </c>
      <c r="F48" s="114">
        <v>17594</v>
      </c>
      <c r="G48" s="114">
        <v>5109</v>
      </c>
      <c r="H48" s="114">
        <v>24063</v>
      </c>
      <c r="I48" s="115">
        <v>7215</v>
      </c>
      <c r="J48" s="114">
        <v>4955</v>
      </c>
      <c r="K48" s="114">
        <v>2260</v>
      </c>
      <c r="L48" s="423">
        <v>4756</v>
      </c>
      <c r="M48" s="424">
        <v>4232</v>
      </c>
    </row>
    <row r="49" spans="1:17" s="110" customFormat="1" ht="11.1" customHeight="1" x14ac:dyDescent="0.2">
      <c r="A49" s="422" t="s">
        <v>389</v>
      </c>
      <c r="B49" s="115">
        <v>61712</v>
      </c>
      <c r="C49" s="114">
        <v>35150</v>
      </c>
      <c r="D49" s="114">
        <v>26562</v>
      </c>
      <c r="E49" s="114">
        <v>44132</v>
      </c>
      <c r="F49" s="114">
        <v>17580</v>
      </c>
      <c r="G49" s="114">
        <v>4916</v>
      </c>
      <c r="H49" s="114">
        <v>23827</v>
      </c>
      <c r="I49" s="115">
        <v>7136</v>
      </c>
      <c r="J49" s="114">
        <v>4882</v>
      </c>
      <c r="K49" s="114">
        <v>2254</v>
      </c>
      <c r="L49" s="423">
        <v>3010</v>
      </c>
      <c r="M49" s="424">
        <v>3820</v>
      </c>
    </row>
    <row r="50" spans="1:17" ht="15" customHeight="1" x14ac:dyDescent="0.2">
      <c r="A50" s="422" t="s">
        <v>399</v>
      </c>
      <c r="B50" s="143">
        <v>61344</v>
      </c>
      <c r="C50" s="144">
        <v>34958</v>
      </c>
      <c r="D50" s="144">
        <v>26386</v>
      </c>
      <c r="E50" s="144">
        <v>43635</v>
      </c>
      <c r="F50" s="144">
        <v>17709</v>
      </c>
      <c r="G50" s="144">
        <v>4776</v>
      </c>
      <c r="H50" s="144">
        <v>23717</v>
      </c>
      <c r="I50" s="143">
        <v>6926</v>
      </c>
      <c r="J50" s="144">
        <v>4711</v>
      </c>
      <c r="K50" s="144">
        <v>2215</v>
      </c>
      <c r="L50" s="426">
        <v>4670</v>
      </c>
      <c r="M50" s="427">
        <v>4987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-1.2173913043478262</v>
      </c>
      <c r="C6" s="480">
        <f>'Tabelle 3.3'!J11</f>
        <v>-1.0571428571428572</v>
      </c>
      <c r="D6" s="481">
        <f t="shared" ref="D6:E9" si="0">IF(OR(AND(B6&gt;=-50,B6&lt;=50),ISNUMBER(B6)=FALSE),B6,"")</f>
        <v>-1.2173913043478262</v>
      </c>
      <c r="E6" s="481">
        <f t="shared" si="0"/>
        <v>-1.0571428571428572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-1.2173913043478262</v>
      </c>
      <c r="C14" s="480">
        <f>'Tabelle 3.3'!J11</f>
        <v>-1.0571428571428572</v>
      </c>
      <c r="D14" s="481">
        <f>IF(OR(AND(B14&gt;=-50,B14&lt;=50),ISNUMBER(B14)=FALSE),B14,"")</f>
        <v>-1.2173913043478262</v>
      </c>
      <c r="E14" s="481">
        <f>IF(OR(AND(C14&gt;=-50,C14&lt;=50),ISNUMBER(C14)=FALSE),C14,"")</f>
        <v>-1.0571428571428572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-2.9492080830147462</v>
      </c>
      <c r="C15" s="480">
        <f>'Tabelle 3.3'!J12</f>
        <v>-2.6595744680851063</v>
      </c>
      <c r="D15" s="481">
        <f t="shared" ref="D15:E45" si="3">IF(OR(AND(B15&gt;=-50,B15&lt;=50),ISNUMBER(B15)=FALSE),B15,"")</f>
        <v>-2.9492080830147462</v>
      </c>
      <c r="E15" s="481">
        <f t="shared" si="3"/>
        <v>-2.6595744680851063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0.71517412935323388</v>
      </c>
      <c r="C16" s="480">
        <f>'Tabelle 3.3'!J13</f>
        <v>15.686274509803921</v>
      </c>
      <c r="D16" s="481">
        <f t="shared" si="3"/>
        <v>0.71517412935323388</v>
      </c>
      <c r="E16" s="481">
        <f t="shared" si="3"/>
        <v>15.686274509803921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-3.6627829114771662</v>
      </c>
      <c r="C17" s="480">
        <f>'Tabelle 3.3'!J14</f>
        <v>0.18083182640144665</v>
      </c>
      <c r="D17" s="481">
        <f t="shared" si="3"/>
        <v>-3.6627829114771662</v>
      </c>
      <c r="E17" s="481">
        <f t="shared" si="3"/>
        <v>0.18083182640144665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-7.0297951582867784</v>
      </c>
      <c r="C18" s="480">
        <f>'Tabelle 3.3'!J15</f>
        <v>-15</v>
      </c>
      <c r="D18" s="481">
        <f t="shared" si="3"/>
        <v>-7.0297951582867784</v>
      </c>
      <c r="E18" s="481">
        <f t="shared" si="3"/>
        <v>-15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-2.553763440860215</v>
      </c>
      <c r="C19" s="480">
        <f>'Tabelle 3.3'!J16</f>
        <v>4.8433048433048436</v>
      </c>
      <c r="D19" s="481">
        <f t="shared" si="3"/>
        <v>-2.553763440860215</v>
      </c>
      <c r="E19" s="481">
        <f t="shared" si="3"/>
        <v>4.8433048433048436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-1.8772196854388634</v>
      </c>
      <c r="C20" s="480">
        <f>'Tabelle 3.3'!J17</f>
        <v>2.4390243902439024</v>
      </c>
      <c r="D20" s="481">
        <f t="shared" si="3"/>
        <v>-1.8772196854388634</v>
      </c>
      <c r="E20" s="481">
        <f t="shared" si="3"/>
        <v>2.4390243902439024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0.48125633232016213</v>
      </c>
      <c r="C21" s="480">
        <f>'Tabelle 3.3'!J18</f>
        <v>-2.9013539651837523</v>
      </c>
      <c r="D21" s="481">
        <f t="shared" si="3"/>
        <v>0.48125633232016213</v>
      </c>
      <c r="E21" s="481">
        <f t="shared" si="3"/>
        <v>-2.9013539651837523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-2.3738334692398295</v>
      </c>
      <c r="C22" s="480">
        <f>'Tabelle 3.3'!J19</f>
        <v>-3.0959752321981426</v>
      </c>
      <c r="D22" s="481">
        <f t="shared" si="3"/>
        <v>-2.3738334692398295</v>
      </c>
      <c r="E22" s="481">
        <f t="shared" si="3"/>
        <v>-3.0959752321981426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2.5235531628532972</v>
      </c>
      <c r="C23" s="480">
        <f>'Tabelle 3.3'!J20</f>
        <v>-3.4236804564907275</v>
      </c>
      <c r="D23" s="481">
        <f t="shared" si="3"/>
        <v>2.5235531628532972</v>
      </c>
      <c r="E23" s="481">
        <f t="shared" si="3"/>
        <v>-3.4236804564907275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-7.5896580483736447</v>
      </c>
      <c r="C24" s="480">
        <f>'Tabelle 3.3'!J21</f>
        <v>-11.802232854864434</v>
      </c>
      <c r="D24" s="481">
        <f t="shared" si="3"/>
        <v>-7.5896580483736447</v>
      </c>
      <c r="E24" s="481">
        <f t="shared" si="3"/>
        <v>-11.802232854864434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6.5359477124183005</v>
      </c>
      <c r="C25" s="480">
        <f>'Tabelle 3.3'!J22</f>
        <v>-10.95890410958904</v>
      </c>
      <c r="D25" s="481">
        <f t="shared" si="3"/>
        <v>6.5359477124183005</v>
      </c>
      <c r="E25" s="481">
        <f t="shared" si="3"/>
        <v>-10.95890410958904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1.4792899408284024</v>
      </c>
      <c r="C26" s="480">
        <f>'Tabelle 3.3'!J23</f>
        <v>-2.8985507246376812</v>
      </c>
      <c r="D26" s="481">
        <f t="shared" si="3"/>
        <v>1.4792899408284024</v>
      </c>
      <c r="E26" s="481">
        <f t="shared" si="3"/>
        <v>-2.8985507246376812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2.4896265560165975</v>
      </c>
      <c r="C27" s="480">
        <f>'Tabelle 3.3'!J24</f>
        <v>-2.8938906752411575</v>
      </c>
      <c r="D27" s="481">
        <f t="shared" si="3"/>
        <v>2.4896265560165975</v>
      </c>
      <c r="E27" s="481">
        <f t="shared" si="3"/>
        <v>-2.8938906752411575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-4.1423948220064721</v>
      </c>
      <c r="C28" s="480">
        <f>'Tabelle 3.3'!J25</f>
        <v>-3.6559139784946235</v>
      </c>
      <c r="D28" s="481">
        <f t="shared" si="3"/>
        <v>-4.1423948220064721</v>
      </c>
      <c r="E28" s="481">
        <f t="shared" si="3"/>
        <v>-3.6559139784946235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-6.3616071428571432</v>
      </c>
      <c r="C29" s="480">
        <f>'Tabelle 3.3'!J26</f>
        <v>63.302752293577981</v>
      </c>
      <c r="D29" s="481">
        <f t="shared" si="3"/>
        <v>-6.3616071428571432</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-0.73604060913705582</v>
      </c>
      <c r="C30" s="480">
        <f>'Tabelle 3.3'!J27</f>
        <v>6.4327485380116958</v>
      </c>
      <c r="D30" s="481">
        <f t="shared" si="3"/>
        <v>-0.73604060913705582</v>
      </c>
      <c r="E30" s="481">
        <f t="shared" si="3"/>
        <v>6.4327485380116958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-7.6515597410241316</v>
      </c>
      <c r="C31" s="480">
        <f>'Tabelle 3.3'!J28</f>
        <v>10.294117647058824</v>
      </c>
      <c r="D31" s="481">
        <f t="shared" si="3"/>
        <v>-7.6515597410241316</v>
      </c>
      <c r="E31" s="481">
        <f t="shared" si="3"/>
        <v>10.294117647058824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0.5617977528089888</v>
      </c>
      <c r="C32" s="480">
        <f>'Tabelle 3.3'!J29</f>
        <v>6.1881188118811883</v>
      </c>
      <c r="D32" s="481">
        <f t="shared" si="3"/>
        <v>0.5617977528089888</v>
      </c>
      <c r="E32" s="481">
        <f t="shared" si="3"/>
        <v>6.1881188118811883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3.4475553698286667</v>
      </c>
      <c r="C33" s="480">
        <f>'Tabelle 3.3'!J30</f>
        <v>8.4444444444444446</v>
      </c>
      <c r="D33" s="481">
        <f t="shared" si="3"/>
        <v>3.4475553698286667</v>
      </c>
      <c r="E33" s="481">
        <f t="shared" si="3"/>
        <v>8.4444444444444446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1.6871165644171779</v>
      </c>
      <c r="C34" s="480">
        <f>'Tabelle 3.3'!J31</f>
        <v>-0.88626292466765144</v>
      </c>
      <c r="D34" s="481">
        <f t="shared" si="3"/>
        <v>1.6871165644171779</v>
      </c>
      <c r="E34" s="481">
        <f t="shared" si="3"/>
        <v>-0.88626292466765144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-2.9492080830147462</v>
      </c>
      <c r="C37" s="480">
        <f>'Tabelle 3.3'!J34</f>
        <v>-2.6595744680851063</v>
      </c>
      <c r="D37" s="481">
        <f t="shared" si="3"/>
        <v>-2.9492080830147462</v>
      </c>
      <c r="E37" s="481">
        <f t="shared" si="3"/>
        <v>-2.6595744680851063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-2.2852746854918999</v>
      </c>
      <c r="C38" s="480">
        <f>'Tabelle 3.3'!J35</f>
        <v>-0.53523639607493312</v>
      </c>
      <c r="D38" s="481">
        <f t="shared" si="3"/>
        <v>-2.2852746854918999</v>
      </c>
      <c r="E38" s="481">
        <f t="shared" si="3"/>
        <v>-0.53523639607493312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-0.51609860889156689</v>
      </c>
      <c r="C39" s="480">
        <f>'Tabelle 3.3'!J36</f>
        <v>-1.0539705615119026</v>
      </c>
      <c r="D39" s="481">
        <f t="shared" si="3"/>
        <v>-0.51609860889156689</v>
      </c>
      <c r="E39" s="481">
        <f t="shared" si="3"/>
        <v>-1.0539705615119026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-0.51609860889156689</v>
      </c>
      <c r="C45" s="480">
        <f>'Tabelle 3.3'!J36</f>
        <v>-1.0539705615119026</v>
      </c>
      <c r="D45" s="481">
        <f t="shared" si="3"/>
        <v>-0.51609860889156689</v>
      </c>
      <c r="E45" s="481">
        <f t="shared" si="3"/>
        <v>-1.0539705615119026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57458</v>
      </c>
      <c r="C51" s="487">
        <v>5764</v>
      </c>
      <c r="D51" s="487">
        <v>1906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58240</v>
      </c>
      <c r="C52" s="487">
        <v>5770</v>
      </c>
      <c r="D52" s="487">
        <v>1935</v>
      </c>
      <c r="E52" s="488">
        <f t="shared" ref="E52:G70" si="11">IF($A$51=37802,IF(COUNTBLANK(B$51:B$70)&gt;0,#N/A,B52/B$51*100),IF(COUNTBLANK(B$51:B$75)&gt;0,#N/A,B52/B$51*100))</f>
        <v>101.3609941174423</v>
      </c>
      <c r="F52" s="488">
        <f t="shared" si="11"/>
        <v>100.10409437890353</v>
      </c>
      <c r="G52" s="488">
        <f t="shared" si="11"/>
        <v>101.52151101783839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59093</v>
      </c>
      <c r="C53" s="487">
        <v>5762</v>
      </c>
      <c r="D53" s="487">
        <v>1985</v>
      </c>
      <c r="E53" s="488">
        <f t="shared" si="11"/>
        <v>102.84555675449893</v>
      </c>
      <c r="F53" s="488">
        <f t="shared" si="11"/>
        <v>99.96530187369882</v>
      </c>
      <c r="G53" s="488">
        <f t="shared" si="11"/>
        <v>104.14480587618048</v>
      </c>
      <c r="H53" s="489">
        <f>IF(ISERROR(L53)=TRUE,IF(MONTH(A53)=MONTH(MAX(A$51:A$75)),A53,""),"")</f>
        <v>41883</v>
      </c>
      <c r="I53" s="488">
        <f t="shared" si="12"/>
        <v>102.84555675449893</v>
      </c>
      <c r="J53" s="488">
        <f t="shared" si="10"/>
        <v>99.96530187369882</v>
      </c>
      <c r="K53" s="488">
        <f t="shared" si="10"/>
        <v>104.14480587618048</v>
      </c>
      <c r="L53" s="488" t="e">
        <f t="shared" si="13"/>
        <v>#N/A</v>
      </c>
    </row>
    <row r="54" spans="1:14" ht="15" customHeight="1" x14ac:dyDescent="0.2">
      <c r="A54" s="490" t="s">
        <v>462</v>
      </c>
      <c r="B54" s="487">
        <v>58247</v>
      </c>
      <c r="C54" s="487">
        <v>5745</v>
      </c>
      <c r="D54" s="487">
        <v>1942</v>
      </c>
      <c r="E54" s="488">
        <f t="shared" si="11"/>
        <v>101.37317692923527</v>
      </c>
      <c r="F54" s="488">
        <f t="shared" si="11"/>
        <v>99.670367800138791</v>
      </c>
      <c r="G54" s="488">
        <f t="shared" si="11"/>
        <v>101.8887722980063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58111</v>
      </c>
      <c r="C55" s="487">
        <v>5453</v>
      </c>
      <c r="D55" s="487">
        <v>1873</v>
      </c>
      <c r="E55" s="488">
        <f t="shared" si="11"/>
        <v>101.13648230011488</v>
      </c>
      <c r="F55" s="488">
        <f t="shared" si="11"/>
        <v>94.604441360166547</v>
      </c>
      <c r="G55" s="488">
        <f t="shared" si="11"/>
        <v>98.268625393494219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58646</v>
      </c>
      <c r="C56" s="487">
        <v>5409</v>
      </c>
      <c r="D56" s="487">
        <v>1896</v>
      </c>
      <c r="E56" s="488">
        <f t="shared" si="11"/>
        <v>102.0675972014341</v>
      </c>
      <c r="F56" s="488">
        <f t="shared" si="11"/>
        <v>93.84108258154059</v>
      </c>
      <c r="G56" s="488">
        <f t="shared" si="11"/>
        <v>99.475341028331584</v>
      </c>
      <c r="H56" s="489" t="str">
        <f t="shared" si="14"/>
        <v/>
      </c>
      <c r="I56" s="488" t="str">
        <f t="shared" si="12"/>
        <v/>
      </c>
      <c r="J56" s="488" t="str">
        <f t="shared" si="10"/>
        <v/>
      </c>
      <c r="K56" s="488" t="str">
        <f t="shared" si="10"/>
        <v/>
      </c>
      <c r="L56" s="488" t="e">
        <f t="shared" si="13"/>
        <v>#N/A</v>
      </c>
    </row>
    <row r="57" spans="1:14" ht="15" customHeight="1" x14ac:dyDescent="0.2">
      <c r="A57" s="490">
        <v>42248</v>
      </c>
      <c r="B57" s="487">
        <v>59380</v>
      </c>
      <c r="C57" s="487">
        <v>5328</v>
      </c>
      <c r="D57" s="487">
        <v>1955</v>
      </c>
      <c r="E57" s="488">
        <f t="shared" si="11"/>
        <v>103.34505203801037</v>
      </c>
      <c r="F57" s="488">
        <f t="shared" si="11"/>
        <v>92.43580846634282</v>
      </c>
      <c r="G57" s="488">
        <f t="shared" si="11"/>
        <v>102.57082896117524</v>
      </c>
      <c r="H57" s="489">
        <f t="shared" si="14"/>
        <v>42248</v>
      </c>
      <c r="I57" s="488">
        <f t="shared" si="12"/>
        <v>103.34505203801037</v>
      </c>
      <c r="J57" s="488">
        <f t="shared" si="10"/>
        <v>92.43580846634282</v>
      </c>
      <c r="K57" s="488">
        <f t="shared" si="10"/>
        <v>102.57082896117524</v>
      </c>
      <c r="L57" s="488" t="e">
        <f t="shared" si="13"/>
        <v>#N/A</v>
      </c>
    </row>
    <row r="58" spans="1:14" ht="15" customHeight="1" x14ac:dyDescent="0.2">
      <c r="A58" s="490" t="s">
        <v>465</v>
      </c>
      <c r="B58" s="487">
        <v>58663</v>
      </c>
      <c r="C58" s="487">
        <v>5270</v>
      </c>
      <c r="D58" s="487">
        <v>1917</v>
      </c>
      <c r="E58" s="488">
        <f t="shared" si="11"/>
        <v>102.09718403007415</v>
      </c>
      <c r="F58" s="488">
        <f t="shared" si="11"/>
        <v>91.429562803608604</v>
      </c>
      <c r="G58" s="488">
        <f t="shared" si="11"/>
        <v>100.57712486883526</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58754</v>
      </c>
      <c r="C59" s="487">
        <v>5194</v>
      </c>
      <c r="D59" s="487">
        <v>1897</v>
      </c>
      <c r="E59" s="488">
        <f t="shared" si="11"/>
        <v>102.25556058338266</v>
      </c>
      <c r="F59" s="488">
        <f t="shared" si="11"/>
        <v>90.11103400416377</v>
      </c>
      <c r="G59" s="488">
        <f t="shared" si="11"/>
        <v>99.527806925498425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59232</v>
      </c>
      <c r="C60" s="487">
        <v>5243</v>
      </c>
      <c r="D60" s="487">
        <v>1930</v>
      </c>
      <c r="E60" s="488">
        <f t="shared" si="11"/>
        <v>103.08747258867345</v>
      </c>
      <c r="F60" s="488">
        <f t="shared" si="11"/>
        <v>90.961138098542676</v>
      </c>
      <c r="G60" s="488">
        <f t="shared" si="11"/>
        <v>101.25918153200419</v>
      </c>
      <c r="H60" s="489" t="str">
        <f t="shared" si="14"/>
        <v/>
      </c>
      <c r="I60" s="488" t="str">
        <f t="shared" si="12"/>
        <v/>
      </c>
      <c r="J60" s="488" t="str">
        <f t="shared" si="10"/>
        <v/>
      </c>
      <c r="K60" s="488" t="str">
        <f t="shared" si="10"/>
        <v/>
      </c>
      <c r="L60" s="488" t="e">
        <f t="shared" si="13"/>
        <v>#N/A</v>
      </c>
    </row>
    <row r="61" spans="1:14" ht="15" customHeight="1" x14ac:dyDescent="0.2">
      <c r="A61" s="490">
        <v>42614</v>
      </c>
      <c r="B61" s="487">
        <v>60166</v>
      </c>
      <c r="C61" s="487">
        <v>5193</v>
      </c>
      <c r="D61" s="487">
        <v>1980</v>
      </c>
      <c r="E61" s="488">
        <f t="shared" si="11"/>
        <v>104.71300776219152</v>
      </c>
      <c r="F61" s="488">
        <f t="shared" si="11"/>
        <v>90.09368494101318</v>
      </c>
      <c r="G61" s="488">
        <f t="shared" si="11"/>
        <v>103.88247639034627</v>
      </c>
      <c r="H61" s="489">
        <f t="shared" si="14"/>
        <v>42614</v>
      </c>
      <c r="I61" s="488">
        <f t="shared" si="12"/>
        <v>104.71300776219152</v>
      </c>
      <c r="J61" s="488">
        <f t="shared" si="10"/>
        <v>90.09368494101318</v>
      </c>
      <c r="K61" s="488">
        <f t="shared" si="10"/>
        <v>103.88247639034627</v>
      </c>
      <c r="L61" s="488" t="e">
        <f t="shared" si="13"/>
        <v>#N/A</v>
      </c>
    </row>
    <row r="62" spans="1:14" ht="15" customHeight="1" x14ac:dyDescent="0.2">
      <c r="A62" s="490" t="s">
        <v>468</v>
      </c>
      <c r="B62" s="487">
        <v>59389</v>
      </c>
      <c r="C62" s="487">
        <v>5055</v>
      </c>
      <c r="D62" s="487">
        <v>1894</v>
      </c>
      <c r="E62" s="488">
        <f t="shared" si="11"/>
        <v>103.36071565317275</v>
      </c>
      <c r="F62" s="488">
        <f t="shared" si="11"/>
        <v>87.699514226231784</v>
      </c>
      <c r="G62" s="488">
        <f t="shared" si="11"/>
        <v>99.370409233997904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59659</v>
      </c>
      <c r="C63" s="487">
        <v>4977</v>
      </c>
      <c r="D63" s="487">
        <v>1925</v>
      </c>
      <c r="E63" s="488">
        <f t="shared" si="11"/>
        <v>103.83062410804413</v>
      </c>
      <c r="F63" s="488">
        <f t="shared" si="11"/>
        <v>86.34628730048577</v>
      </c>
      <c r="G63" s="488">
        <f t="shared" si="11"/>
        <v>100.99685204616999</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60257</v>
      </c>
      <c r="C64" s="487">
        <v>5138</v>
      </c>
      <c r="D64" s="487">
        <v>1937</v>
      </c>
      <c r="E64" s="488">
        <f t="shared" si="11"/>
        <v>104.87138431550002</v>
      </c>
      <c r="F64" s="488">
        <f t="shared" si="11"/>
        <v>89.139486467730748</v>
      </c>
      <c r="G64" s="488">
        <f t="shared" si="11"/>
        <v>101.62644281217209</v>
      </c>
      <c r="H64" s="489" t="str">
        <f t="shared" si="14"/>
        <v/>
      </c>
      <c r="I64" s="488" t="str">
        <f t="shared" si="12"/>
        <v/>
      </c>
      <c r="J64" s="488" t="str">
        <f t="shared" si="10"/>
        <v/>
      </c>
      <c r="K64" s="488" t="str">
        <f t="shared" si="10"/>
        <v/>
      </c>
      <c r="L64" s="488" t="e">
        <f t="shared" si="13"/>
        <v>#N/A</v>
      </c>
    </row>
    <row r="65" spans="1:12" ht="15" customHeight="1" x14ac:dyDescent="0.2">
      <c r="A65" s="490">
        <v>42979</v>
      </c>
      <c r="B65" s="487">
        <v>61435</v>
      </c>
      <c r="C65" s="487">
        <v>5095</v>
      </c>
      <c r="D65" s="487">
        <v>1990</v>
      </c>
      <c r="E65" s="488">
        <f t="shared" si="11"/>
        <v>106.92157750008701</v>
      </c>
      <c r="F65" s="488">
        <f t="shared" si="11"/>
        <v>88.393476752255367</v>
      </c>
      <c r="G65" s="488">
        <f t="shared" si="11"/>
        <v>104.40713536201469</v>
      </c>
      <c r="H65" s="489">
        <f t="shared" si="14"/>
        <v>42979</v>
      </c>
      <c r="I65" s="488">
        <f t="shared" si="12"/>
        <v>106.92157750008701</v>
      </c>
      <c r="J65" s="488">
        <f t="shared" si="10"/>
        <v>88.393476752255367</v>
      </c>
      <c r="K65" s="488">
        <f t="shared" si="10"/>
        <v>104.40713536201469</v>
      </c>
      <c r="L65" s="488" t="e">
        <f t="shared" si="13"/>
        <v>#N/A</v>
      </c>
    </row>
    <row r="66" spans="1:12" ht="15" customHeight="1" x14ac:dyDescent="0.2">
      <c r="A66" s="490" t="s">
        <v>471</v>
      </c>
      <c r="B66" s="487">
        <v>61003</v>
      </c>
      <c r="C66" s="487">
        <v>4979</v>
      </c>
      <c r="D66" s="487">
        <v>1939</v>
      </c>
      <c r="E66" s="488">
        <f t="shared" si="11"/>
        <v>106.1697239722928</v>
      </c>
      <c r="F66" s="488">
        <f t="shared" si="11"/>
        <v>86.38098542678695</v>
      </c>
      <c r="G66" s="488">
        <f t="shared" si="11"/>
        <v>101.73137460650577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61061</v>
      </c>
      <c r="C67" s="487">
        <v>4900</v>
      </c>
      <c r="D67" s="487">
        <v>1945</v>
      </c>
      <c r="E67" s="488">
        <f t="shared" si="11"/>
        <v>106.27066727000592</v>
      </c>
      <c r="F67" s="488">
        <f t="shared" si="11"/>
        <v>85.01040943789036</v>
      </c>
      <c r="G67" s="488">
        <f t="shared" si="11"/>
        <v>102.04616998950682</v>
      </c>
      <c r="H67" s="489" t="str">
        <f t="shared" si="14"/>
        <v/>
      </c>
      <c r="I67" s="488" t="str">
        <f t="shared" si="12"/>
        <v/>
      </c>
      <c r="J67" s="488" t="str">
        <f t="shared" si="12"/>
        <v/>
      </c>
      <c r="K67" s="488" t="str">
        <f t="shared" si="12"/>
        <v/>
      </c>
      <c r="L67" s="488" t="e">
        <f t="shared" si="13"/>
        <v>#N/A</v>
      </c>
    </row>
    <row r="68" spans="1:12" ht="15" customHeight="1" x14ac:dyDescent="0.2">
      <c r="A68" s="490" t="s">
        <v>473</v>
      </c>
      <c r="B68" s="487">
        <v>61651</v>
      </c>
      <c r="C68" s="487">
        <v>5120</v>
      </c>
      <c r="D68" s="487">
        <v>1979</v>
      </c>
      <c r="E68" s="488">
        <f t="shared" si="11"/>
        <v>107.29750426398412</v>
      </c>
      <c r="F68" s="488">
        <f t="shared" si="11"/>
        <v>88.827203331020115</v>
      </c>
      <c r="G68" s="488">
        <f t="shared" si="11"/>
        <v>103.83001049317943</v>
      </c>
      <c r="H68" s="489" t="str">
        <f t="shared" si="14"/>
        <v/>
      </c>
      <c r="I68" s="488" t="str">
        <f t="shared" si="12"/>
        <v/>
      </c>
      <c r="J68" s="488" t="str">
        <f t="shared" si="12"/>
        <v/>
      </c>
      <c r="K68" s="488" t="str">
        <f t="shared" si="12"/>
        <v/>
      </c>
      <c r="L68" s="488" t="e">
        <f t="shared" si="13"/>
        <v>#N/A</v>
      </c>
    </row>
    <row r="69" spans="1:12" ht="15" customHeight="1" x14ac:dyDescent="0.2">
      <c r="A69" s="490">
        <v>43344</v>
      </c>
      <c r="B69" s="487">
        <v>62744</v>
      </c>
      <c r="C69" s="487">
        <v>5040</v>
      </c>
      <c r="D69" s="487">
        <v>2079</v>
      </c>
      <c r="E69" s="488">
        <f t="shared" si="11"/>
        <v>109.19976330537089</v>
      </c>
      <c r="F69" s="488">
        <f t="shared" si="11"/>
        <v>87.439278278972935</v>
      </c>
      <c r="G69" s="488">
        <f t="shared" si="11"/>
        <v>109.07660020986359</v>
      </c>
      <c r="H69" s="489">
        <f t="shared" si="14"/>
        <v>43344</v>
      </c>
      <c r="I69" s="488">
        <f t="shared" si="12"/>
        <v>109.19976330537089</v>
      </c>
      <c r="J69" s="488">
        <f t="shared" si="12"/>
        <v>87.439278278972935</v>
      </c>
      <c r="K69" s="488">
        <f t="shared" si="12"/>
        <v>109.07660020986359</v>
      </c>
      <c r="L69" s="488" t="e">
        <f t="shared" si="13"/>
        <v>#N/A</v>
      </c>
    </row>
    <row r="70" spans="1:12" ht="15" customHeight="1" x14ac:dyDescent="0.2">
      <c r="A70" s="490" t="s">
        <v>474</v>
      </c>
      <c r="B70" s="487">
        <v>62191</v>
      </c>
      <c r="C70" s="487">
        <v>5049</v>
      </c>
      <c r="D70" s="487">
        <v>2038</v>
      </c>
      <c r="E70" s="488">
        <f t="shared" si="11"/>
        <v>108.23732117372688</v>
      </c>
      <c r="F70" s="488">
        <f t="shared" si="11"/>
        <v>87.595419847328245</v>
      </c>
      <c r="G70" s="488">
        <f t="shared" si="11"/>
        <v>106.92549842602308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62100</v>
      </c>
      <c r="C71" s="487">
        <v>4960</v>
      </c>
      <c r="D71" s="487">
        <v>2040</v>
      </c>
      <c r="E71" s="491">
        <f t="shared" ref="E71:G75" si="15">IF($A$51=37802,IF(COUNTBLANK(B$51:B$70)&gt;0,#N/A,IF(ISBLANK(B71)=FALSE,B71/B$51*100,#N/A)),IF(COUNTBLANK(B$51:B$75)&gt;0,#N/A,B71/B$51*100))</f>
        <v>108.07894462041838</v>
      </c>
      <c r="F71" s="491">
        <f t="shared" si="15"/>
        <v>86.051353226925741</v>
      </c>
      <c r="G71" s="491">
        <f t="shared" si="15"/>
        <v>107.03043022035676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61941</v>
      </c>
      <c r="C72" s="487">
        <v>4996</v>
      </c>
      <c r="D72" s="487">
        <v>2165</v>
      </c>
      <c r="E72" s="491">
        <f t="shared" si="15"/>
        <v>107.80222075254969</v>
      </c>
      <c r="F72" s="491">
        <f t="shared" si="15"/>
        <v>86.675919500346978</v>
      </c>
      <c r="G72" s="491">
        <f t="shared" si="15"/>
        <v>113.58866736621196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62429</v>
      </c>
      <c r="C73" s="487">
        <v>4955</v>
      </c>
      <c r="D73" s="487">
        <v>2260</v>
      </c>
      <c r="E73" s="491">
        <f t="shared" si="15"/>
        <v>108.6515367746876</v>
      </c>
      <c r="F73" s="491">
        <f t="shared" si="15"/>
        <v>85.964607911172791</v>
      </c>
      <c r="G73" s="491">
        <f t="shared" si="15"/>
        <v>118.57292759706191</v>
      </c>
      <c r="H73" s="492">
        <f>IF(A$51=37802,IF(ISERROR(L73)=TRUE,IF(ISBLANK(A73)=FALSE,IF(MONTH(A73)=MONTH(MAX(A$51:A$75)),A73,""),""),""),IF(ISERROR(L73)=TRUE,IF(MONTH(A73)=MONTH(MAX(A$51:A$75)),A73,""),""))</f>
        <v>43709</v>
      </c>
      <c r="I73" s="488">
        <f t="shared" si="12"/>
        <v>108.6515367746876</v>
      </c>
      <c r="J73" s="488">
        <f t="shared" si="12"/>
        <v>85.964607911172791</v>
      </c>
      <c r="K73" s="488">
        <f t="shared" si="12"/>
        <v>118.57292759706191</v>
      </c>
      <c r="L73" s="488" t="e">
        <f t="shared" si="13"/>
        <v>#N/A</v>
      </c>
    </row>
    <row r="74" spans="1:12" ht="15" customHeight="1" x14ac:dyDescent="0.2">
      <c r="A74" s="490" t="s">
        <v>477</v>
      </c>
      <c r="B74" s="487">
        <v>61712</v>
      </c>
      <c r="C74" s="487">
        <v>4882</v>
      </c>
      <c r="D74" s="487">
        <v>2254</v>
      </c>
      <c r="E74" s="491">
        <f t="shared" si="15"/>
        <v>107.40366876675137</v>
      </c>
      <c r="F74" s="491">
        <f t="shared" si="15"/>
        <v>84.698126301179727</v>
      </c>
      <c r="G74" s="491">
        <f t="shared" si="15"/>
        <v>118.25813221406085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61344</v>
      </c>
      <c r="C75" s="493">
        <v>4711</v>
      </c>
      <c r="D75" s="493">
        <v>2215</v>
      </c>
      <c r="E75" s="491">
        <f t="shared" si="15"/>
        <v>106.76320094677851</v>
      </c>
      <c r="F75" s="491">
        <f t="shared" si="15"/>
        <v>81.731436502428863</v>
      </c>
      <c r="G75" s="491">
        <f t="shared" si="15"/>
        <v>116.21196222455403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108.6515367746876</v>
      </c>
      <c r="J77" s="488">
        <f>IF(J75&lt;&gt;"",J75,IF(J74&lt;&gt;"",J74,IF(J73&lt;&gt;"",J73,IF(J72&lt;&gt;"",J72,IF(J71&lt;&gt;"",J71,IF(J70&lt;&gt;"",J70,""))))))</f>
        <v>85.964607911172791</v>
      </c>
      <c r="K77" s="488">
        <f>IF(K75&lt;&gt;"",K75,IF(K74&lt;&gt;"",K74,IF(K73&lt;&gt;"",K73,IF(K72&lt;&gt;"",K72,IF(K71&lt;&gt;"",K71,IF(K70&lt;&gt;"",K70,""))))))</f>
        <v>118.57292759706191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+8,7%</v>
      </c>
      <c r="J79" s="488" t="str">
        <f>"GeB - ausschließlich: "&amp;IF(J77&gt;100,"+","")&amp;TEXT(J77-100,"0,0")&amp;"%"</f>
        <v>GeB - ausschließlich: -14,0%</v>
      </c>
      <c r="K79" s="488" t="str">
        <f>"GeB - im Nebenjob: "&amp;IF(K77&gt;100,"+","")&amp;TEXT(K77-100,"0,0")&amp;"%"</f>
        <v>GeB - im Nebenjob: +18,6%</v>
      </c>
    </row>
    <row r="81" spans="9:9" ht="15" customHeight="1" x14ac:dyDescent="0.2">
      <c r="I81" s="488" t="str">
        <f>IF(ISERROR(HLOOKUP(1,I$78:K$79,2,FALSE)),"",HLOOKUP(1,I$78:K$79,2,FALSE))</f>
        <v>GeB - im Nebenjob: +18,6%</v>
      </c>
    </row>
    <row r="82" spans="9:9" ht="15" customHeight="1" x14ac:dyDescent="0.2">
      <c r="I82" s="488" t="str">
        <f>IF(ISERROR(HLOOKUP(2,I$78:K$79,2,FALSE)),"",HLOOKUP(2,I$78:K$79,2,FALSE))</f>
        <v>SvB: +8,7%</v>
      </c>
    </row>
    <row r="83" spans="9:9" ht="15" customHeight="1" x14ac:dyDescent="0.2">
      <c r="I83" s="488" t="str">
        <f>IF(ISERROR(HLOOKUP(3,I$78:K$79,2,FALSE)),"",HLOOKUP(3,I$78:K$79,2,FALSE))</f>
        <v>GeB - ausschließlich: -14,0%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61344</v>
      </c>
      <c r="E12" s="114">
        <v>61712</v>
      </c>
      <c r="F12" s="114">
        <v>62429</v>
      </c>
      <c r="G12" s="114">
        <v>61941</v>
      </c>
      <c r="H12" s="114">
        <v>62100</v>
      </c>
      <c r="I12" s="115">
        <v>-756</v>
      </c>
      <c r="J12" s="116">
        <v>-1.2173913043478262</v>
      </c>
      <c r="N12" s="117"/>
    </row>
    <row r="13" spans="1:15" s="110" customFormat="1" ht="13.5" customHeight="1" x14ac:dyDescent="0.2">
      <c r="A13" s="118" t="s">
        <v>105</v>
      </c>
      <c r="B13" s="119" t="s">
        <v>106</v>
      </c>
      <c r="C13" s="113">
        <v>56.986828377673447</v>
      </c>
      <c r="D13" s="114">
        <v>34958</v>
      </c>
      <c r="E13" s="114">
        <v>35150</v>
      </c>
      <c r="F13" s="114">
        <v>35729</v>
      </c>
      <c r="G13" s="114">
        <v>35394</v>
      </c>
      <c r="H13" s="114">
        <v>35497</v>
      </c>
      <c r="I13" s="115">
        <v>-539</v>
      </c>
      <c r="J13" s="116">
        <v>-1.5184381778741864</v>
      </c>
    </row>
    <row r="14" spans="1:15" s="110" customFormat="1" ht="13.5" customHeight="1" x14ac:dyDescent="0.2">
      <c r="A14" s="120"/>
      <c r="B14" s="119" t="s">
        <v>107</v>
      </c>
      <c r="C14" s="113">
        <v>43.013171622326553</v>
      </c>
      <c r="D14" s="114">
        <v>26386</v>
      </c>
      <c r="E14" s="114">
        <v>26562</v>
      </c>
      <c r="F14" s="114">
        <v>26700</v>
      </c>
      <c r="G14" s="114">
        <v>26547</v>
      </c>
      <c r="H14" s="114">
        <v>26603</v>
      </c>
      <c r="I14" s="115">
        <v>-217</v>
      </c>
      <c r="J14" s="116">
        <v>-0.81569747772807577</v>
      </c>
    </row>
    <row r="15" spans="1:15" s="110" customFormat="1" ht="13.5" customHeight="1" x14ac:dyDescent="0.2">
      <c r="A15" s="118" t="s">
        <v>105</v>
      </c>
      <c r="B15" s="121" t="s">
        <v>108</v>
      </c>
      <c r="C15" s="113">
        <v>7.7856025039123633</v>
      </c>
      <c r="D15" s="114">
        <v>4776</v>
      </c>
      <c r="E15" s="114">
        <v>4916</v>
      </c>
      <c r="F15" s="114">
        <v>5109</v>
      </c>
      <c r="G15" s="114">
        <v>4638</v>
      </c>
      <c r="H15" s="114">
        <v>4890</v>
      </c>
      <c r="I15" s="115">
        <v>-114</v>
      </c>
      <c r="J15" s="116">
        <v>-2.3312883435582821</v>
      </c>
    </row>
    <row r="16" spans="1:15" s="110" customFormat="1" ht="13.5" customHeight="1" x14ac:dyDescent="0.2">
      <c r="A16" s="118"/>
      <c r="B16" s="121" t="s">
        <v>109</v>
      </c>
      <c r="C16" s="113">
        <v>66.709050599895676</v>
      </c>
      <c r="D16" s="114">
        <v>40922</v>
      </c>
      <c r="E16" s="114">
        <v>41097</v>
      </c>
      <c r="F16" s="114">
        <v>41562</v>
      </c>
      <c r="G16" s="114">
        <v>41789</v>
      </c>
      <c r="H16" s="114">
        <v>41859</v>
      </c>
      <c r="I16" s="115">
        <v>-937</v>
      </c>
      <c r="J16" s="116">
        <v>-2.2384672352421222</v>
      </c>
    </row>
    <row r="17" spans="1:10" s="110" customFormat="1" ht="13.5" customHeight="1" x14ac:dyDescent="0.2">
      <c r="A17" s="118"/>
      <c r="B17" s="121" t="s">
        <v>110</v>
      </c>
      <c r="C17" s="113">
        <v>24.610393844548774</v>
      </c>
      <c r="D17" s="114">
        <v>15097</v>
      </c>
      <c r="E17" s="114">
        <v>15133</v>
      </c>
      <c r="F17" s="114">
        <v>15235</v>
      </c>
      <c r="G17" s="114">
        <v>15014</v>
      </c>
      <c r="H17" s="114">
        <v>14871</v>
      </c>
      <c r="I17" s="115">
        <v>226</v>
      </c>
      <c r="J17" s="116">
        <v>1.5197363997041222</v>
      </c>
    </row>
    <row r="18" spans="1:10" s="110" customFormat="1" ht="13.5" customHeight="1" x14ac:dyDescent="0.2">
      <c r="A18" s="120"/>
      <c r="B18" s="121" t="s">
        <v>111</v>
      </c>
      <c r="C18" s="113">
        <v>0.8949530516431925</v>
      </c>
      <c r="D18" s="114">
        <v>549</v>
      </c>
      <c r="E18" s="114">
        <v>566</v>
      </c>
      <c r="F18" s="114">
        <v>523</v>
      </c>
      <c r="G18" s="114">
        <v>500</v>
      </c>
      <c r="H18" s="114">
        <v>480</v>
      </c>
      <c r="I18" s="115">
        <v>69</v>
      </c>
      <c r="J18" s="116">
        <v>14.375</v>
      </c>
    </row>
    <row r="19" spans="1:10" s="110" customFormat="1" ht="13.5" customHeight="1" x14ac:dyDescent="0.2">
      <c r="A19" s="120"/>
      <c r="B19" s="121" t="s">
        <v>112</v>
      </c>
      <c r="C19" s="113">
        <v>0.2445226917057903</v>
      </c>
      <c r="D19" s="114">
        <v>150</v>
      </c>
      <c r="E19" s="114">
        <v>171</v>
      </c>
      <c r="F19" s="114">
        <v>153</v>
      </c>
      <c r="G19" s="114">
        <v>135</v>
      </c>
      <c r="H19" s="114">
        <v>124</v>
      </c>
      <c r="I19" s="115">
        <v>26</v>
      </c>
      <c r="J19" s="116">
        <v>20.967741935483872</v>
      </c>
    </row>
    <row r="20" spans="1:10" s="110" customFormat="1" ht="13.5" customHeight="1" x14ac:dyDescent="0.2">
      <c r="A20" s="118" t="s">
        <v>113</v>
      </c>
      <c r="B20" s="122" t="s">
        <v>114</v>
      </c>
      <c r="C20" s="113">
        <v>71.131651017214395</v>
      </c>
      <c r="D20" s="114">
        <v>43635</v>
      </c>
      <c r="E20" s="114">
        <v>44132</v>
      </c>
      <c r="F20" s="114">
        <v>44835</v>
      </c>
      <c r="G20" s="114">
        <v>44197</v>
      </c>
      <c r="H20" s="114">
        <v>44274</v>
      </c>
      <c r="I20" s="115">
        <v>-639</v>
      </c>
      <c r="J20" s="116">
        <v>-1.4432849979672042</v>
      </c>
    </row>
    <row r="21" spans="1:10" s="110" customFormat="1" ht="13.5" customHeight="1" x14ac:dyDescent="0.2">
      <c r="A21" s="120"/>
      <c r="B21" s="122" t="s">
        <v>115</v>
      </c>
      <c r="C21" s="113">
        <v>28.868348982785601</v>
      </c>
      <c r="D21" s="114">
        <v>17709</v>
      </c>
      <c r="E21" s="114">
        <v>17580</v>
      </c>
      <c r="F21" s="114">
        <v>17594</v>
      </c>
      <c r="G21" s="114">
        <v>17744</v>
      </c>
      <c r="H21" s="114">
        <v>17826</v>
      </c>
      <c r="I21" s="115">
        <v>-117</v>
      </c>
      <c r="J21" s="116">
        <v>-0.65634466509592726</v>
      </c>
    </row>
    <row r="22" spans="1:10" s="110" customFormat="1" ht="13.5" customHeight="1" x14ac:dyDescent="0.2">
      <c r="A22" s="118" t="s">
        <v>113</v>
      </c>
      <c r="B22" s="122" t="s">
        <v>116</v>
      </c>
      <c r="C22" s="113">
        <v>94.090701617110071</v>
      </c>
      <c r="D22" s="114">
        <v>57719</v>
      </c>
      <c r="E22" s="114">
        <v>58267</v>
      </c>
      <c r="F22" s="114">
        <v>58979</v>
      </c>
      <c r="G22" s="114">
        <v>58466</v>
      </c>
      <c r="H22" s="114">
        <v>58601</v>
      </c>
      <c r="I22" s="115">
        <v>-882</v>
      </c>
      <c r="J22" s="116">
        <v>-1.5050937697308919</v>
      </c>
    </row>
    <row r="23" spans="1:10" s="110" customFormat="1" ht="13.5" customHeight="1" x14ac:dyDescent="0.2">
      <c r="A23" s="123"/>
      <c r="B23" s="124" t="s">
        <v>117</v>
      </c>
      <c r="C23" s="125">
        <v>5.8897365675534692</v>
      </c>
      <c r="D23" s="114">
        <v>3613</v>
      </c>
      <c r="E23" s="114">
        <v>3433</v>
      </c>
      <c r="F23" s="114">
        <v>3437</v>
      </c>
      <c r="G23" s="114">
        <v>3463</v>
      </c>
      <c r="H23" s="114">
        <v>3486</v>
      </c>
      <c r="I23" s="115">
        <v>127</v>
      </c>
      <c r="J23" s="116">
        <v>3.6431440045897876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6926</v>
      </c>
      <c r="E26" s="114">
        <v>7136</v>
      </c>
      <c r="F26" s="114">
        <v>7215</v>
      </c>
      <c r="G26" s="114">
        <v>7161</v>
      </c>
      <c r="H26" s="140">
        <v>7000</v>
      </c>
      <c r="I26" s="115">
        <v>-74</v>
      </c>
      <c r="J26" s="116">
        <v>-1.0571428571428572</v>
      </c>
    </row>
    <row r="27" spans="1:10" s="110" customFormat="1" ht="13.5" customHeight="1" x14ac:dyDescent="0.2">
      <c r="A27" s="118" t="s">
        <v>105</v>
      </c>
      <c r="B27" s="119" t="s">
        <v>106</v>
      </c>
      <c r="C27" s="113">
        <v>47.848686110308982</v>
      </c>
      <c r="D27" s="115">
        <v>3314</v>
      </c>
      <c r="E27" s="114">
        <v>3414</v>
      </c>
      <c r="F27" s="114">
        <v>3443</v>
      </c>
      <c r="G27" s="114">
        <v>3329</v>
      </c>
      <c r="H27" s="140">
        <v>3244</v>
      </c>
      <c r="I27" s="115">
        <v>70</v>
      </c>
      <c r="J27" s="116">
        <v>2.1578298397040689</v>
      </c>
    </row>
    <row r="28" spans="1:10" s="110" customFormat="1" ht="13.5" customHeight="1" x14ac:dyDescent="0.2">
      <c r="A28" s="120"/>
      <c r="B28" s="119" t="s">
        <v>107</v>
      </c>
      <c r="C28" s="113">
        <v>52.151313889691018</v>
      </c>
      <c r="D28" s="115">
        <v>3612</v>
      </c>
      <c r="E28" s="114">
        <v>3722</v>
      </c>
      <c r="F28" s="114">
        <v>3772</v>
      </c>
      <c r="G28" s="114">
        <v>3832</v>
      </c>
      <c r="H28" s="140">
        <v>3756</v>
      </c>
      <c r="I28" s="115">
        <v>-144</v>
      </c>
      <c r="J28" s="116">
        <v>-3.8338658146964857</v>
      </c>
    </row>
    <row r="29" spans="1:10" s="110" customFormat="1" ht="13.5" customHeight="1" x14ac:dyDescent="0.2">
      <c r="A29" s="118" t="s">
        <v>105</v>
      </c>
      <c r="B29" s="121" t="s">
        <v>108</v>
      </c>
      <c r="C29" s="113">
        <v>12.128212532486284</v>
      </c>
      <c r="D29" s="115">
        <v>840</v>
      </c>
      <c r="E29" s="114">
        <v>863</v>
      </c>
      <c r="F29" s="114">
        <v>893</v>
      </c>
      <c r="G29" s="114">
        <v>883</v>
      </c>
      <c r="H29" s="140">
        <v>792</v>
      </c>
      <c r="I29" s="115">
        <v>48</v>
      </c>
      <c r="J29" s="116">
        <v>6.0606060606060606</v>
      </c>
    </row>
    <row r="30" spans="1:10" s="110" customFormat="1" ht="13.5" customHeight="1" x14ac:dyDescent="0.2">
      <c r="A30" s="118"/>
      <c r="B30" s="121" t="s">
        <v>109</v>
      </c>
      <c r="C30" s="113">
        <v>38.507074790643948</v>
      </c>
      <c r="D30" s="115">
        <v>2667</v>
      </c>
      <c r="E30" s="114">
        <v>2763</v>
      </c>
      <c r="F30" s="114">
        <v>2773</v>
      </c>
      <c r="G30" s="114">
        <v>2738</v>
      </c>
      <c r="H30" s="140">
        <v>2719</v>
      </c>
      <c r="I30" s="115">
        <v>-52</v>
      </c>
      <c r="J30" s="116">
        <v>-1.9124678190511217</v>
      </c>
    </row>
    <row r="31" spans="1:10" s="110" customFormat="1" ht="13.5" customHeight="1" x14ac:dyDescent="0.2">
      <c r="A31" s="118"/>
      <c r="B31" s="121" t="s">
        <v>110</v>
      </c>
      <c r="C31" s="113">
        <v>23.086918856482818</v>
      </c>
      <c r="D31" s="115">
        <v>1599</v>
      </c>
      <c r="E31" s="114">
        <v>1645</v>
      </c>
      <c r="F31" s="114">
        <v>1698</v>
      </c>
      <c r="G31" s="114">
        <v>1726</v>
      </c>
      <c r="H31" s="140">
        <v>1708</v>
      </c>
      <c r="I31" s="115">
        <v>-109</v>
      </c>
      <c r="J31" s="116">
        <v>-6.3817330210772836</v>
      </c>
    </row>
    <row r="32" spans="1:10" s="110" customFormat="1" ht="13.5" customHeight="1" x14ac:dyDescent="0.2">
      <c r="A32" s="120"/>
      <c r="B32" s="121" t="s">
        <v>111</v>
      </c>
      <c r="C32" s="113">
        <v>26.277793820386947</v>
      </c>
      <c r="D32" s="115">
        <v>1820</v>
      </c>
      <c r="E32" s="114">
        <v>1865</v>
      </c>
      <c r="F32" s="114">
        <v>1851</v>
      </c>
      <c r="G32" s="114">
        <v>1814</v>
      </c>
      <c r="H32" s="140">
        <v>1781</v>
      </c>
      <c r="I32" s="115">
        <v>39</v>
      </c>
      <c r="J32" s="116">
        <v>2.1897810218978102</v>
      </c>
    </row>
    <row r="33" spans="1:10" s="110" customFormat="1" ht="13.5" customHeight="1" x14ac:dyDescent="0.2">
      <c r="A33" s="120"/>
      <c r="B33" s="121" t="s">
        <v>112</v>
      </c>
      <c r="C33" s="113">
        <v>3.3352584464337278</v>
      </c>
      <c r="D33" s="115">
        <v>231</v>
      </c>
      <c r="E33" s="114">
        <v>226</v>
      </c>
      <c r="F33" s="114">
        <v>231</v>
      </c>
      <c r="G33" s="114">
        <v>201</v>
      </c>
      <c r="H33" s="140">
        <v>185</v>
      </c>
      <c r="I33" s="115">
        <v>46</v>
      </c>
      <c r="J33" s="116">
        <v>24.864864864864863</v>
      </c>
    </row>
    <row r="34" spans="1:10" s="110" customFormat="1" ht="13.5" customHeight="1" x14ac:dyDescent="0.2">
      <c r="A34" s="118" t="s">
        <v>113</v>
      </c>
      <c r="B34" s="122" t="s">
        <v>116</v>
      </c>
      <c r="C34" s="113">
        <v>94.831071325440377</v>
      </c>
      <c r="D34" s="115">
        <v>6568</v>
      </c>
      <c r="E34" s="114">
        <v>6776</v>
      </c>
      <c r="F34" s="114">
        <v>6878</v>
      </c>
      <c r="G34" s="114">
        <v>6845</v>
      </c>
      <c r="H34" s="140">
        <v>6721</v>
      </c>
      <c r="I34" s="115">
        <v>-153</v>
      </c>
      <c r="J34" s="116">
        <v>-2.2764469572980213</v>
      </c>
    </row>
    <row r="35" spans="1:10" s="110" customFormat="1" ht="13.5" customHeight="1" x14ac:dyDescent="0.2">
      <c r="A35" s="118"/>
      <c r="B35" s="119" t="s">
        <v>117</v>
      </c>
      <c r="C35" s="113">
        <v>5.0822985850418716</v>
      </c>
      <c r="D35" s="115">
        <v>352</v>
      </c>
      <c r="E35" s="114">
        <v>353</v>
      </c>
      <c r="F35" s="114">
        <v>332</v>
      </c>
      <c r="G35" s="114">
        <v>311</v>
      </c>
      <c r="H35" s="140">
        <v>274</v>
      </c>
      <c r="I35" s="115">
        <v>78</v>
      </c>
      <c r="J35" s="116">
        <v>28.467153284671532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4711</v>
      </c>
      <c r="E37" s="114">
        <v>4882</v>
      </c>
      <c r="F37" s="114">
        <v>4955</v>
      </c>
      <c r="G37" s="114">
        <v>4996</v>
      </c>
      <c r="H37" s="140">
        <v>4960</v>
      </c>
      <c r="I37" s="115">
        <v>-249</v>
      </c>
      <c r="J37" s="116">
        <v>-5.020161290322581</v>
      </c>
    </row>
    <row r="38" spans="1:10" s="110" customFormat="1" ht="13.5" customHeight="1" x14ac:dyDescent="0.2">
      <c r="A38" s="118" t="s">
        <v>105</v>
      </c>
      <c r="B38" s="119" t="s">
        <v>106</v>
      </c>
      <c r="C38" s="113">
        <v>50.456378688176606</v>
      </c>
      <c r="D38" s="115">
        <v>2377</v>
      </c>
      <c r="E38" s="114">
        <v>2456</v>
      </c>
      <c r="F38" s="114">
        <v>2489</v>
      </c>
      <c r="G38" s="114">
        <v>2446</v>
      </c>
      <c r="H38" s="140">
        <v>2425</v>
      </c>
      <c r="I38" s="115">
        <v>-48</v>
      </c>
      <c r="J38" s="116">
        <v>-1.9793814432989691</v>
      </c>
    </row>
    <row r="39" spans="1:10" s="110" customFormat="1" ht="13.5" customHeight="1" x14ac:dyDescent="0.2">
      <c r="A39" s="120"/>
      <c r="B39" s="119" t="s">
        <v>107</v>
      </c>
      <c r="C39" s="113">
        <v>49.543621311823394</v>
      </c>
      <c r="D39" s="115">
        <v>2334</v>
      </c>
      <c r="E39" s="114">
        <v>2426</v>
      </c>
      <c r="F39" s="114">
        <v>2466</v>
      </c>
      <c r="G39" s="114">
        <v>2550</v>
      </c>
      <c r="H39" s="140">
        <v>2535</v>
      </c>
      <c r="I39" s="115">
        <v>-201</v>
      </c>
      <c r="J39" s="116">
        <v>-7.9289940828402363</v>
      </c>
    </row>
    <row r="40" spans="1:10" s="110" customFormat="1" ht="13.5" customHeight="1" x14ac:dyDescent="0.2">
      <c r="A40" s="118" t="s">
        <v>105</v>
      </c>
      <c r="B40" s="121" t="s">
        <v>108</v>
      </c>
      <c r="C40" s="113">
        <v>13.415410740819359</v>
      </c>
      <c r="D40" s="115">
        <v>632</v>
      </c>
      <c r="E40" s="114">
        <v>631</v>
      </c>
      <c r="F40" s="114">
        <v>653</v>
      </c>
      <c r="G40" s="114">
        <v>704</v>
      </c>
      <c r="H40" s="140">
        <v>642</v>
      </c>
      <c r="I40" s="115">
        <v>-10</v>
      </c>
      <c r="J40" s="116">
        <v>-1.557632398753894</v>
      </c>
    </row>
    <row r="41" spans="1:10" s="110" customFormat="1" ht="13.5" customHeight="1" x14ac:dyDescent="0.2">
      <c r="A41" s="118"/>
      <c r="B41" s="121" t="s">
        <v>109</v>
      </c>
      <c r="C41" s="113">
        <v>24.453406919974526</v>
      </c>
      <c r="D41" s="115">
        <v>1152</v>
      </c>
      <c r="E41" s="114">
        <v>1213</v>
      </c>
      <c r="F41" s="114">
        <v>1225</v>
      </c>
      <c r="G41" s="114">
        <v>1222</v>
      </c>
      <c r="H41" s="140">
        <v>1272</v>
      </c>
      <c r="I41" s="115">
        <v>-120</v>
      </c>
      <c r="J41" s="116">
        <v>-9.433962264150944</v>
      </c>
    </row>
    <row r="42" spans="1:10" s="110" customFormat="1" ht="13.5" customHeight="1" x14ac:dyDescent="0.2">
      <c r="A42" s="118"/>
      <c r="B42" s="121" t="s">
        <v>110</v>
      </c>
      <c r="C42" s="113">
        <v>24.347272341328804</v>
      </c>
      <c r="D42" s="115">
        <v>1147</v>
      </c>
      <c r="E42" s="114">
        <v>1208</v>
      </c>
      <c r="F42" s="114">
        <v>1257</v>
      </c>
      <c r="G42" s="114">
        <v>1292</v>
      </c>
      <c r="H42" s="140">
        <v>1296</v>
      </c>
      <c r="I42" s="115">
        <v>-149</v>
      </c>
      <c r="J42" s="116">
        <v>-11.496913580246913</v>
      </c>
    </row>
    <row r="43" spans="1:10" s="110" customFormat="1" ht="13.5" customHeight="1" x14ac:dyDescent="0.2">
      <c r="A43" s="120"/>
      <c r="B43" s="121" t="s">
        <v>111</v>
      </c>
      <c r="C43" s="113">
        <v>37.783909997877309</v>
      </c>
      <c r="D43" s="115">
        <v>1780</v>
      </c>
      <c r="E43" s="114">
        <v>1830</v>
      </c>
      <c r="F43" s="114">
        <v>1820</v>
      </c>
      <c r="G43" s="114">
        <v>1778</v>
      </c>
      <c r="H43" s="140">
        <v>1750</v>
      </c>
      <c r="I43" s="115">
        <v>30</v>
      </c>
      <c r="J43" s="116">
        <v>1.7142857142857142</v>
      </c>
    </row>
    <row r="44" spans="1:10" s="110" customFormat="1" ht="13.5" customHeight="1" x14ac:dyDescent="0.2">
      <c r="A44" s="120"/>
      <c r="B44" s="121" t="s">
        <v>112</v>
      </c>
      <c r="C44" s="113">
        <v>4.7548291233283804</v>
      </c>
      <c r="D44" s="115">
        <v>224</v>
      </c>
      <c r="E44" s="114">
        <v>218</v>
      </c>
      <c r="F44" s="114">
        <v>227</v>
      </c>
      <c r="G44" s="114">
        <v>196</v>
      </c>
      <c r="H44" s="140">
        <v>181</v>
      </c>
      <c r="I44" s="115">
        <v>43</v>
      </c>
      <c r="J44" s="116">
        <v>23.756906077348066</v>
      </c>
    </row>
    <row r="45" spans="1:10" s="110" customFormat="1" ht="13.5" customHeight="1" x14ac:dyDescent="0.2">
      <c r="A45" s="118" t="s">
        <v>113</v>
      </c>
      <c r="B45" s="122" t="s">
        <v>116</v>
      </c>
      <c r="C45" s="113">
        <v>95.075355550838466</v>
      </c>
      <c r="D45" s="115">
        <v>4479</v>
      </c>
      <c r="E45" s="114">
        <v>4648</v>
      </c>
      <c r="F45" s="114">
        <v>4736</v>
      </c>
      <c r="G45" s="114">
        <v>4780</v>
      </c>
      <c r="H45" s="140">
        <v>4759</v>
      </c>
      <c r="I45" s="115">
        <v>-280</v>
      </c>
      <c r="J45" s="116">
        <v>-5.8835889892834627</v>
      </c>
    </row>
    <row r="46" spans="1:10" s="110" customFormat="1" ht="13.5" customHeight="1" x14ac:dyDescent="0.2">
      <c r="A46" s="118"/>
      <c r="B46" s="119" t="s">
        <v>117</v>
      </c>
      <c r="C46" s="113">
        <v>4.7972829547866693</v>
      </c>
      <c r="D46" s="115">
        <v>226</v>
      </c>
      <c r="E46" s="114">
        <v>227</v>
      </c>
      <c r="F46" s="114">
        <v>214</v>
      </c>
      <c r="G46" s="114">
        <v>211</v>
      </c>
      <c r="H46" s="140">
        <v>196</v>
      </c>
      <c r="I46" s="115">
        <v>30</v>
      </c>
      <c r="J46" s="116">
        <v>15.306122448979592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2215</v>
      </c>
      <c r="E48" s="114">
        <v>2254</v>
      </c>
      <c r="F48" s="114">
        <v>2260</v>
      </c>
      <c r="G48" s="114">
        <v>2165</v>
      </c>
      <c r="H48" s="140">
        <v>2040</v>
      </c>
      <c r="I48" s="115">
        <v>175</v>
      </c>
      <c r="J48" s="116">
        <v>8.5784313725490193</v>
      </c>
    </row>
    <row r="49" spans="1:12" s="110" customFormat="1" ht="13.5" customHeight="1" x14ac:dyDescent="0.2">
      <c r="A49" s="118" t="s">
        <v>105</v>
      </c>
      <c r="B49" s="119" t="s">
        <v>106</v>
      </c>
      <c r="C49" s="113">
        <v>42.302483069977427</v>
      </c>
      <c r="D49" s="115">
        <v>937</v>
      </c>
      <c r="E49" s="114">
        <v>958</v>
      </c>
      <c r="F49" s="114">
        <v>954</v>
      </c>
      <c r="G49" s="114">
        <v>883</v>
      </c>
      <c r="H49" s="140">
        <v>819</v>
      </c>
      <c r="I49" s="115">
        <v>118</v>
      </c>
      <c r="J49" s="116">
        <v>14.407814407814408</v>
      </c>
    </row>
    <row r="50" spans="1:12" s="110" customFormat="1" ht="13.5" customHeight="1" x14ac:dyDescent="0.2">
      <c r="A50" s="120"/>
      <c r="B50" s="119" t="s">
        <v>107</v>
      </c>
      <c r="C50" s="113">
        <v>57.697516930022573</v>
      </c>
      <c r="D50" s="115">
        <v>1278</v>
      </c>
      <c r="E50" s="114">
        <v>1296</v>
      </c>
      <c r="F50" s="114">
        <v>1306</v>
      </c>
      <c r="G50" s="114">
        <v>1282</v>
      </c>
      <c r="H50" s="140">
        <v>1221</v>
      </c>
      <c r="I50" s="115">
        <v>57</v>
      </c>
      <c r="J50" s="116">
        <v>4.6683046683046685</v>
      </c>
    </row>
    <row r="51" spans="1:12" s="110" customFormat="1" ht="13.5" customHeight="1" x14ac:dyDescent="0.2">
      <c r="A51" s="118" t="s">
        <v>105</v>
      </c>
      <c r="B51" s="121" t="s">
        <v>108</v>
      </c>
      <c r="C51" s="113">
        <v>9.3905191873589171</v>
      </c>
      <c r="D51" s="115">
        <v>208</v>
      </c>
      <c r="E51" s="114">
        <v>232</v>
      </c>
      <c r="F51" s="114">
        <v>240</v>
      </c>
      <c r="G51" s="114">
        <v>179</v>
      </c>
      <c r="H51" s="140">
        <v>150</v>
      </c>
      <c r="I51" s="115">
        <v>58</v>
      </c>
      <c r="J51" s="116">
        <v>38.666666666666664</v>
      </c>
    </row>
    <row r="52" spans="1:12" s="110" customFormat="1" ht="13.5" customHeight="1" x14ac:dyDescent="0.2">
      <c r="A52" s="118"/>
      <c r="B52" s="121" t="s">
        <v>109</v>
      </c>
      <c r="C52" s="113">
        <v>68.397291196388267</v>
      </c>
      <c r="D52" s="115">
        <v>1515</v>
      </c>
      <c r="E52" s="114">
        <v>1550</v>
      </c>
      <c r="F52" s="114">
        <v>1548</v>
      </c>
      <c r="G52" s="114">
        <v>1516</v>
      </c>
      <c r="H52" s="140">
        <v>1447</v>
      </c>
      <c r="I52" s="115">
        <v>68</v>
      </c>
      <c r="J52" s="116">
        <v>4.69937802349689</v>
      </c>
    </row>
    <row r="53" spans="1:12" s="110" customFormat="1" ht="13.5" customHeight="1" x14ac:dyDescent="0.2">
      <c r="A53" s="118"/>
      <c r="B53" s="121" t="s">
        <v>110</v>
      </c>
      <c r="C53" s="113">
        <v>20.406320541760721</v>
      </c>
      <c r="D53" s="115">
        <v>452</v>
      </c>
      <c r="E53" s="114">
        <v>437</v>
      </c>
      <c r="F53" s="114">
        <v>441</v>
      </c>
      <c r="G53" s="114">
        <v>434</v>
      </c>
      <c r="H53" s="140">
        <v>412</v>
      </c>
      <c r="I53" s="115">
        <v>40</v>
      </c>
      <c r="J53" s="116">
        <v>9.7087378640776691</v>
      </c>
    </row>
    <row r="54" spans="1:12" s="110" customFormat="1" ht="13.5" customHeight="1" x14ac:dyDescent="0.2">
      <c r="A54" s="120"/>
      <c r="B54" s="121" t="s">
        <v>111</v>
      </c>
      <c r="C54" s="113">
        <v>1.8058690744920993</v>
      </c>
      <c r="D54" s="115">
        <v>40</v>
      </c>
      <c r="E54" s="114">
        <v>35</v>
      </c>
      <c r="F54" s="114">
        <v>31</v>
      </c>
      <c r="G54" s="114">
        <v>36</v>
      </c>
      <c r="H54" s="140">
        <v>31</v>
      </c>
      <c r="I54" s="115">
        <v>9</v>
      </c>
      <c r="J54" s="116">
        <v>29.032258064516128</v>
      </c>
    </row>
    <row r="55" spans="1:12" s="110" customFormat="1" ht="13.5" customHeight="1" x14ac:dyDescent="0.2">
      <c r="A55" s="120"/>
      <c r="B55" s="121" t="s">
        <v>112</v>
      </c>
      <c r="C55" s="113">
        <v>0.3160270880361174</v>
      </c>
      <c r="D55" s="115">
        <v>7</v>
      </c>
      <c r="E55" s="114">
        <v>8</v>
      </c>
      <c r="F55" s="114">
        <v>4</v>
      </c>
      <c r="G55" s="114">
        <v>5</v>
      </c>
      <c r="H55" s="140">
        <v>4</v>
      </c>
      <c r="I55" s="115">
        <v>3</v>
      </c>
      <c r="J55" s="116">
        <v>75</v>
      </c>
    </row>
    <row r="56" spans="1:12" s="110" customFormat="1" ht="13.5" customHeight="1" x14ac:dyDescent="0.2">
      <c r="A56" s="118" t="s">
        <v>113</v>
      </c>
      <c r="B56" s="122" t="s">
        <v>116</v>
      </c>
      <c r="C56" s="113">
        <v>94.311512415349881</v>
      </c>
      <c r="D56" s="115">
        <v>2089</v>
      </c>
      <c r="E56" s="114">
        <v>2128</v>
      </c>
      <c r="F56" s="114">
        <v>2142</v>
      </c>
      <c r="G56" s="114">
        <v>2065</v>
      </c>
      <c r="H56" s="140">
        <v>1962</v>
      </c>
      <c r="I56" s="115">
        <v>127</v>
      </c>
      <c r="J56" s="116">
        <v>6.4729867482161056</v>
      </c>
    </row>
    <row r="57" spans="1:12" s="110" customFormat="1" ht="13.5" customHeight="1" x14ac:dyDescent="0.2">
      <c r="A57" s="142"/>
      <c r="B57" s="124" t="s">
        <v>117</v>
      </c>
      <c r="C57" s="125">
        <v>5.6884875846501126</v>
      </c>
      <c r="D57" s="143">
        <v>126</v>
      </c>
      <c r="E57" s="144">
        <v>126</v>
      </c>
      <c r="F57" s="144">
        <v>118</v>
      </c>
      <c r="G57" s="144">
        <v>100</v>
      </c>
      <c r="H57" s="145">
        <v>78</v>
      </c>
      <c r="I57" s="143">
        <v>48</v>
      </c>
      <c r="J57" s="146">
        <v>61.53846153846154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61344</v>
      </c>
      <c r="E12" s="236">
        <v>61712</v>
      </c>
      <c r="F12" s="114">
        <v>62429</v>
      </c>
      <c r="G12" s="114">
        <v>61941</v>
      </c>
      <c r="H12" s="140">
        <v>62100</v>
      </c>
      <c r="I12" s="115">
        <v>-756</v>
      </c>
      <c r="J12" s="116">
        <v>-1.2173913043478262</v>
      </c>
    </row>
    <row r="13" spans="1:15" s="110" customFormat="1" ht="12" customHeight="1" x14ac:dyDescent="0.2">
      <c r="A13" s="118" t="s">
        <v>105</v>
      </c>
      <c r="B13" s="119" t="s">
        <v>106</v>
      </c>
      <c r="C13" s="113">
        <v>56.986828377673447</v>
      </c>
      <c r="D13" s="115">
        <v>34958</v>
      </c>
      <c r="E13" s="114">
        <v>35150</v>
      </c>
      <c r="F13" s="114">
        <v>35729</v>
      </c>
      <c r="G13" s="114">
        <v>35394</v>
      </c>
      <c r="H13" s="140">
        <v>35497</v>
      </c>
      <c r="I13" s="115">
        <v>-539</v>
      </c>
      <c r="J13" s="116">
        <v>-1.5184381778741864</v>
      </c>
    </row>
    <row r="14" spans="1:15" s="110" customFormat="1" ht="12" customHeight="1" x14ac:dyDescent="0.2">
      <c r="A14" s="118"/>
      <c r="B14" s="119" t="s">
        <v>107</v>
      </c>
      <c r="C14" s="113">
        <v>43.013171622326553</v>
      </c>
      <c r="D14" s="115">
        <v>26386</v>
      </c>
      <c r="E14" s="114">
        <v>26562</v>
      </c>
      <c r="F14" s="114">
        <v>26700</v>
      </c>
      <c r="G14" s="114">
        <v>26547</v>
      </c>
      <c r="H14" s="140">
        <v>26603</v>
      </c>
      <c r="I14" s="115">
        <v>-217</v>
      </c>
      <c r="J14" s="116">
        <v>-0.81569747772807577</v>
      </c>
    </row>
    <row r="15" spans="1:15" s="110" customFormat="1" ht="12" customHeight="1" x14ac:dyDescent="0.2">
      <c r="A15" s="118" t="s">
        <v>105</v>
      </c>
      <c r="B15" s="121" t="s">
        <v>108</v>
      </c>
      <c r="C15" s="113">
        <v>7.7856025039123633</v>
      </c>
      <c r="D15" s="115">
        <v>4776</v>
      </c>
      <c r="E15" s="114">
        <v>4916</v>
      </c>
      <c r="F15" s="114">
        <v>5109</v>
      </c>
      <c r="G15" s="114">
        <v>4638</v>
      </c>
      <c r="H15" s="140">
        <v>4890</v>
      </c>
      <c r="I15" s="115">
        <v>-114</v>
      </c>
      <c r="J15" s="116">
        <v>-2.3312883435582821</v>
      </c>
    </row>
    <row r="16" spans="1:15" s="110" customFormat="1" ht="12" customHeight="1" x14ac:dyDescent="0.2">
      <c r="A16" s="118"/>
      <c r="B16" s="121" t="s">
        <v>109</v>
      </c>
      <c r="C16" s="113">
        <v>66.709050599895676</v>
      </c>
      <c r="D16" s="115">
        <v>40922</v>
      </c>
      <c r="E16" s="114">
        <v>41097</v>
      </c>
      <c r="F16" s="114">
        <v>41562</v>
      </c>
      <c r="G16" s="114">
        <v>41789</v>
      </c>
      <c r="H16" s="140">
        <v>41859</v>
      </c>
      <c r="I16" s="115">
        <v>-937</v>
      </c>
      <c r="J16" s="116">
        <v>-2.2384672352421222</v>
      </c>
    </row>
    <row r="17" spans="1:10" s="110" customFormat="1" ht="12" customHeight="1" x14ac:dyDescent="0.2">
      <c r="A17" s="118"/>
      <c r="B17" s="121" t="s">
        <v>110</v>
      </c>
      <c r="C17" s="113">
        <v>24.610393844548774</v>
      </c>
      <c r="D17" s="115">
        <v>15097</v>
      </c>
      <c r="E17" s="114">
        <v>15133</v>
      </c>
      <c r="F17" s="114">
        <v>15235</v>
      </c>
      <c r="G17" s="114">
        <v>15014</v>
      </c>
      <c r="H17" s="140">
        <v>14871</v>
      </c>
      <c r="I17" s="115">
        <v>226</v>
      </c>
      <c r="J17" s="116">
        <v>1.5197363997041222</v>
      </c>
    </row>
    <row r="18" spans="1:10" s="110" customFormat="1" ht="12" customHeight="1" x14ac:dyDescent="0.2">
      <c r="A18" s="120"/>
      <c r="B18" s="121" t="s">
        <v>111</v>
      </c>
      <c r="C18" s="113">
        <v>0.8949530516431925</v>
      </c>
      <c r="D18" s="115">
        <v>549</v>
      </c>
      <c r="E18" s="114">
        <v>566</v>
      </c>
      <c r="F18" s="114">
        <v>523</v>
      </c>
      <c r="G18" s="114">
        <v>500</v>
      </c>
      <c r="H18" s="140">
        <v>480</v>
      </c>
      <c r="I18" s="115">
        <v>69</v>
      </c>
      <c r="J18" s="116">
        <v>14.375</v>
      </c>
    </row>
    <row r="19" spans="1:10" s="110" customFormat="1" ht="12" customHeight="1" x14ac:dyDescent="0.2">
      <c r="A19" s="120"/>
      <c r="B19" s="121" t="s">
        <v>112</v>
      </c>
      <c r="C19" s="113">
        <v>0.2445226917057903</v>
      </c>
      <c r="D19" s="115">
        <v>150</v>
      </c>
      <c r="E19" s="114">
        <v>171</v>
      </c>
      <c r="F19" s="114">
        <v>153</v>
      </c>
      <c r="G19" s="114">
        <v>135</v>
      </c>
      <c r="H19" s="140">
        <v>124</v>
      </c>
      <c r="I19" s="115">
        <v>26</v>
      </c>
      <c r="J19" s="116">
        <v>20.967741935483872</v>
      </c>
    </row>
    <row r="20" spans="1:10" s="110" customFormat="1" ht="12" customHeight="1" x14ac:dyDescent="0.2">
      <c r="A20" s="118" t="s">
        <v>113</v>
      </c>
      <c r="B20" s="119" t="s">
        <v>181</v>
      </c>
      <c r="C20" s="113">
        <v>71.131651017214395</v>
      </c>
      <c r="D20" s="115">
        <v>43635</v>
      </c>
      <c r="E20" s="114">
        <v>44132</v>
      </c>
      <c r="F20" s="114">
        <v>44835</v>
      </c>
      <c r="G20" s="114">
        <v>44197</v>
      </c>
      <c r="H20" s="140">
        <v>44274</v>
      </c>
      <c r="I20" s="115">
        <v>-639</v>
      </c>
      <c r="J20" s="116">
        <v>-1.4432849979672042</v>
      </c>
    </row>
    <row r="21" spans="1:10" s="110" customFormat="1" ht="12" customHeight="1" x14ac:dyDescent="0.2">
      <c r="A21" s="118"/>
      <c r="B21" s="119" t="s">
        <v>182</v>
      </c>
      <c r="C21" s="113">
        <v>28.868348982785601</v>
      </c>
      <c r="D21" s="115">
        <v>17709</v>
      </c>
      <c r="E21" s="114">
        <v>17580</v>
      </c>
      <c r="F21" s="114">
        <v>17594</v>
      </c>
      <c r="G21" s="114">
        <v>17744</v>
      </c>
      <c r="H21" s="140">
        <v>17826</v>
      </c>
      <c r="I21" s="115">
        <v>-117</v>
      </c>
      <c r="J21" s="116">
        <v>-0.65634466509592726</v>
      </c>
    </row>
    <row r="22" spans="1:10" s="110" customFormat="1" ht="12" customHeight="1" x14ac:dyDescent="0.2">
      <c r="A22" s="118" t="s">
        <v>113</v>
      </c>
      <c r="B22" s="119" t="s">
        <v>116</v>
      </c>
      <c r="C22" s="113">
        <v>94.090701617110071</v>
      </c>
      <c r="D22" s="115">
        <v>57719</v>
      </c>
      <c r="E22" s="114">
        <v>58267</v>
      </c>
      <c r="F22" s="114">
        <v>58979</v>
      </c>
      <c r="G22" s="114">
        <v>58466</v>
      </c>
      <c r="H22" s="140">
        <v>58601</v>
      </c>
      <c r="I22" s="115">
        <v>-882</v>
      </c>
      <c r="J22" s="116">
        <v>-1.5050937697308919</v>
      </c>
    </row>
    <row r="23" spans="1:10" s="110" customFormat="1" ht="12" customHeight="1" x14ac:dyDescent="0.2">
      <c r="A23" s="118"/>
      <c r="B23" s="119" t="s">
        <v>117</v>
      </c>
      <c r="C23" s="113">
        <v>5.8897365675534692</v>
      </c>
      <c r="D23" s="115">
        <v>3613</v>
      </c>
      <c r="E23" s="114">
        <v>3433</v>
      </c>
      <c r="F23" s="114">
        <v>3437</v>
      </c>
      <c r="G23" s="114">
        <v>3463</v>
      </c>
      <c r="H23" s="140">
        <v>3486</v>
      </c>
      <c r="I23" s="115">
        <v>127</v>
      </c>
      <c r="J23" s="116">
        <v>3.6431440045897876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73205</v>
      </c>
      <c r="E64" s="236">
        <v>73619</v>
      </c>
      <c r="F64" s="236">
        <v>74491</v>
      </c>
      <c r="G64" s="236">
        <v>73639</v>
      </c>
      <c r="H64" s="140">
        <v>73793</v>
      </c>
      <c r="I64" s="115">
        <v>-588</v>
      </c>
      <c r="J64" s="116">
        <v>-0.79682354694889757</v>
      </c>
    </row>
    <row r="65" spans="1:12" s="110" customFormat="1" ht="12" customHeight="1" x14ac:dyDescent="0.2">
      <c r="A65" s="118" t="s">
        <v>105</v>
      </c>
      <c r="B65" s="119" t="s">
        <v>106</v>
      </c>
      <c r="C65" s="113">
        <v>52.141247182569494</v>
      </c>
      <c r="D65" s="235">
        <v>38170</v>
      </c>
      <c r="E65" s="236">
        <v>38440</v>
      </c>
      <c r="F65" s="236">
        <v>39091</v>
      </c>
      <c r="G65" s="236">
        <v>38562</v>
      </c>
      <c r="H65" s="140">
        <v>38578</v>
      </c>
      <c r="I65" s="115">
        <v>-408</v>
      </c>
      <c r="J65" s="116">
        <v>-1.0575975944839027</v>
      </c>
    </row>
    <row r="66" spans="1:12" s="110" customFormat="1" ht="12" customHeight="1" x14ac:dyDescent="0.2">
      <c r="A66" s="118"/>
      <c r="B66" s="119" t="s">
        <v>107</v>
      </c>
      <c r="C66" s="113">
        <v>47.858752817430506</v>
      </c>
      <c r="D66" s="235">
        <v>35035</v>
      </c>
      <c r="E66" s="236">
        <v>35179</v>
      </c>
      <c r="F66" s="236">
        <v>35400</v>
      </c>
      <c r="G66" s="236">
        <v>35077</v>
      </c>
      <c r="H66" s="140">
        <v>35215</v>
      </c>
      <c r="I66" s="115">
        <v>-180</v>
      </c>
      <c r="J66" s="116">
        <v>-0.51114581854323438</v>
      </c>
    </row>
    <row r="67" spans="1:12" s="110" customFormat="1" ht="12" customHeight="1" x14ac:dyDescent="0.2">
      <c r="A67" s="118" t="s">
        <v>105</v>
      </c>
      <c r="B67" s="121" t="s">
        <v>108</v>
      </c>
      <c r="C67" s="113">
        <v>7.0241103749743869</v>
      </c>
      <c r="D67" s="235">
        <v>5142</v>
      </c>
      <c r="E67" s="236">
        <v>5325</v>
      </c>
      <c r="F67" s="236">
        <v>5516</v>
      </c>
      <c r="G67" s="236">
        <v>4820</v>
      </c>
      <c r="H67" s="140">
        <v>5050</v>
      </c>
      <c r="I67" s="115">
        <v>92</v>
      </c>
      <c r="J67" s="116">
        <v>1.8217821782178218</v>
      </c>
    </row>
    <row r="68" spans="1:12" s="110" customFormat="1" ht="12" customHeight="1" x14ac:dyDescent="0.2">
      <c r="A68" s="118"/>
      <c r="B68" s="121" t="s">
        <v>109</v>
      </c>
      <c r="C68" s="113">
        <v>66.196298067071922</v>
      </c>
      <c r="D68" s="235">
        <v>48459</v>
      </c>
      <c r="E68" s="236">
        <v>48778</v>
      </c>
      <c r="F68" s="236">
        <v>49390</v>
      </c>
      <c r="G68" s="236">
        <v>49508</v>
      </c>
      <c r="H68" s="140">
        <v>49595</v>
      </c>
      <c r="I68" s="115">
        <v>-1136</v>
      </c>
      <c r="J68" s="116">
        <v>-2.2905534832140337</v>
      </c>
    </row>
    <row r="69" spans="1:12" s="110" customFormat="1" ht="12" customHeight="1" x14ac:dyDescent="0.2">
      <c r="A69" s="118"/>
      <c r="B69" s="121" t="s">
        <v>110</v>
      </c>
      <c r="C69" s="113">
        <v>25.897138173622022</v>
      </c>
      <c r="D69" s="235">
        <v>18958</v>
      </c>
      <c r="E69" s="236">
        <v>18860</v>
      </c>
      <c r="F69" s="236">
        <v>18950</v>
      </c>
      <c r="G69" s="236">
        <v>18719</v>
      </c>
      <c r="H69" s="140">
        <v>18585</v>
      </c>
      <c r="I69" s="115">
        <v>373</v>
      </c>
      <c r="J69" s="116">
        <v>2.0069948883508206</v>
      </c>
    </row>
    <row r="70" spans="1:12" s="110" customFormat="1" ht="12" customHeight="1" x14ac:dyDescent="0.2">
      <c r="A70" s="120"/>
      <c r="B70" s="121" t="s">
        <v>111</v>
      </c>
      <c r="C70" s="113">
        <v>0.88245338433167131</v>
      </c>
      <c r="D70" s="235">
        <v>646</v>
      </c>
      <c r="E70" s="236">
        <v>656</v>
      </c>
      <c r="F70" s="236">
        <v>635</v>
      </c>
      <c r="G70" s="236">
        <v>592</v>
      </c>
      <c r="H70" s="140">
        <v>563</v>
      </c>
      <c r="I70" s="115">
        <v>83</v>
      </c>
      <c r="J70" s="116">
        <v>14.742451154529308</v>
      </c>
    </row>
    <row r="71" spans="1:12" s="110" customFormat="1" ht="12" customHeight="1" x14ac:dyDescent="0.2">
      <c r="A71" s="120"/>
      <c r="B71" s="121" t="s">
        <v>112</v>
      </c>
      <c r="C71" s="113">
        <v>0.24042073628850488</v>
      </c>
      <c r="D71" s="235">
        <v>176</v>
      </c>
      <c r="E71" s="236">
        <v>198</v>
      </c>
      <c r="F71" s="236">
        <v>186</v>
      </c>
      <c r="G71" s="236">
        <v>161</v>
      </c>
      <c r="H71" s="140">
        <v>157</v>
      </c>
      <c r="I71" s="115">
        <v>19</v>
      </c>
      <c r="J71" s="116">
        <v>12.101910828025478</v>
      </c>
    </row>
    <row r="72" spans="1:12" s="110" customFormat="1" ht="12" customHeight="1" x14ac:dyDescent="0.2">
      <c r="A72" s="118" t="s">
        <v>113</v>
      </c>
      <c r="B72" s="119" t="s">
        <v>181</v>
      </c>
      <c r="C72" s="113">
        <v>71.299774605559733</v>
      </c>
      <c r="D72" s="235">
        <v>52195</v>
      </c>
      <c r="E72" s="236">
        <v>52662</v>
      </c>
      <c r="F72" s="236">
        <v>53455</v>
      </c>
      <c r="G72" s="236">
        <v>52822</v>
      </c>
      <c r="H72" s="140">
        <v>53001</v>
      </c>
      <c r="I72" s="115">
        <v>-806</v>
      </c>
      <c r="J72" s="116">
        <v>-1.5207260240372824</v>
      </c>
    </row>
    <row r="73" spans="1:12" s="110" customFormat="1" ht="12" customHeight="1" x14ac:dyDescent="0.2">
      <c r="A73" s="118"/>
      <c r="B73" s="119" t="s">
        <v>182</v>
      </c>
      <c r="C73" s="113">
        <v>28.70022539444027</v>
      </c>
      <c r="D73" s="115">
        <v>21010</v>
      </c>
      <c r="E73" s="114">
        <v>20957</v>
      </c>
      <c r="F73" s="114">
        <v>21036</v>
      </c>
      <c r="G73" s="114">
        <v>20817</v>
      </c>
      <c r="H73" s="140">
        <v>20792</v>
      </c>
      <c r="I73" s="115">
        <v>218</v>
      </c>
      <c r="J73" s="116">
        <v>1.0484801846864178</v>
      </c>
    </row>
    <row r="74" spans="1:12" s="110" customFormat="1" ht="12" customHeight="1" x14ac:dyDescent="0.2">
      <c r="A74" s="118" t="s">
        <v>113</v>
      </c>
      <c r="B74" s="119" t="s">
        <v>116</v>
      </c>
      <c r="C74" s="113">
        <v>97.258383990164603</v>
      </c>
      <c r="D74" s="115">
        <v>71198</v>
      </c>
      <c r="E74" s="114">
        <v>71639</v>
      </c>
      <c r="F74" s="114">
        <v>72500</v>
      </c>
      <c r="G74" s="114">
        <v>71733</v>
      </c>
      <c r="H74" s="140">
        <v>71878</v>
      </c>
      <c r="I74" s="115">
        <v>-680</v>
      </c>
      <c r="J74" s="116">
        <v>-0.94604746932301953</v>
      </c>
    </row>
    <row r="75" spans="1:12" s="110" customFormat="1" ht="12" customHeight="1" x14ac:dyDescent="0.2">
      <c r="A75" s="142"/>
      <c r="B75" s="124" t="s">
        <v>117</v>
      </c>
      <c r="C75" s="125">
        <v>2.7265897138173623</v>
      </c>
      <c r="D75" s="143">
        <v>1996</v>
      </c>
      <c r="E75" s="144">
        <v>1969</v>
      </c>
      <c r="F75" s="144">
        <v>1981</v>
      </c>
      <c r="G75" s="144">
        <v>1897</v>
      </c>
      <c r="H75" s="145">
        <v>1905</v>
      </c>
      <c r="I75" s="143">
        <v>91</v>
      </c>
      <c r="J75" s="146">
        <v>4.7769028871391077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61344</v>
      </c>
      <c r="G11" s="114">
        <v>61712</v>
      </c>
      <c r="H11" s="114">
        <v>62429</v>
      </c>
      <c r="I11" s="114">
        <v>61941</v>
      </c>
      <c r="J11" s="140">
        <v>62100</v>
      </c>
      <c r="K11" s="114">
        <v>-756</v>
      </c>
      <c r="L11" s="116">
        <v>-1.2173913043478262</v>
      </c>
    </row>
    <row r="12" spans="1:17" s="110" customFormat="1" ht="24.95" customHeight="1" x14ac:dyDescent="0.2">
      <c r="A12" s="604" t="s">
        <v>185</v>
      </c>
      <c r="B12" s="605"/>
      <c r="C12" s="605"/>
      <c r="D12" s="606"/>
      <c r="E12" s="113">
        <v>56.986828377673447</v>
      </c>
      <c r="F12" s="115">
        <v>34958</v>
      </c>
      <c r="G12" s="114">
        <v>35150</v>
      </c>
      <c r="H12" s="114">
        <v>35729</v>
      </c>
      <c r="I12" s="114">
        <v>35394</v>
      </c>
      <c r="J12" s="140">
        <v>35497</v>
      </c>
      <c r="K12" s="114">
        <v>-539</v>
      </c>
      <c r="L12" s="116">
        <v>-1.5184381778741864</v>
      </c>
    </row>
    <row r="13" spans="1:17" s="110" customFormat="1" ht="15" customHeight="1" x14ac:dyDescent="0.2">
      <c r="A13" s="120"/>
      <c r="B13" s="612" t="s">
        <v>107</v>
      </c>
      <c r="C13" s="612"/>
      <c r="E13" s="113">
        <v>43.013171622326553</v>
      </c>
      <c r="F13" s="115">
        <v>26386</v>
      </c>
      <c r="G13" s="114">
        <v>26562</v>
      </c>
      <c r="H13" s="114">
        <v>26700</v>
      </c>
      <c r="I13" s="114">
        <v>26547</v>
      </c>
      <c r="J13" s="140">
        <v>26603</v>
      </c>
      <c r="K13" s="114">
        <v>-217</v>
      </c>
      <c r="L13" s="116">
        <v>-0.81569747772807577</v>
      </c>
    </row>
    <row r="14" spans="1:17" s="110" customFormat="1" ht="24.95" customHeight="1" x14ac:dyDescent="0.2">
      <c r="A14" s="604" t="s">
        <v>186</v>
      </c>
      <c r="B14" s="605"/>
      <c r="C14" s="605"/>
      <c r="D14" s="606"/>
      <c r="E14" s="113">
        <v>7.7856025039123633</v>
      </c>
      <c r="F14" s="115">
        <v>4776</v>
      </c>
      <c r="G14" s="114">
        <v>4916</v>
      </c>
      <c r="H14" s="114">
        <v>5109</v>
      </c>
      <c r="I14" s="114">
        <v>4638</v>
      </c>
      <c r="J14" s="140">
        <v>4890</v>
      </c>
      <c r="K14" s="114">
        <v>-114</v>
      </c>
      <c r="L14" s="116">
        <v>-2.3312883435582821</v>
      </c>
    </row>
    <row r="15" spans="1:17" s="110" customFormat="1" ht="15" customHeight="1" x14ac:dyDescent="0.2">
      <c r="A15" s="120"/>
      <c r="B15" s="119"/>
      <c r="C15" s="258" t="s">
        <v>106</v>
      </c>
      <c r="E15" s="113">
        <v>66.436348408710217</v>
      </c>
      <c r="F15" s="115">
        <v>3173</v>
      </c>
      <c r="G15" s="114">
        <v>3272</v>
      </c>
      <c r="H15" s="114">
        <v>3438</v>
      </c>
      <c r="I15" s="114">
        <v>3148</v>
      </c>
      <c r="J15" s="140">
        <v>3350</v>
      </c>
      <c r="K15" s="114">
        <v>-177</v>
      </c>
      <c r="L15" s="116">
        <v>-5.2835820895522385</v>
      </c>
    </row>
    <row r="16" spans="1:17" s="110" customFormat="1" ht="15" customHeight="1" x14ac:dyDescent="0.2">
      <c r="A16" s="120"/>
      <c r="B16" s="119"/>
      <c r="C16" s="258" t="s">
        <v>107</v>
      </c>
      <c r="E16" s="113">
        <v>33.563651591289783</v>
      </c>
      <c r="F16" s="115">
        <v>1603</v>
      </c>
      <c r="G16" s="114">
        <v>1644</v>
      </c>
      <c r="H16" s="114">
        <v>1671</v>
      </c>
      <c r="I16" s="114">
        <v>1490</v>
      </c>
      <c r="J16" s="140">
        <v>1540</v>
      </c>
      <c r="K16" s="114">
        <v>63</v>
      </c>
      <c r="L16" s="116">
        <v>4.0909090909090908</v>
      </c>
    </row>
    <row r="17" spans="1:12" s="110" customFormat="1" ht="15" customHeight="1" x14ac:dyDescent="0.2">
      <c r="A17" s="120"/>
      <c r="B17" s="121" t="s">
        <v>109</v>
      </c>
      <c r="C17" s="258"/>
      <c r="E17" s="113">
        <v>66.709050599895676</v>
      </c>
      <c r="F17" s="115">
        <v>40922</v>
      </c>
      <c r="G17" s="114">
        <v>41097</v>
      </c>
      <c r="H17" s="114">
        <v>41562</v>
      </c>
      <c r="I17" s="114">
        <v>41789</v>
      </c>
      <c r="J17" s="140">
        <v>41859</v>
      </c>
      <c r="K17" s="114">
        <v>-937</v>
      </c>
      <c r="L17" s="116">
        <v>-2.2384672352421222</v>
      </c>
    </row>
    <row r="18" spans="1:12" s="110" customFormat="1" ht="15" customHeight="1" x14ac:dyDescent="0.2">
      <c r="A18" s="120"/>
      <c r="B18" s="119"/>
      <c r="C18" s="258" t="s">
        <v>106</v>
      </c>
      <c r="E18" s="113">
        <v>58.301158301158303</v>
      </c>
      <c r="F18" s="115">
        <v>23858</v>
      </c>
      <c r="G18" s="114">
        <v>23920</v>
      </c>
      <c r="H18" s="114">
        <v>24272</v>
      </c>
      <c r="I18" s="114">
        <v>24394</v>
      </c>
      <c r="J18" s="140">
        <v>24385</v>
      </c>
      <c r="K18" s="114">
        <v>-527</v>
      </c>
      <c r="L18" s="116">
        <v>-2.1611646503998361</v>
      </c>
    </row>
    <row r="19" spans="1:12" s="110" customFormat="1" ht="15" customHeight="1" x14ac:dyDescent="0.2">
      <c r="A19" s="120"/>
      <c r="B19" s="119"/>
      <c r="C19" s="258" t="s">
        <v>107</v>
      </c>
      <c r="E19" s="113">
        <v>41.698841698841697</v>
      </c>
      <c r="F19" s="115">
        <v>17064</v>
      </c>
      <c r="G19" s="114">
        <v>17177</v>
      </c>
      <c r="H19" s="114">
        <v>17290</v>
      </c>
      <c r="I19" s="114">
        <v>17395</v>
      </c>
      <c r="J19" s="140">
        <v>17474</v>
      </c>
      <c r="K19" s="114">
        <v>-410</v>
      </c>
      <c r="L19" s="116">
        <v>-2.3463431383770175</v>
      </c>
    </row>
    <row r="20" spans="1:12" s="110" customFormat="1" ht="15" customHeight="1" x14ac:dyDescent="0.2">
      <c r="A20" s="120"/>
      <c r="B20" s="121" t="s">
        <v>110</v>
      </c>
      <c r="C20" s="258"/>
      <c r="E20" s="113">
        <v>24.610393844548774</v>
      </c>
      <c r="F20" s="115">
        <v>15097</v>
      </c>
      <c r="G20" s="114">
        <v>15133</v>
      </c>
      <c r="H20" s="114">
        <v>15235</v>
      </c>
      <c r="I20" s="114">
        <v>15014</v>
      </c>
      <c r="J20" s="140">
        <v>14871</v>
      </c>
      <c r="K20" s="114">
        <v>226</v>
      </c>
      <c r="L20" s="116">
        <v>1.5197363997041222</v>
      </c>
    </row>
    <row r="21" spans="1:12" s="110" customFormat="1" ht="15" customHeight="1" x14ac:dyDescent="0.2">
      <c r="A21" s="120"/>
      <c r="B21" s="119"/>
      <c r="C21" s="258" t="s">
        <v>106</v>
      </c>
      <c r="E21" s="113">
        <v>50.049678744121351</v>
      </c>
      <c r="F21" s="115">
        <v>7556</v>
      </c>
      <c r="G21" s="114">
        <v>7571</v>
      </c>
      <c r="H21" s="114">
        <v>7663</v>
      </c>
      <c r="I21" s="114">
        <v>7512</v>
      </c>
      <c r="J21" s="140">
        <v>7449</v>
      </c>
      <c r="K21" s="114">
        <v>107</v>
      </c>
      <c r="L21" s="116">
        <v>1.4364344207276145</v>
      </c>
    </row>
    <row r="22" spans="1:12" s="110" customFormat="1" ht="15" customHeight="1" x14ac:dyDescent="0.2">
      <c r="A22" s="120"/>
      <c r="B22" s="119"/>
      <c r="C22" s="258" t="s">
        <v>107</v>
      </c>
      <c r="E22" s="113">
        <v>49.950321255878649</v>
      </c>
      <c r="F22" s="115">
        <v>7541</v>
      </c>
      <c r="G22" s="114">
        <v>7562</v>
      </c>
      <c r="H22" s="114">
        <v>7572</v>
      </c>
      <c r="I22" s="114">
        <v>7502</v>
      </c>
      <c r="J22" s="140">
        <v>7422</v>
      </c>
      <c r="K22" s="114">
        <v>119</v>
      </c>
      <c r="L22" s="116">
        <v>1.6033414174077067</v>
      </c>
    </row>
    <row r="23" spans="1:12" s="110" customFormat="1" ht="15" customHeight="1" x14ac:dyDescent="0.2">
      <c r="A23" s="120"/>
      <c r="B23" s="121" t="s">
        <v>111</v>
      </c>
      <c r="C23" s="258"/>
      <c r="E23" s="113">
        <v>0.8949530516431925</v>
      </c>
      <c r="F23" s="115">
        <v>549</v>
      </c>
      <c r="G23" s="114">
        <v>566</v>
      </c>
      <c r="H23" s="114">
        <v>523</v>
      </c>
      <c r="I23" s="114">
        <v>500</v>
      </c>
      <c r="J23" s="140">
        <v>480</v>
      </c>
      <c r="K23" s="114">
        <v>69</v>
      </c>
      <c r="L23" s="116">
        <v>14.375</v>
      </c>
    </row>
    <row r="24" spans="1:12" s="110" customFormat="1" ht="15" customHeight="1" x14ac:dyDescent="0.2">
      <c r="A24" s="120"/>
      <c r="B24" s="119"/>
      <c r="C24" s="258" t="s">
        <v>106</v>
      </c>
      <c r="E24" s="113">
        <v>67.577413479052822</v>
      </c>
      <c r="F24" s="115">
        <v>371</v>
      </c>
      <c r="G24" s="114">
        <v>387</v>
      </c>
      <c r="H24" s="114">
        <v>356</v>
      </c>
      <c r="I24" s="114">
        <v>340</v>
      </c>
      <c r="J24" s="140">
        <v>313</v>
      </c>
      <c r="K24" s="114">
        <v>58</v>
      </c>
      <c r="L24" s="116">
        <v>18.530351437699679</v>
      </c>
    </row>
    <row r="25" spans="1:12" s="110" customFormat="1" ht="15" customHeight="1" x14ac:dyDescent="0.2">
      <c r="A25" s="120"/>
      <c r="B25" s="119"/>
      <c r="C25" s="258" t="s">
        <v>107</v>
      </c>
      <c r="E25" s="113">
        <v>32.422586520947178</v>
      </c>
      <c r="F25" s="115">
        <v>178</v>
      </c>
      <c r="G25" s="114">
        <v>179</v>
      </c>
      <c r="H25" s="114">
        <v>167</v>
      </c>
      <c r="I25" s="114">
        <v>160</v>
      </c>
      <c r="J25" s="140">
        <v>167</v>
      </c>
      <c r="K25" s="114">
        <v>11</v>
      </c>
      <c r="L25" s="116">
        <v>6.5868263473053892</v>
      </c>
    </row>
    <row r="26" spans="1:12" s="110" customFormat="1" ht="15" customHeight="1" x14ac:dyDescent="0.2">
      <c r="A26" s="120"/>
      <c r="C26" s="121" t="s">
        <v>187</v>
      </c>
      <c r="D26" s="110" t="s">
        <v>188</v>
      </c>
      <c r="E26" s="113">
        <v>0.2445226917057903</v>
      </c>
      <c r="F26" s="115">
        <v>150</v>
      </c>
      <c r="G26" s="114">
        <v>171</v>
      </c>
      <c r="H26" s="114">
        <v>153</v>
      </c>
      <c r="I26" s="114">
        <v>135</v>
      </c>
      <c r="J26" s="140">
        <v>124</v>
      </c>
      <c r="K26" s="114">
        <v>26</v>
      </c>
      <c r="L26" s="116">
        <v>20.967741935483872</v>
      </c>
    </row>
    <row r="27" spans="1:12" s="110" customFormat="1" ht="15" customHeight="1" x14ac:dyDescent="0.2">
      <c r="A27" s="120"/>
      <c r="B27" s="119"/>
      <c r="D27" s="259" t="s">
        <v>106</v>
      </c>
      <c r="E27" s="113">
        <v>60.666666666666664</v>
      </c>
      <c r="F27" s="115">
        <v>91</v>
      </c>
      <c r="G27" s="114">
        <v>102</v>
      </c>
      <c r="H27" s="114">
        <v>88</v>
      </c>
      <c r="I27" s="114">
        <v>81</v>
      </c>
      <c r="J27" s="140">
        <v>66</v>
      </c>
      <c r="K27" s="114">
        <v>25</v>
      </c>
      <c r="L27" s="116">
        <v>37.878787878787875</v>
      </c>
    </row>
    <row r="28" spans="1:12" s="110" customFormat="1" ht="15" customHeight="1" x14ac:dyDescent="0.2">
      <c r="A28" s="120"/>
      <c r="B28" s="119"/>
      <c r="D28" s="259" t="s">
        <v>107</v>
      </c>
      <c r="E28" s="113">
        <v>39.333333333333336</v>
      </c>
      <c r="F28" s="115">
        <v>59</v>
      </c>
      <c r="G28" s="114">
        <v>69</v>
      </c>
      <c r="H28" s="114">
        <v>65</v>
      </c>
      <c r="I28" s="114">
        <v>54</v>
      </c>
      <c r="J28" s="140">
        <v>58</v>
      </c>
      <c r="K28" s="114">
        <v>1</v>
      </c>
      <c r="L28" s="116">
        <v>1.7241379310344827</v>
      </c>
    </row>
    <row r="29" spans="1:12" s="110" customFormat="1" ht="24.95" customHeight="1" x14ac:dyDescent="0.2">
      <c r="A29" s="604" t="s">
        <v>189</v>
      </c>
      <c r="B29" s="605"/>
      <c r="C29" s="605"/>
      <c r="D29" s="606"/>
      <c r="E29" s="113">
        <v>94.090701617110071</v>
      </c>
      <c r="F29" s="115">
        <v>57719</v>
      </c>
      <c r="G29" s="114">
        <v>58267</v>
      </c>
      <c r="H29" s="114">
        <v>58979</v>
      </c>
      <c r="I29" s="114">
        <v>58466</v>
      </c>
      <c r="J29" s="140">
        <v>58601</v>
      </c>
      <c r="K29" s="114">
        <v>-882</v>
      </c>
      <c r="L29" s="116">
        <v>-1.5050937697308919</v>
      </c>
    </row>
    <row r="30" spans="1:12" s="110" customFormat="1" ht="15" customHeight="1" x14ac:dyDescent="0.2">
      <c r="A30" s="120"/>
      <c r="B30" s="119"/>
      <c r="C30" s="258" t="s">
        <v>106</v>
      </c>
      <c r="E30" s="113">
        <v>55.555363052027928</v>
      </c>
      <c r="F30" s="115">
        <v>32066</v>
      </c>
      <c r="G30" s="114">
        <v>32397</v>
      </c>
      <c r="H30" s="114">
        <v>32944</v>
      </c>
      <c r="I30" s="114">
        <v>32607</v>
      </c>
      <c r="J30" s="140">
        <v>32692</v>
      </c>
      <c r="K30" s="114">
        <v>-626</v>
      </c>
      <c r="L30" s="116">
        <v>-1.914841551449896</v>
      </c>
    </row>
    <row r="31" spans="1:12" s="110" customFormat="1" ht="15" customHeight="1" x14ac:dyDescent="0.2">
      <c r="A31" s="120"/>
      <c r="B31" s="119"/>
      <c r="C31" s="258" t="s">
        <v>107</v>
      </c>
      <c r="E31" s="113">
        <v>44.444636947972072</v>
      </c>
      <c r="F31" s="115">
        <v>25653</v>
      </c>
      <c r="G31" s="114">
        <v>25870</v>
      </c>
      <c r="H31" s="114">
        <v>26035</v>
      </c>
      <c r="I31" s="114">
        <v>25859</v>
      </c>
      <c r="J31" s="140">
        <v>25909</v>
      </c>
      <c r="K31" s="114">
        <v>-256</v>
      </c>
      <c r="L31" s="116">
        <v>-0.98807364236365747</v>
      </c>
    </row>
    <row r="32" spans="1:12" s="110" customFormat="1" ht="15" customHeight="1" x14ac:dyDescent="0.2">
      <c r="A32" s="120"/>
      <c r="B32" s="119" t="s">
        <v>117</v>
      </c>
      <c r="C32" s="258"/>
      <c r="E32" s="113">
        <v>5.8897365675534692</v>
      </c>
      <c r="F32" s="115">
        <v>3613</v>
      </c>
      <c r="G32" s="114">
        <v>3433</v>
      </c>
      <c r="H32" s="114">
        <v>3437</v>
      </c>
      <c r="I32" s="114">
        <v>3463</v>
      </c>
      <c r="J32" s="140">
        <v>3486</v>
      </c>
      <c r="K32" s="114">
        <v>127</v>
      </c>
      <c r="L32" s="116">
        <v>3.6431440045897876</v>
      </c>
    </row>
    <row r="33" spans="1:12" s="110" customFormat="1" ht="15" customHeight="1" x14ac:dyDescent="0.2">
      <c r="A33" s="120"/>
      <c r="B33" s="119"/>
      <c r="C33" s="258" t="s">
        <v>106</v>
      </c>
      <c r="E33" s="113">
        <v>79.795184057569884</v>
      </c>
      <c r="F33" s="115">
        <v>2883</v>
      </c>
      <c r="G33" s="114">
        <v>2745</v>
      </c>
      <c r="H33" s="114">
        <v>2776</v>
      </c>
      <c r="I33" s="114">
        <v>2779</v>
      </c>
      <c r="J33" s="140">
        <v>2796</v>
      </c>
      <c r="K33" s="114">
        <v>87</v>
      </c>
      <c r="L33" s="116">
        <v>3.1115879828326181</v>
      </c>
    </row>
    <row r="34" spans="1:12" s="110" customFormat="1" ht="15" customHeight="1" x14ac:dyDescent="0.2">
      <c r="A34" s="120"/>
      <c r="B34" s="119"/>
      <c r="C34" s="258" t="s">
        <v>107</v>
      </c>
      <c r="E34" s="113">
        <v>20.204815942430113</v>
      </c>
      <c r="F34" s="115">
        <v>730</v>
      </c>
      <c r="G34" s="114">
        <v>688</v>
      </c>
      <c r="H34" s="114">
        <v>661</v>
      </c>
      <c r="I34" s="114">
        <v>684</v>
      </c>
      <c r="J34" s="140">
        <v>690</v>
      </c>
      <c r="K34" s="114">
        <v>40</v>
      </c>
      <c r="L34" s="116">
        <v>5.7971014492753623</v>
      </c>
    </row>
    <row r="35" spans="1:12" s="110" customFormat="1" ht="24.95" customHeight="1" x14ac:dyDescent="0.2">
      <c r="A35" s="604" t="s">
        <v>190</v>
      </c>
      <c r="B35" s="605"/>
      <c r="C35" s="605"/>
      <c r="D35" s="606"/>
      <c r="E35" s="113">
        <v>71.131651017214395</v>
      </c>
      <c r="F35" s="115">
        <v>43635</v>
      </c>
      <c r="G35" s="114">
        <v>44132</v>
      </c>
      <c r="H35" s="114">
        <v>44835</v>
      </c>
      <c r="I35" s="114">
        <v>44197</v>
      </c>
      <c r="J35" s="140">
        <v>44274</v>
      </c>
      <c r="K35" s="114">
        <v>-639</v>
      </c>
      <c r="L35" s="116">
        <v>-1.4432849979672042</v>
      </c>
    </row>
    <row r="36" spans="1:12" s="110" customFormat="1" ht="15" customHeight="1" x14ac:dyDescent="0.2">
      <c r="A36" s="120"/>
      <c r="B36" s="119"/>
      <c r="C36" s="258" t="s">
        <v>106</v>
      </c>
      <c r="E36" s="113">
        <v>70.594706084565146</v>
      </c>
      <c r="F36" s="115">
        <v>30804</v>
      </c>
      <c r="G36" s="114">
        <v>31076</v>
      </c>
      <c r="H36" s="114">
        <v>31644</v>
      </c>
      <c r="I36" s="114">
        <v>31083</v>
      </c>
      <c r="J36" s="140">
        <v>31127</v>
      </c>
      <c r="K36" s="114">
        <v>-323</v>
      </c>
      <c r="L36" s="116">
        <v>-1.0376843255051884</v>
      </c>
    </row>
    <row r="37" spans="1:12" s="110" customFormat="1" ht="15" customHeight="1" x14ac:dyDescent="0.2">
      <c r="A37" s="120"/>
      <c r="B37" s="119"/>
      <c r="C37" s="258" t="s">
        <v>107</v>
      </c>
      <c r="E37" s="113">
        <v>29.405293915434857</v>
      </c>
      <c r="F37" s="115">
        <v>12831</v>
      </c>
      <c r="G37" s="114">
        <v>13056</v>
      </c>
      <c r="H37" s="114">
        <v>13191</v>
      </c>
      <c r="I37" s="114">
        <v>13114</v>
      </c>
      <c r="J37" s="140">
        <v>13147</v>
      </c>
      <c r="K37" s="114">
        <v>-316</v>
      </c>
      <c r="L37" s="116">
        <v>-2.4035901726629652</v>
      </c>
    </row>
    <row r="38" spans="1:12" s="110" customFormat="1" ht="15" customHeight="1" x14ac:dyDescent="0.2">
      <c r="A38" s="120"/>
      <c r="B38" s="119" t="s">
        <v>182</v>
      </c>
      <c r="C38" s="258"/>
      <c r="E38" s="113">
        <v>28.868348982785601</v>
      </c>
      <c r="F38" s="115">
        <v>17709</v>
      </c>
      <c r="G38" s="114">
        <v>17580</v>
      </c>
      <c r="H38" s="114">
        <v>17594</v>
      </c>
      <c r="I38" s="114">
        <v>17744</v>
      </c>
      <c r="J38" s="140">
        <v>17826</v>
      </c>
      <c r="K38" s="114">
        <v>-117</v>
      </c>
      <c r="L38" s="116">
        <v>-0.65634466509592726</v>
      </c>
    </row>
    <row r="39" spans="1:12" s="110" customFormat="1" ht="15" customHeight="1" x14ac:dyDescent="0.2">
      <c r="A39" s="120"/>
      <c r="B39" s="119"/>
      <c r="C39" s="258" t="s">
        <v>106</v>
      </c>
      <c r="E39" s="113">
        <v>23.456999265909989</v>
      </c>
      <c r="F39" s="115">
        <v>4154</v>
      </c>
      <c r="G39" s="114">
        <v>4074</v>
      </c>
      <c r="H39" s="114">
        <v>4085</v>
      </c>
      <c r="I39" s="114">
        <v>4311</v>
      </c>
      <c r="J39" s="140">
        <v>4370</v>
      </c>
      <c r="K39" s="114">
        <v>-216</v>
      </c>
      <c r="L39" s="116">
        <v>-4.9427917620137301</v>
      </c>
    </row>
    <row r="40" spans="1:12" s="110" customFormat="1" ht="15" customHeight="1" x14ac:dyDescent="0.2">
      <c r="A40" s="120"/>
      <c r="B40" s="119"/>
      <c r="C40" s="258" t="s">
        <v>107</v>
      </c>
      <c r="E40" s="113">
        <v>76.543000734090015</v>
      </c>
      <c r="F40" s="115">
        <v>13555</v>
      </c>
      <c r="G40" s="114">
        <v>13506</v>
      </c>
      <c r="H40" s="114">
        <v>13509</v>
      </c>
      <c r="I40" s="114">
        <v>13433</v>
      </c>
      <c r="J40" s="140">
        <v>13456</v>
      </c>
      <c r="K40" s="114">
        <v>99</v>
      </c>
      <c r="L40" s="116">
        <v>0.735731272294887</v>
      </c>
    </row>
    <row r="41" spans="1:12" s="110" customFormat="1" ht="24.75" customHeight="1" x14ac:dyDescent="0.2">
      <c r="A41" s="604" t="s">
        <v>518</v>
      </c>
      <c r="B41" s="605"/>
      <c r="C41" s="605"/>
      <c r="D41" s="606"/>
      <c r="E41" s="113">
        <v>3.2733437663015126</v>
      </c>
      <c r="F41" s="115">
        <v>2008</v>
      </c>
      <c r="G41" s="114">
        <v>2242</v>
      </c>
      <c r="H41" s="114">
        <v>2303</v>
      </c>
      <c r="I41" s="114">
        <v>1796</v>
      </c>
      <c r="J41" s="140">
        <v>1993</v>
      </c>
      <c r="K41" s="114">
        <v>15</v>
      </c>
      <c r="L41" s="116">
        <v>0.7526342197691922</v>
      </c>
    </row>
    <row r="42" spans="1:12" s="110" customFormat="1" ht="15" customHeight="1" x14ac:dyDescent="0.2">
      <c r="A42" s="120"/>
      <c r="B42" s="119"/>
      <c r="C42" s="258" t="s">
        <v>106</v>
      </c>
      <c r="E42" s="113">
        <v>68.476095617529879</v>
      </c>
      <c r="F42" s="115">
        <v>1375</v>
      </c>
      <c r="G42" s="114">
        <v>1563</v>
      </c>
      <c r="H42" s="114">
        <v>1609</v>
      </c>
      <c r="I42" s="114">
        <v>1247</v>
      </c>
      <c r="J42" s="140">
        <v>1392</v>
      </c>
      <c r="K42" s="114">
        <v>-17</v>
      </c>
      <c r="L42" s="116">
        <v>-1.2212643678160919</v>
      </c>
    </row>
    <row r="43" spans="1:12" s="110" customFormat="1" ht="15" customHeight="1" x14ac:dyDescent="0.2">
      <c r="A43" s="123"/>
      <c r="B43" s="124"/>
      <c r="C43" s="260" t="s">
        <v>107</v>
      </c>
      <c r="D43" s="261"/>
      <c r="E43" s="125">
        <v>31.523904382470121</v>
      </c>
      <c r="F43" s="143">
        <v>633</v>
      </c>
      <c r="G43" s="144">
        <v>679</v>
      </c>
      <c r="H43" s="144">
        <v>694</v>
      </c>
      <c r="I43" s="144">
        <v>549</v>
      </c>
      <c r="J43" s="145">
        <v>601</v>
      </c>
      <c r="K43" s="144">
        <v>32</v>
      </c>
      <c r="L43" s="146">
        <v>5.3244592346089847</v>
      </c>
    </row>
    <row r="44" spans="1:12" s="110" customFormat="1" ht="45.75" customHeight="1" x14ac:dyDescent="0.2">
      <c r="A44" s="604" t="s">
        <v>191</v>
      </c>
      <c r="B44" s="605"/>
      <c r="C44" s="605"/>
      <c r="D44" s="606"/>
      <c r="E44" s="113">
        <v>1.532342201356286</v>
      </c>
      <c r="F44" s="115">
        <v>940</v>
      </c>
      <c r="G44" s="114">
        <v>947</v>
      </c>
      <c r="H44" s="114">
        <v>946</v>
      </c>
      <c r="I44" s="114">
        <v>933</v>
      </c>
      <c r="J44" s="140">
        <v>946</v>
      </c>
      <c r="K44" s="114">
        <v>-6</v>
      </c>
      <c r="L44" s="116">
        <v>-0.63424947145877375</v>
      </c>
    </row>
    <row r="45" spans="1:12" s="110" customFormat="1" ht="15" customHeight="1" x14ac:dyDescent="0.2">
      <c r="A45" s="120"/>
      <c r="B45" s="119"/>
      <c r="C45" s="258" t="s">
        <v>106</v>
      </c>
      <c r="E45" s="113">
        <v>57.127659574468083</v>
      </c>
      <c r="F45" s="115">
        <v>537</v>
      </c>
      <c r="G45" s="114">
        <v>545</v>
      </c>
      <c r="H45" s="114">
        <v>544</v>
      </c>
      <c r="I45" s="114">
        <v>534</v>
      </c>
      <c r="J45" s="140">
        <v>546</v>
      </c>
      <c r="K45" s="114">
        <v>-9</v>
      </c>
      <c r="L45" s="116">
        <v>-1.6483516483516483</v>
      </c>
    </row>
    <row r="46" spans="1:12" s="110" customFormat="1" ht="15" customHeight="1" x14ac:dyDescent="0.2">
      <c r="A46" s="123"/>
      <c r="B46" s="124"/>
      <c r="C46" s="260" t="s">
        <v>107</v>
      </c>
      <c r="D46" s="261"/>
      <c r="E46" s="125">
        <v>42.872340425531917</v>
      </c>
      <c r="F46" s="143">
        <v>403</v>
      </c>
      <c r="G46" s="144">
        <v>402</v>
      </c>
      <c r="H46" s="144">
        <v>402</v>
      </c>
      <c r="I46" s="144">
        <v>399</v>
      </c>
      <c r="J46" s="145">
        <v>400</v>
      </c>
      <c r="K46" s="144">
        <v>3</v>
      </c>
      <c r="L46" s="146">
        <v>0.75</v>
      </c>
    </row>
    <row r="47" spans="1:12" s="110" customFormat="1" ht="39" customHeight="1" x14ac:dyDescent="0.2">
      <c r="A47" s="604" t="s">
        <v>519</v>
      </c>
      <c r="B47" s="607"/>
      <c r="C47" s="607"/>
      <c r="D47" s="608"/>
      <c r="E47" s="113">
        <v>0.24941314553990609</v>
      </c>
      <c r="F47" s="115">
        <v>153</v>
      </c>
      <c r="G47" s="114">
        <v>153</v>
      </c>
      <c r="H47" s="114">
        <v>135</v>
      </c>
      <c r="I47" s="114">
        <v>143</v>
      </c>
      <c r="J47" s="140">
        <v>144</v>
      </c>
      <c r="K47" s="114">
        <v>9</v>
      </c>
      <c r="L47" s="116">
        <v>6.25</v>
      </c>
    </row>
    <row r="48" spans="1:12" s="110" customFormat="1" ht="15" customHeight="1" x14ac:dyDescent="0.2">
      <c r="A48" s="120"/>
      <c r="B48" s="119"/>
      <c r="C48" s="258" t="s">
        <v>106</v>
      </c>
      <c r="E48" s="113">
        <v>37.254901960784316</v>
      </c>
      <c r="F48" s="115">
        <v>57</v>
      </c>
      <c r="G48" s="114">
        <v>59</v>
      </c>
      <c r="H48" s="114">
        <v>53</v>
      </c>
      <c r="I48" s="114">
        <v>56</v>
      </c>
      <c r="J48" s="140">
        <v>57</v>
      </c>
      <c r="K48" s="114">
        <v>0</v>
      </c>
      <c r="L48" s="116">
        <v>0</v>
      </c>
    </row>
    <row r="49" spans="1:12" s="110" customFormat="1" ht="15" customHeight="1" x14ac:dyDescent="0.2">
      <c r="A49" s="123"/>
      <c r="B49" s="124"/>
      <c r="C49" s="260" t="s">
        <v>107</v>
      </c>
      <c r="D49" s="261"/>
      <c r="E49" s="125">
        <v>62.745098039215684</v>
      </c>
      <c r="F49" s="143">
        <v>96</v>
      </c>
      <c r="G49" s="144">
        <v>94</v>
      </c>
      <c r="H49" s="144">
        <v>82</v>
      </c>
      <c r="I49" s="144">
        <v>87</v>
      </c>
      <c r="J49" s="145">
        <v>87</v>
      </c>
      <c r="K49" s="144">
        <v>9</v>
      </c>
      <c r="L49" s="146">
        <v>10.344827586206897</v>
      </c>
    </row>
    <row r="50" spans="1:12" s="110" customFormat="1" ht="24.95" customHeight="1" x14ac:dyDescent="0.2">
      <c r="A50" s="609" t="s">
        <v>192</v>
      </c>
      <c r="B50" s="610"/>
      <c r="C50" s="610"/>
      <c r="D50" s="611"/>
      <c r="E50" s="262">
        <v>7.8100547730829417</v>
      </c>
      <c r="F50" s="263">
        <v>4791</v>
      </c>
      <c r="G50" s="264">
        <v>4857</v>
      </c>
      <c r="H50" s="264">
        <v>4990</v>
      </c>
      <c r="I50" s="264">
        <v>4612</v>
      </c>
      <c r="J50" s="265">
        <v>4694</v>
      </c>
      <c r="K50" s="263">
        <v>97</v>
      </c>
      <c r="L50" s="266">
        <v>2.0664678312739668</v>
      </c>
    </row>
    <row r="51" spans="1:12" s="110" customFormat="1" ht="15" customHeight="1" x14ac:dyDescent="0.2">
      <c r="A51" s="120"/>
      <c r="B51" s="119"/>
      <c r="C51" s="258" t="s">
        <v>106</v>
      </c>
      <c r="E51" s="113">
        <v>65.393446044667087</v>
      </c>
      <c r="F51" s="115">
        <v>3133</v>
      </c>
      <c r="G51" s="114">
        <v>3160</v>
      </c>
      <c r="H51" s="114">
        <v>3269</v>
      </c>
      <c r="I51" s="114">
        <v>3030</v>
      </c>
      <c r="J51" s="140">
        <v>3100</v>
      </c>
      <c r="K51" s="114">
        <v>33</v>
      </c>
      <c r="L51" s="116">
        <v>1.064516129032258</v>
      </c>
    </row>
    <row r="52" spans="1:12" s="110" customFormat="1" ht="15" customHeight="1" x14ac:dyDescent="0.2">
      <c r="A52" s="120"/>
      <c r="B52" s="119"/>
      <c r="C52" s="258" t="s">
        <v>107</v>
      </c>
      <c r="E52" s="113">
        <v>34.606553955332913</v>
      </c>
      <c r="F52" s="115">
        <v>1658</v>
      </c>
      <c r="G52" s="114">
        <v>1697</v>
      </c>
      <c r="H52" s="114">
        <v>1721</v>
      </c>
      <c r="I52" s="114">
        <v>1582</v>
      </c>
      <c r="J52" s="140">
        <v>1594</v>
      </c>
      <c r="K52" s="114">
        <v>64</v>
      </c>
      <c r="L52" s="116">
        <v>4.0150564617314934</v>
      </c>
    </row>
    <row r="53" spans="1:12" s="110" customFormat="1" ht="15" customHeight="1" x14ac:dyDescent="0.2">
      <c r="A53" s="120"/>
      <c r="B53" s="119"/>
      <c r="C53" s="258" t="s">
        <v>187</v>
      </c>
      <c r="D53" s="110" t="s">
        <v>193</v>
      </c>
      <c r="E53" s="113">
        <v>32.018367772907538</v>
      </c>
      <c r="F53" s="115">
        <v>1534</v>
      </c>
      <c r="G53" s="114">
        <v>1736</v>
      </c>
      <c r="H53" s="114">
        <v>1817</v>
      </c>
      <c r="I53" s="114">
        <v>1365</v>
      </c>
      <c r="J53" s="140">
        <v>1466</v>
      </c>
      <c r="K53" s="114">
        <v>68</v>
      </c>
      <c r="L53" s="116">
        <v>4.6384720327421558</v>
      </c>
    </row>
    <row r="54" spans="1:12" s="110" customFormat="1" ht="15" customHeight="1" x14ac:dyDescent="0.2">
      <c r="A54" s="120"/>
      <c r="B54" s="119"/>
      <c r="D54" s="267" t="s">
        <v>194</v>
      </c>
      <c r="E54" s="113">
        <v>71.316818774445892</v>
      </c>
      <c r="F54" s="115">
        <v>1094</v>
      </c>
      <c r="G54" s="114">
        <v>1232</v>
      </c>
      <c r="H54" s="114">
        <v>1292</v>
      </c>
      <c r="I54" s="114">
        <v>995</v>
      </c>
      <c r="J54" s="140">
        <v>1065</v>
      </c>
      <c r="K54" s="114">
        <v>29</v>
      </c>
      <c r="L54" s="116">
        <v>2.723004694835681</v>
      </c>
    </row>
    <row r="55" spans="1:12" s="110" customFormat="1" ht="15" customHeight="1" x14ac:dyDescent="0.2">
      <c r="A55" s="120"/>
      <c r="B55" s="119"/>
      <c r="D55" s="267" t="s">
        <v>195</v>
      </c>
      <c r="E55" s="113">
        <v>28.683181225554108</v>
      </c>
      <c r="F55" s="115">
        <v>440</v>
      </c>
      <c r="G55" s="114">
        <v>504</v>
      </c>
      <c r="H55" s="114">
        <v>525</v>
      </c>
      <c r="I55" s="114">
        <v>370</v>
      </c>
      <c r="J55" s="140">
        <v>401</v>
      </c>
      <c r="K55" s="114">
        <v>39</v>
      </c>
      <c r="L55" s="116">
        <v>9.7256857855361591</v>
      </c>
    </row>
    <row r="56" spans="1:12" s="110" customFormat="1" ht="15" customHeight="1" x14ac:dyDescent="0.2">
      <c r="A56" s="120"/>
      <c r="B56" s="119" t="s">
        <v>196</v>
      </c>
      <c r="C56" s="258"/>
      <c r="E56" s="113">
        <v>74.165362545644243</v>
      </c>
      <c r="F56" s="115">
        <v>45496</v>
      </c>
      <c r="G56" s="114">
        <v>45615</v>
      </c>
      <c r="H56" s="114">
        <v>46111</v>
      </c>
      <c r="I56" s="114">
        <v>46036</v>
      </c>
      <c r="J56" s="140">
        <v>45986</v>
      </c>
      <c r="K56" s="114">
        <v>-490</v>
      </c>
      <c r="L56" s="116">
        <v>-1.0655416866002696</v>
      </c>
    </row>
    <row r="57" spans="1:12" s="110" customFormat="1" ht="15" customHeight="1" x14ac:dyDescent="0.2">
      <c r="A57" s="120"/>
      <c r="B57" s="119"/>
      <c r="C57" s="258" t="s">
        <v>106</v>
      </c>
      <c r="E57" s="113">
        <v>56.508264462809919</v>
      </c>
      <c r="F57" s="115">
        <v>25709</v>
      </c>
      <c r="G57" s="114">
        <v>25765</v>
      </c>
      <c r="H57" s="114">
        <v>26158</v>
      </c>
      <c r="I57" s="114">
        <v>26108</v>
      </c>
      <c r="J57" s="140">
        <v>26078</v>
      </c>
      <c r="K57" s="114">
        <v>-369</v>
      </c>
      <c r="L57" s="116">
        <v>-1.4149858117953831</v>
      </c>
    </row>
    <row r="58" spans="1:12" s="110" customFormat="1" ht="15" customHeight="1" x14ac:dyDescent="0.2">
      <c r="A58" s="120"/>
      <c r="B58" s="119"/>
      <c r="C58" s="258" t="s">
        <v>107</v>
      </c>
      <c r="E58" s="113">
        <v>43.491735537190081</v>
      </c>
      <c r="F58" s="115">
        <v>19787</v>
      </c>
      <c r="G58" s="114">
        <v>19850</v>
      </c>
      <c r="H58" s="114">
        <v>19953</v>
      </c>
      <c r="I58" s="114">
        <v>19928</v>
      </c>
      <c r="J58" s="140">
        <v>19908</v>
      </c>
      <c r="K58" s="114">
        <v>-121</v>
      </c>
      <c r="L58" s="116">
        <v>-0.60779586096041793</v>
      </c>
    </row>
    <row r="59" spans="1:12" s="110" customFormat="1" ht="15" customHeight="1" x14ac:dyDescent="0.2">
      <c r="A59" s="120"/>
      <c r="B59" s="119"/>
      <c r="C59" s="258" t="s">
        <v>105</v>
      </c>
      <c r="D59" s="110" t="s">
        <v>197</v>
      </c>
      <c r="E59" s="113">
        <v>91.603657464392469</v>
      </c>
      <c r="F59" s="115">
        <v>41676</v>
      </c>
      <c r="G59" s="114">
        <v>41779</v>
      </c>
      <c r="H59" s="114">
        <v>42243</v>
      </c>
      <c r="I59" s="114">
        <v>42180</v>
      </c>
      <c r="J59" s="140">
        <v>42131</v>
      </c>
      <c r="K59" s="114">
        <v>-455</v>
      </c>
      <c r="L59" s="116">
        <v>-1.0799648714723125</v>
      </c>
    </row>
    <row r="60" spans="1:12" s="110" customFormat="1" ht="15" customHeight="1" x14ac:dyDescent="0.2">
      <c r="A60" s="120"/>
      <c r="B60" s="119"/>
      <c r="C60" s="258"/>
      <c r="D60" s="267" t="s">
        <v>198</v>
      </c>
      <c r="E60" s="113">
        <v>56.850465495728955</v>
      </c>
      <c r="F60" s="115">
        <v>23693</v>
      </c>
      <c r="G60" s="114">
        <v>23734</v>
      </c>
      <c r="H60" s="114">
        <v>24109</v>
      </c>
      <c r="I60" s="114">
        <v>24073</v>
      </c>
      <c r="J60" s="140">
        <v>24044</v>
      </c>
      <c r="K60" s="114">
        <v>-351</v>
      </c>
      <c r="L60" s="116">
        <v>-1.4598236566295126</v>
      </c>
    </row>
    <row r="61" spans="1:12" s="110" customFormat="1" ht="15" customHeight="1" x14ac:dyDescent="0.2">
      <c r="A61" s="120"/>
      <c r="B61" s="119"/>
      <c r="C61" s="258"/>
      <c r="D61" s="267" t="s">
        <v>199</v>
      </c>
      <c r="E61" s="113">
        <v>43.149534504271045</v>
      </c>
      <c r="F61" s="115">
        <v>17983</v>
      </c>
      <c r="G61" s="114">
        <v>18045</v>
      </c>
      <c r="H61" s="114">
        <v>18134</v>
      </c>
      <c r="I61" s="114">
        <v>18107</v>
      </c>
      <c r="J61" s="140">
        <v>18087</v>
      </c>
      <c r="K61" s="114">
        <v>-104</v>
      </c>
      <c r="L61" s="116">
        <v>-0.57499861779178418</v>
      </c>
    </row>
    <row r="62" spans="1:12" s="110" customFormat="1" ht="15" customHeight="1" x14ac:dyDescent="0.2">
      <c r="A62" s="120"/>
      <c r="B62" s="119"/>
      <c r="C62" s="258"/>
      <c r="D62" s="258" t="s">
        <v>200</v>
      </c>
      <c r="E62" s="113">
        <v>8.3963425356075252</v>
      </c>
      <c r="F62" s="115">
        <v>3820</v>
      </c>
      <c r="G62" s="114">
        <v>3836</v>
      </c>
      <c r="H62" s="114">
        <v>3868</v>
      </c>
      <c r="I62" s="114">
        <v>3856</v>
      </c>
      <c r="J62" s="140">
        <v>3855</v>
      </c>
      <c r="K62" s="114">
        <v>-35</v>
      </c>
      <c r="L62" s="116">
        <v>-0.90791180285343709</v>
      </c>
    </row>
    <row r="63" spans="1:12" s="110" customFormat="1" ht="15" customHeight="1" x14ac:dyDescent="0.2">
      <c r="A63" s="120"/>
      <c r="B63" s="119"/>
      <c r="C63" s="258"/>
      <c r="D63" s="267" t="s">
        <v>198</v>
      </c>
      <c r="E63" s="113">
        <v>52.774869109947645</v>
      </c>
      <c r="F63" s="115">
        <v>2016</v>
      </c>
      <c r="G63" s="114">
        <v>2031</v>
      </c>
      <c r="H63" s="114">
        <v>2049</v>
      </c>
      <c r="I63" s="114">
        <v>2035</v>
      </c>
      <c r="J63" s="140">
        <v>2034</v>
      </c>
      <c r="K63" s="114">
        <v>-18</v>
      </c>
      <c r="L63" s="116">
        <v>-0.88495575221238942</v>
      </c>
    </row>
    <row r="64" spans="1:12" s="110" customFormat="1" ht="15" customHeight="1" x14ac:dyDescent="0.2">
      <c r="A64" s="120"/>
      <c r="B64" s="119"/>
      <c r="C64" s="258"/>
      <c r="D64" s="267" t="s">
        <v>199</v>
      </c>
      <c r="E64" s="113">
        <v>47.225130890052355</v>
      </c>
      <c r="F64" s="115">
        <v>1804</v>
      </c>
      <c r="G64" s="114">
        <v>1805</v>
      </c>
      <c r="H64" s="114">
        <v>1819</v>
      </c>
      <c r="I64" s="114">
        <v>1821</v>
      </c>
      <c r="J64" s="140">
        <v>1821</v>
      </c>
      <c r="K64" s="114">
        <v>-17</v>
      </c>
      <c r="L64" s="116">
        <v>-0.9335529928610653</v>
      </c>
    </row>
    <row r="65" spans="1:12" s="110" customFormat="1" ht="15" customHeight="1" x14ac:dyDescent="0.2">
      <c r="A65" s="120"/>
      <c r="B65" s="119" t="s">
        <v>201</v>
      </c>
      <c r="C65" s="258"/>
      <c r="E65" s="113">
        <v>9.1158059467918626</v>
      </c>
      <c r="F65" s="115">
        <v>5592</v>
      </c>
      <c r="G65" s="114">
        <v>5642</v>
      </c>
      <c r="H65" s="114">
        <v>5628</v>
      </c>
      <c r="I65" s="114">
        <v>5642</v>
      </c>
      <c r="J65" s="140">
        <v>5643</v>
      </c>
      <c r="K65" s="114">
        <v>-51</v>
      </c>
      <c r="L65" s="116">
        <v>-0.90377458798511434</v>
      </c>
    </row>
    <row r="66" spans="1:12" s="110" customFormat="1" ht="15" customHeight="1" x14ac:dyDescent="0.2">
      <c r="A66" s="120"/>
      <c r="B66" s="119"/>
      <c r="C66" s="258" t="s">
        <v>106</v>
      </c>
      <c r="E66" s="113">
        <v>50.357653791130183</v>
      </c>
      <c r="F66" s="115">
        <v>2816</v>
      </c>
      <c r="G66" s="114">
        <v>2850</v>
      </c>
      <c r="H66" s="114">
        <v>2833</v>
      </c>
      <c r="I66" s="114">
        <v>2820</v>
      </c>
      <c r="J66" s="140">
        <v>2819</v>
      </c>
      <c r="K66" s="114">
        <v>-3</v>
      </c>
      <c r="L66" s="116">
        <v>-0.10642071656615822</v>
      </c>
    </row>
    <row r="67" spans="1:12" s="110" customFormat="1" ht="15" customHeight="1" x14ac:dyDescent="0.2">
      <c r="A67" s="120"/>
      <c r="B67" s="119"/>
      <c r="C67" s="258" t="s">
        <v>107</v>
      </c>
      <c r="E67" s="113">
        <v>49.642346208869817</v>
      </c>
      <c r="F67" s="115">
        <v>2776</v>
      </c>
      <c r="G67" s="114">
        <v>2792</v>
      </c>
      <c r="H67" s="114">
        <v>2795</v>
      </c>
      <c r="I67" s="114">
        <v>2822</v>
      </c>
      <c r="J67" s="140">
        <v>2824</v>
      </c>
      <c r="K67" s="114">
        <v>-48</v>
      </c>
      <c r="L67" s="116">
        <v>-1.6997167138810199</v>
      </c>
    </row>
    <row r="68" spans="1:12" s="110" customFormat="1" ht="15" customHeight="1" x14ac:dyDescent="0.2">
      <c r="A68" s="120"/>
      <c r="B68" s="119"/>
      <c r="C68" s="258" t="s">
        <v>105</v>
      </c>
      <c r="D68" s="110" t="s">
        <v>202</v>
      </c>
      <c r="E68" s="113">
        <v>17.757510729613735</v>
      </c>
      <c r="F68" s="115">
        <v>993</v>
      </c>
      <c r="G68" s="114">
        <v>989</v>
      </c>
      <c r="H68" s="114">
        <v>983</v>
      </c>
      <c r="I68" s="114">
        <v>955</v>
      </c>
      <c r="J68" s="140">
        <v>948</v>
      </c>
      <c r="K68" s="114">
        <v>45</v>
      </c>
      <c r="L68" s="116">
        <v>4.7468354430379751</v>
      </c>
    </row>
    <row r="69" spans="1:12" s="110" customFormat="1" ht="15" customHeight="1" x14ac:dyDescent="0.2">
      <c r="A69" s="120"/>
      <c r="B69" s="119"/>
      <c r="C69" s="258"/>
      <c r="D69" s="267" t="s">
        <v>198</v>
      </c>
      <c r="E69" s="113">
        <v>51.460221550855991</v>
      </c>
      <c r="F69" s="115">
        <v>511</v>
      </c>
      <c r="G69" s="114">
        <v>513</v>
      </c>
      <c r="H69" s="114">
        <v>509</v>
      </c>
      <c r="I69" s="114">
        <v>482</v>
      </c>
      <c r="J69" s="140">
        <v>489</v>
      </c>
      <c r="K69" s="114">
        <v>22</v>
      </c>
      <c r="L69" s="116">
        <v>4.4989775051124745</v>
      </c>
    </row>
    <row r="70" spans="1:12" s="110" customFormat="1" ht="15" customHeight="1" x14ac:dyDescent="0.2">
      <c r="A70" s="120"/>
      <c r="B70" s="119"/>
      <c r="C70" s="258"/>
      <c r="D70" s="267" t="s">
        <v>199</v>
      </c>
      <c r="E70" s="113">
        <v>48.539778449144009</v>
      </c>
      <c r="F70" s="115">
        <v>482</v>
      </c>
      <c r="G70" s="114">
        <v>476</v>
      </c>
      <c r="H70" s="114">
        <v>474</v>
      </c>
      <c r="I70" s="114">
        <v>473</v>
      </c>
      <c r="J70" s="140">
        <v>459</v>
      </c>
      <c r="K70" s="114">
        <v>23</v>
      </c>
      <c r="L70" s="116">
        <v>5.0108932461873641</v>
      </c>
    </row>
    <row r="71" spans="1:12" s="110" customFormat="1" ht="15" customHeight="1" x14ac:dyDescent="0.2">
      <c r="A71" s="120"/>
      <c r="B71" s="119"/>
      <c r="C71" s="258"/>
      <c r="D71" s="110" t="s">
        <v>203</v>
      </c>
      <c r="E71" s="113">
        <v>76.645207439198856</v>
      </c>
      <c r="F71" s="115">
        <v>4286</v>
      </c>
      <c r="G71" s="114">
        <v>4338</v>
      </c>
      <c r="H71" s="114">
        <v>4335</v>
      </c>
      <c r="I71" s="114">
        <v>4370</v>
      </c>
      <c r="J71" s="140">
        <v>4382</v>
      </c>
      <c r="K71" s="114">
        <v>-96</v>
      </c>
      <c r="L71" s="116">
        <v>-2.1907804655408487</v>
      </c>
    </row>
    <row r="72" spans="1:12" s="110" customFormat="1" ht="15" customHeight="1" x14ac:dyDescent="0.2">
      <c r="A72" s="120"/>
      <c r="B72" s="119"/>
      <c r="C72" s="258"/>
      <c r="D72" s="267" t="s">
        <v>198</v>
      </c>
      <c r="E72" s="113">
        <v>48.903406439570695</v>
      </c>
      <c r="F72" s="115">
        <v>2096</v>
      </c>
      <c r="G72" s="114">
        <v>2129</v>
      </c>
      <c r="H72" s="114">
        <v>2124</v>
      </c>
      <c r="I72" s="114">
        <v>2135</v>
      </c>
      <c r="J72" s="140">
        <v>2129</v>
      </c>
      <c r="K72" s="114">
        <v>-33</v>
      </c>
      <c r="L72" s="116">
        <v>-1.5500234852043213</v>
      </c>
    </row>
    <row r="73" spans="1:12" s="110" customFormat="1" ht="15" customHeight="1" x14ac:dyDescent="0.2">
      <c r="A73" s="120"/>
      <c r="B73" s="119"/>
      <c r="C73" s="258"/>
      <c r="D73" s="267" t="s">
        <v>199</v>
      </c>
      <c r="E73" s="113">
        <v>51.096593560429305</v>
      </c>
      <c r="F73" s="115">
        <v>2190</v>
      </c>
      <c r="G73" s="114">
        <v>2209</v>
      </c>
      <c r="H73" s="114">
        <v>2211</v>
      </c>
      <c r="I73" s="114">
        <v>2235</v>
      </c>
      <c r="J73" s="140">
        <v>2253</v>
      </c>
      <c r="K73" s="114">
        <v>-63</v>
      </c>
      <c r="L73" s="116">
        <v>-2.7962716378162451</v>
      </c>
    </row>
    <row r="74" spans="1:12" s="110" customFormat="1" ht="15" customHeight="1" x14ac:dyDescent="0.2">
      <c r="A74" s="120"/>
      <c r="B74" s="119"/>
      <c r="C74" s="258"/>
      <c r="D74" s="110" t="s">
        <v>204</v>
      </c>
      <c r="E74" s="113">
        <v>5.5972818311874102</v>
      </c>
      <c r="F74" s="115">
        <v>313</v>
      </c>
      <c r="G74" s="114">
        <v>315</v>
      </c>
      <c r="H74" s="114">
        <v>310</v>
      </c>
      <c r="I74" s="114">
        <v>317</v>
      </c>
      <c r="J74" s="140">
        <v>313</v>
      </c>
      <c r="K74" s="114">
        <v>0</v>
      </c>
      <c r="L74" s="116">
        <v>0</v>
      </c>
    </row>
    <row r="75" spans="1:12" s="110" customFormat="1" ht="15" customHeight="1" x14ac:dyDescent="0.2">
      <c r="A75" s="120"/>
      <c r="B75" s="119"/>
      <c r="C75" s="258"/>
      <c r="D75" s="267" t="s">
        <v>198</v>
      </c>
      <c r="E75" s="113">
        <v>66.773162939297123</v>
      </c>
      <c r="F75" s="115">
        <v>209</v>
      </c>
      <c r="G75" s="114">
        <v>208</v>
      </c>
      <c r="H75" s="114">
        <v>200</v>
      </c>
      <c r="I75" s="114">
        <v>203</v>
      </c>
      <c r="J75" s="140">
        <v>201</v>
      </c>
      <c r="K75" s="114">
        <v>8</v>
      </c>
      <c r="L75" s="116">
        <v>3.9800995024875623</v>
      </c>
    </row>
    <row r="76" spans="1:12" s="110" customFormat="1" ht="15" customHeight="1" x14ac:dyDescent="0.2">
      <c r="A76" s="120"/>
      <c r="B76" s="119"/>
      <c r="C76" s="258"/>
      <c r="D76" s="267" t="s">
        <v>199</v>
      </c>
      <c r="E76" s="113">
        <v>33.226837060702877</v>
      </c>
      <c r="F76" s="115">
        <v>104</v>
      </c>
      <c r="G76" s="114">
        <v>107</v>
      </c>
      <c r="H76" s="114">
        <v>110</v>
      </c>
      <c r="I76" s="114">
        <v>114</v>
      </c>
      <c r="J76" s="140">
        <v>112</v>
      </c>
      <c r="K76" s="114">
        <v>-8</v>
      </c>
      <c r="L76" s="116">
        <v>-7.1428571428571432</v>
      </c>
    </row>
    <row r="77" spans="1:12" s="110" customFormat="1" ht="15" customHeight="1" x14ac:dyDescent="0.2">
      <c r="A77" s="534"/>
      <c r="B77" s="119" t="s">
        <v>205</v>
      </c>
      <c r="C77" s="268"/>
      <c r="D77" s="182"/>
      <c r="E77" s="113">
        <v>8.9087767344809592</v>
      </c>
      <c r="F77" s="115">
        <v>5465</v>
      </c>
      <c r="G77" s="114">
        <v>5598</v>
      </c>
      <c r="H77" s="114">
        <v>5700</v>
      </c>
      <c r="I77" s="114">
        <v>5651</v>
      </c>
      <c r="J77" s="140">
        <v>5777</v>
      </c>
      <c r="K77" s="114">
        <v>-312</v>
      </c>
      <c r="L77" s="116">
        <v>-5.4007270209451272</v>
      </c>
    </row>
    <row r="78" spans="1:12" s="110" customFormat="1" ht="15" customHeight="1" x14ac:dyDescent="0.2">
      <c r="A78" s="120"/>
      <c r="B78" s="119"/>
      <c r="C78" s="268" t="s">
        <v>106</v>
      </c>
      <c r="D78" s="182"/>
      <c r="E78" s="113">
        <v>60.384263494967975</v>
      </c>
      <c r="F78" s="115">
        <v>3300</v>
      </c>
      <c r="G78" s="114">
        <v>3375</v>
      </c>
      <c r="H78" s="114">
        <v>3469</v>
      </c>
      <c r="I78" s="114">
        <v>3436</v>
      </c>
      <c r="J78" s="140">
        <v>3500</v>
      </c>
      <c r="K78" s="114">
        <v>-200</v>
      </c>
      <c r="L78" s="116">
        <v>-5.7142857142857144</v>
      </c>
    </row>
    <row r="79" spans="1:12" s="110" customFormat="1" ht="15" customHeight="1" x14ac:dyDescent="0.2">
      <c r="A79" s="123"/>
      <c r="B79" s="124"/>
      <c r="C79" s="260" t="s">
        <v>107</v>
      </c>
      <c r="D79" s="261"/>
      <c r="E79" s="125">
        <v>39.615736505032025</v>
      </c>
      <c r="F79" s="143">
        <v>2165</v>
      </c>
      <c r="G79" s="144">
        <v>2223</v>
      </c>
      <c r="H79" s="144">
        <v>2231</v>
      </c>
      <c r="I79" s="144">
        <v>2215</v>
      </c>
      <c r="J79" s="145">
        <v>2277</v>
      </c>
      <c r="K79" s="144">
        <v>-112</v>
      </c>
      <c r="L79" s="146">
        <v>-4.9187527448397015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61344</v>
      </c>
      <c r="E11" s="114">
        <v>61712</v>
      </c>
      <c r="F11" s="114">
        <v>62429</v>
      </c>
      <c r="G11" s="114">
        <v>61941</v>
      </c>
      <c r="H11" s="140">
        <v>62100</v>
      </c>
      <c r="I11" s="115">
        <v>-756</v>
      </c>
      <c r="J11" s="116">
        <v>-1.2173913043478262</v>
      </c>
    </row>
    <row r="12" spans="1:15" s="110" customFormat="1" ht="24.95" customHeight="1" x14ac:dyDescent="0.2">
      <c r="A12" s="193" t="s">
        <v>132</v>
      </c>
      <c r="B12" s="194" t="s">
        <v>133</v>
      </c>
      <c r="C12" s="113">
        <v>2.8967788210745957</v>
      </c>
      <c r="D12" s="115">
        <v>1777</v>
      </c>
      <c r="E12" s="114">
        <v>1745</v>
      </c>
      <c r="F12" s="114">
        <v>1871</v>
      </c>
      <c r="G12" s="114">
        <v>1838</v>
      </c>
      <c r="H12" s="140">
        <v>1831</v>
      </c>
      <c r="I12" s="115">
        <v>-54</v>
      </c>
      <c r="J12" s="116">
        <v>-2.9492080830147462</v>
      </c>
    </row>
    <row r="13" spans="1:15" s="110" customFormat="1" ht="24.95" customHeight="1" x14ac:dyDescent="0.2">
      <c r="A13" s="193" t="s">
        <v>134</v>
      </c>
      <c r="B13" s="199" t="s">
        <v>214</v>
      </c>
      <c r="C13" s="113">
        <v>5.2800599895670315</v>
      </c>
      <c r="D13" s="115">
        <v>3239</v>
      </c>
      <c r="E13" s="114">
        <v>3249</v>
      </c>
      <c r="F13" s="114">
        <v>3249</v>
      </c>
      <c r="G13" s="114">
        <v>3192</v>
      </c>
      <c r="H13" s="140">
        <v>3216</v>
      </c>
      <c r="I13" s="115">
        <v>23</v>
      </c>
      <c r="J13" s="116">
        <v>0.71517412935323388</v>
      </c>
    </row>
    <row r="14" spans="1:15" s="287" customFormat="1" ht="24" customHeight="1" x14ac:dyDescent="0.2">
      <c r="A14" s="193" t="s">
        <v>215</v>
      </c>
      <c r="B14" s="199" t="s">
        <v>137</v>
      </c>
      <c r="C14" s="113">
        <v>23.452986437141366</v>
      </c>
      <c r="D14" s="115">
        <v>14387</v>
      </c>
      <c r="E14" s="114">
        <v>14589</v>
      </c>
      <c r="F14" s="114">
        <v>14635</v>
      </c>
      <c r="G14" s="114">
        <v>14799</v>
      </c>
      <c r="H14" s="140">
        <v>14934</v>
      </c>
      <c r="I14" s="115">
        <v>-547</v>
      </c>
      <c r="J14" s="116">
        <v>-3.6627829114771662</v>
      </c>
      <c r="K14" s="110"/>
      <c r="L14" s="110"/>
      <c r="M14" s="110"/>
      <c r="N14" s="110"/>
      <c r="O14" s="110"/>
    </row>
    <row r="15" spans="1:15" s="110" customFormat="1" ht="24.75" customHeight="1" x14ac:dyDescent="0.2">
      <c r="A15" s="193" t="s">
        <v>216</v>
      </c>
      <c r="B15" s="199" t="s">
        <v>217</v>
      </c>
      <c r="C15" s="113">
        <v>6.5108242044861759</v>
      </c>
      <c r="D15" s="115">
        <v>3994</v>
      </c>
      <c r="E15" s="114">
        <v>4070</v>
      </c>
      <c r="F15" s="114">
        <v>4033</v>
      </c>
      <c r="G15" s="114">
        <v>4284</v>
      </c>
      <c r="H15" s="140">
        <v>4296</v>
      </c>
      <c r="I15" s="115">
        <v>-302</v>
      </c>
      <c r="J15" s="116">
        <v>-7.0297951582867784</v>
      </c>
    </row>
    <row r="16" spans="1:15" s="287" customFormat="1" ht="24.95" customHeight="1" x14ac:dyDescent="0.2">
      <c r="A16" s="193" t="s">
        <v>218</v>
      </c>
      <c r="B16" s="199" t="s">
        <v>141</v>
      </c>
      <c r="C16" s="113">
        <v>10.636737089201878</v>
      </c>
      <c r="D16" s="115">
        <v>6525</v>
      </c>
      <c r="E16" s="114">
        <v>6636</v>
      </c>
      <c r="F16" s="114">
        <v>6667</v>
      </c>
      <c r="G16" s="114">
        <v>6616</v>
      </c>
      <c r="H16" s="140">
        <v>6696</v>
      </c>
      <c r="I16" s="115">
        <v>-171</v>
      </c>
      <c r="J16" s="116">
        <v>-2.553763440860215</v>
      </c>
      <c r="K16" s="110"/>
      <c r="L16" s="110"/>
      <c r="M16" s="110"/>
      <c r="N16" s="110"/>
      <c r="O16" s="110"/>
    </row>
    <row r="17" spans="1:15" s="110" customFormat="1" ht="24.95" customHeight="1" x14ac:dyDescent="0.2">
      <c r="A17" s="193" t="s">
        <v>219</v>
      </c>
      <c r="B17" s="199" t="s">
        <v>220</v>
      </c>
      <c r="C17" s="113">
        <v>6.3054251434533128</v>
      </c>
      <c r="D17" s="115">
        <v>3868</v>
      </c>
      <c r="E17" s="114">
        <v>3883</v>
      </c>
      <c r="F17" s="114">
        <v>3935</v>
      </c>
      <c r="G17" s="114">
        <v>3899</v>
      </c>
      <c r="H17" s="140">
        <v>3942</v>
      </c>
      <c r="I17" s="115">
        <v>-74</v>
      </c>
      <c r="J17" s="116">
        <v>-1.8772196854388634</v>
      </c>
    </row>
    <row r="18" spans="1:15" s="287" customFormat="1" ht="24.95" customHeight="1" x14ac:dyDescent="0.2">
      <c r="A18" s="201" t="s">
        <v>144</v>
      </c>
      <c r="B18" s="202" t="s">
        <v>145</v>
      </c>
      <c r="C18" s="113">
        <v>6.4668101199791339</v>
      </c>
      <c r="D18" s="115">
        <v>3967</v>
      </c>
      <c r="E18" s="114">
        <v>3949</v>
      </c>
      <c r="F18" s="114">
        <v>4085</v>
      </c>
      <c r="G18" s="114">
        <v>3996</v>
      </c>
      <c r="H18" s="140">
        <v>3948</v>
      </c>
      <c r="I18" s="115">
        <v>19</v>
      </c>
      <c r="J18" s="116">
        <v>0.48125633232016213</v>
      </c>
      <c r="K18" s="110"/>
      <c r="L18" s="110"/>
      <c r="M18" s="110"/>
      <c r="N18" s="110"/>
      <c r="O18" s="110"/>
    </row>
    <row r="19" spans="1:15" s="110" customFormat="1" ht="24.95" customHeight="1" x14ac:dyDescent="0.2">
      <c r="A19" s="193" t="s">
        <v>146</v>
      </c>
      <c r="B19" s="199" t="s">
        <v>147</v>
      </c>
      <c r="C19" s="113">
        <v>17.564880020865935</v>
      </c>
      <c r="D19" s="115">
        <v>10775</v>
      </c>
      <c r="E19" s="114">
        <v>10808</v>
      </c>
      <c r="F19" s="114">
        <v>10916</v>
      </c>
      <c r="G19" s="114">
        <v>10943</v>
      </c>
      <c r="H19" s="140">
        <v>11037</v>
      </c>
      <c r="I19" s="115">
        <v>-262</v>
      </c>
      <c r="J19" s="116">
        <v>-2.3738334692398295</v>
      </c>
    </row>
    <row r="20" spans="1:15" s="287" customFormat="1" ht="24.95" customHeight="1" x14ac:dyDescent="0.2">
      <c r="A20" s="193" t="s">
        <v>148</v>
      </c>
      <c r="B20" s="199" t="s">
        <v>149</v>
      </c>
      <c r="C20" s="113">
        <v>9.9341418883672397</v>
      </c>
      <c r="D20" s="115">
        <v>6094</v>
      </c>
      <c r="E20" s="114">
        <v>6121</v>
      </c>
      <c r="F20" s="114">
        <v>6168</v>
      </c>
      <c r="G20" s="114">
        <v>5909</v>
      </c>
      <c r="H20" s="140">
        <v>5944</v>
      </c>
      <c r="I20" s="115">
        <v>150</v>
      </c>
      <c r="J20" s="116">
        <v>2.5235531628532972</v>
      </c>
      <c r="K20" s="110"/>
      <c r="L20" s="110"/>
      <c r="M20" s="110"/>
      <c r="N20" s="110"/>
      <c r="O20" s="110"/>
    </row>
    <row r="21" spans="1:15" s="110" customFormat="1" ht="24.95" customHeight="1" x14ac:dyDescent="0.2">
      <c r="A21" s="201" t="s">
        <v>150</v>
      </c>
      <c r="B21" s="202" t="s">
        <v>151</v>
      </c>
      <c r="C21" s="113">
        <v>1.806207616066771</v>
      </c>
      <c r="D21" s="115">
        <v>1108</v>
      </c>
      <c r="E21" s="114">
        <v>1158</v>
      </c>
      <c r="F21" s="114">
        <v>1189</v>
      </c>
      <c r="G21" s="114">
        <v>1189</v>
      </c>
      <c r="H21" s="140">
        <v>1199</v>
      </c>
      <c r="I21" s="115">
        <v>-91</v>
      </c>
      <c r="J21" s="116">
        <v>-7.5896580483736447</v>
      </c>
    </row>
    <row r="22" spans="1:15" s="110" customFormat="1" ht="24.95" customHeight="1" x14ac:dyDescent="0.2">
      <c r="A22" s="201" t="s">
        <v>152</v>
      </c>
      <c r="B22" s="199" t="s">
        <v>153</v>
      </c>
      <c r="C22" s="113">
        <v>0.53142931664058424</v>
      </c>
      <c r="D22" s="115">
        <v>326</v>
      </c>
      <c r="E22" s="114">
        <v>310</v>
      </c>
      <c r="F22" s="114">
        <v>296</v>
      </c>
      <c r="G22" s="114">
        <v>292</v>
      </c>
      <c r="H22" s="140">
        <v>306</v>
      </c>
      <c r="I22" s="115">
        <v>20</v>
      </c>
      <c r="J22" s="116">
        <v>6.5359477124183005</v>
      </c>
    </row>
    <row r="23" spans="1:15" s="110" customFormat="1" ht="24.95" customHeight="1" x14ac:dyDescent="0.2">
      <c r="A23" s="193" t="s">
        <v>154</v>
      </c>
      <c r="B23" s="199" t="s">
        <v>155</v>
      </c>
      <c r="C23" s="113">
        <v>1.1182837767344809</v>
      </c>
      <c r="D23" s="115">
        <v>686</v>
      </c>
      <c r="E23" s="114">
        <v>654</v>
      </c>
      <c r="F23" s="114">
        <v>674</v>
      </c>
      <c r="G23" s="114">
        <v>666</v>
      </c>
      <c r="H23" s="140">
        <v>676</v>
      </c>
      <c r="I23" s="115">
        <v>10</v>
      </c>
      <c r="J23" s="116">
        <v>1.4792899408284024</v>
      </c>
    </row>
    <row r="24" spans="1:15" s="110" customFormat="1" ht="24.95" customHeight="1" x14ac:dyDescent="0.2">
      <c r="A24" s="193" t="s">
        <v>156</v>
      </c>
      <c r="B24" s="199" t="s">
        <v>221</v>
      </c>
      <c r="C24" s="113">
        <v>3.623826291079812</v>
      </c>
      <c r="D24" s="115">
        <v>2223</v>
      </c>
      <c r="E24" s="114">
        <v>2226</v>
      </c>
      <c r="F24" s="114">
        <v>2138</v>
      </c>
      <c r="G24" s="114">
        <v>2143</v>
      </c>
      <c r="H24" s="140">
        <v>2169</v>
      </c>
      <c r="I24" s="115">
        <v>54</v>
      </c>
      <c r="J24" s="116">
        <v>2.4896265560165975</v>
      </c>
    </row>
    <row r="25" spans="1:15" s="110" customFormat="1" ht="24.95" customHeight="1" x14ac:dyDescent="0.2">
      <c r="A25" s="193" t="s">
        <v>222</v>
      </c>
      <c r="B25" s="204" t="s">
        <v>159</v>
      </c>
      <c r="C25" s="113">
        <v>2.4142540427751698</v>
      </c>
      <c r="D25" s="115">
        <v>1481</v>
      </c>
      <c r="E25" s="114">
        <v>1564</v>
      </c>
      <c r="F25" s="114">
        <v>1638</v>
      </c>
      <c r="G25" s="114">
        <v>1593</v>
      </c>
      <c r="H25" s="140">
        <v>1545</v>
      </c>
      <c r="I25" s="115">
        <v>-64</v>
      </c>
      <c r="J25" s="116">
        <v>-4.1423948220064721</v>
      </c>
    </row>
    <row r="26" spans="1:15" s="110" customFormat="1" ht="24.95" customHeight="1" x14ac:dyDescent="0.2">
      <c r="A26" s="201">
        <v>782.78300000000002</v>
      </c>
      <c r="B26" s="203" t="s">
        <v>160</v>
      </c>
      <c r="C26" s="113">
        <v>1.3676969222743871</v>
      </c>
      <c r="D26" s="115">
        <v>839</v>
      </c>
      <c r="E26" s="114">
        <v>865</v>
      </c>
      <c r="F26" s="114">
        <v>993</v>
      </c>
      <c r="G26" s="114">
        <v>921</v>
      </c>
      <c r="H26" s="140">
        <v>896</v>
      </c>
      <c r="I26" s="115">
        <v>-57</v>
      </c>
      <c r="J26" s="116">
        <v>-6.3616071428571432</v>
      </c>
    </row>
    <row r="27" spans="1:15" s="110" customFormat="1" ht="24.95" customHeight="1" x14ac:dyDescent="0.2">
      <c r="A27" s="193" t="s">
        <v>161</v>
      </c>
      <c r="B27" s="199" t="s">
        <v>223</v>
      </c>
      <c r="C27" s="113">
        <v>6.3755216484089727</v>
      </c>
      <c r="D27" s="115">
        <v>3911</v>
      </c>
      <c r="E27" s="114">
        <v>3941</v>
      </c>
      <c r="F27" s="114">
        <v>3984</v>
      </c>
      <c r="G27" s="114">
        <v>3971</v>
      </c>
      <c r="H27" s="140">
        <v>3940</v>
      </c>
      <c r="I27" s="115">
        <v>-29</v>
      </c>
      <c r="J27" s="116">
        <v>-0.73604060913705582</v>
      </c>
    </row>
    <row r="28" spans="1:15" s="110" customFormat="1" ht="24.95" customHeight="1" x14ac:dyDescent="0.2">
      <c r="A28" s="193" t="s">
        <v>163</v>
      </c>
      <c r="B28" s="199" t="s">
        <v>164</v>
      </c>
      <c r="C28" s="113">
        <v>2.5577073552425666</v>
      </c>
      <c r="D28" s="115">
        <v>1569</v>
      </c>
      <c r="E28" s="114">
        <v>1605</v>
      </c>
      <c r="F28" s="114">
        <v>1686</v>
      </c>
      <c r="G28" s="114">
        <v>1703</v>
      </c>
      <c r="H28" s="140">
        <v>1699</v>
      </c>
      <c r="I28" s="115">
        <v>-130</v>
      </c>
      <c r="J28" s="116">
        <v>-7.6515597410241316</v>
      </c>
    </row>
    <row r="29" spans="1:15" s="110" customFormat="1" ht="24.95" customHeight="1" x14ac:dyDescent="0.2">
      <c r="A29" s="193">
        <v>86</v>
      </c>
      <c r="B29" s="199" t="s">
        <v>165</v>
      </c>
      <c r="C29" s="113">
        <v>4.3769561815336466</v>
      </c>
      <c r="D29" s="115">
        <v>2685</v>
      </c>
      <c r="E29" s="114">
        <v>2707</v>
      </c>
      <c r="F29" s="114">
        <v>2681</v>
      </c>
      <c r="G29" s="114">
        <v>2644</v>
      </c>
      <c r="H29" s="140">
        <v>2670</v>
      </c>
      <c r="I29" s="115">
        <v>15</v>
      </c>
      <c r="J29" s="116">
        <v>0.5617977528089888</v>
      </c>
    </row>
    <row r="30" spans="1:15" s="110" customFormat="1" ht="24.95" customHeight="1" x14ac:dyDescent="0.2">
      <c r="A30" s="193">
        <v>87.88</v>
      </c>
      <c r="B30" s="204" t="s">
        <v>166</v>
      </c>
      <c r="C30" s="113">
        <v>8.0708789775691177</v>
      </c>
      <c r="D30" s="115">
        <v>4951</v>
      </c>
      <c r="E30" s="114">
        <v>4886</v>
      </c>
      <c r="F30" s="114">
        <v>4871</v>
      </c>
      <c r="G30" s="114">
        <v>4812</v>
      </c>
      <c r="H30" s="140">
        <v>4786</v>
      </c>
      <c r="I30" s="115">
        <v>165</v>
      </c>
      <c r="J30" s="116">
        <v>3.4475553698286667</v>
      </c>
    </row>
    <row r="31" spans="1:15" s="110" customFormat="1" ht="24.95" customHeight="1" x14ac:dyDescent="0.2">
      <c r="A31" s="193" t="s">
        <v>167</v>
      </c>
      <c r="B31" s="199" t="s">
        <v>168</v>
      </c>
      <c r="C31" s="113">
        <v>2.1615805946791862</v>
      </c>
      <c r="D31" s="115">
        <v>1326</v>
      </c>
      <c r="E31" s="114">
        <v>1335</v>
      </c>
      <c r="F31" s="114">
        <v>1355</v>
      </c>
      <c r="G31" s="114">
        <v>1330</v>
      </c>
      <c r="H31" s="140">
        <v>1304</v>
      </c>
      <c r="I31" s="115">
        <v>22</v>
      </c>
      <c r="J31" s="116">
        <v>1.6871165644171779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2.8967788210745957</v>
      </c>
      <c r="D34" s="115">
        <v>1777</v>
      </c>
      <c r="E34" s="114">
        <v>1745</v>
      </c>
      <c r="F34" s="114">
        <v>1871</v>
      </c>
      <c r="G34" s="114">
        <v>1838</v>
      </c>
      <c r="H34" s="140">
        <v>1831</v>
      </c>
      <c r="I34" s="115">
        <v>-54</v>
      </c>
      <c r="J34" s="116">
        <v>-2.9492080830147462</v>
      </c>
    </row>
    <row r="35" spans="1:10" s="110" customFormat="1" ht="24.95" customHeight="1" x14ac:dyDescent="0.2">
      <c r="A35" s="292" t="s">
        <v>171</v>
      </c>
      <c r="B35" s="293" t="s">
        <v>172</v>
      </c>
      <c r="C35" s="113">
        <v>35.199856546687535</v>
      </c>
      <c r="D35" s="115">
        <v>21593</v>
      </c>
      <c r="E35" s="114">
        <v>21787</v>
      </c>
      <c r="F35" s="114">
        <v>21969</v>
      </c>
      <c r="G35" s="114">
        <v>21987</v>
      </c>
      <c r="H35" s="140">
        <v>22098</v>
      </c>
      <c r="I35" s="115">
        <v>-505</v>
      </c>
      <c r="J35" s="116">
        <v>-2.2852746854918999</v>
      </c>
    </row>
    <row r="36" spans="1:10" s="110" customFormat="1" ht="24.95" customHeight="1" x14ac:dyDescent="0.2">
      <c r="A36" s="294" t="s">
        <v>173</v>
      </c>
      <c r="B36" s="295" t="s">
        <v>174</v>
      </c>
      <c r="C36" s="125">
        <v>61.903364632237874</v>
      </c>
      <c r="D36" s="143">
        <v>37974</v>
      </c>
      <c r="E36" s="144">
        <v>38180</v>
      </c>
      <c r="F36" s="144">
        <v>38589</v>
      </c>
      <c r="G36" s="144">
        <v>38116</v>
      </c>
      <c r="H36" s="145">
        <v>38171</v>
      </c>
      <c r="I36" s="143">
        <v>-197</v>
      </c>
      <c r="J36" s="146">
        <v>-0.51609860889156689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2020-09-25T13:19:21Z</dcterms:created>
  <dcterms:modified xsi:type="dcterms:W3CDTF">2020-09-28T08:13:36Z</dcterms:modified>
</cp:coreProperties>
</file>