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H75" i="24"/>
  <c r="K75" i="24" s="1"/>
  <c r="G75" i="24"/>
  <c r="F75" i="24"/>
  <c r="E75" i="24"/>
  <c r="L74" i="24"/>
  <c r="J74" i="24"/>
  <c r="H74" i="24"/>
  <c r="K74" i="24" s="1"/>
  <c r="G74" i="24"/>
  <c r="F74" i="24"/>
  <c r="E74" i="24"/>
  <c r="L73" i="24"/>
  <c r="J73" i="24"/>
  <c r="H73" i="24"/>
  <c r="G73" i="24"/>
  <c r="F73" i="24"/>
  <c r="E73" i="24"/>
  <c r="L72" i="24"/>
  <c r="H72" i="24"/>
  <c r="G72" i="24"/>
  <c r="F72" i="24"/>
  <c r="E72" i="24"/>
  <c r="L71" i="24"/>
  <c r="H71" i="24"/>
  <c r="G71" i="24"/>
  <c r="F71" i="24"/>
  <c r="E71" i="24"/>
  <c r="L70" i="24"/>
  <c r="J70" i="24"/>
  <c r="H70" i="24"/>
  <c r="G70" i="24"/>
  <c r="F70" i="24"/>
  <c r="E70" i="24"/>
  <c r="L69" i="24"/>
  <c r="J69" i="24"/>
  <c r="H69" i="24"/>
  <c r="G69" i="24"/>
  <c r="F69" i="24"/>
  <c r="E69" i="24"/>
  <c r="L68" i="24"/>
  <c r="H68" i="24"/>
  <c r="G68" i="24"/>
  <c r="F68" i="24"/>
  <c r="E68" i="24"/>
  <c r="L67" i="24"/>
  <c r="H67" i="24"/>
  <c r="G67" i="24"/>
  <c r="F67" i="24"/>
  <c r="E67" i="24"/>
  <c r="L66" i="24"/>
  <c r="J66" i="24"/>
  <c r="H66" i="24"/>
  <c r="G66" i="24"/>
  <c r="F66" i="24"/>
  <c r="E66" i="24"/>
  <c r="L65" i="24"/>
  <c r="J65" i="24"/>
  <c r="H65" i="24"/>
  <c r="G65" i="24"/>
  <c r="F65" i="24"/>
  <c r="E65" i="24"/>
  <c r="L64" i="24"/>
  <c r="H64" i="24"/>
  <c r="G64" i="24"/>
  <c r="F64" i="24"/>
  <c r="E64" i="24"/>
  <c r="L63" i="24"/>
  <c r="H63" i="24"/>
  <c r="G63" i="24"/>
  <c r="F63" i="24"/>
  <c r="E63" i="24"/>
  <c r="L62" i="24"/>
  <c r="H62" i="24"/>
  <c r="G62" i="24"/>
  <c r="F62" i="24"/>
  <c r="E62" i="24"/>
  <c r="L61" i="24"/>
  <c r="H61" i="24" s="1"/>
  <c r="J61" i="24"/>
  <c r="G61" i="24"/>
  <c r="F61" i="24"/>
  <c r="E61" i="24"/>
  <c r="L60" i="24"/>
  <c r="H60" i="24" s="1"/>
  <c r="G60" i="24"/>
  <c r="F60" i="24"/>
  <c r="E60" i="24"/>
  <c r="L59" i="24"/>
  <c r="H59" i="24"/>
  <c r="G59" i="24"/>
  <c r="F59" i="24"/>
  <c r="E59" i="24"/>
  <c r="L58" i="24"/>
  <c r="H58" i="24"/>
  <c r="G58" i="24"/>
  <c r="F58" i="24"/>
  <c r="E58" i="24"/>
  <c r="L57" i="24"/>
  <c r="H57" i="24" s="1"/>
  <c r="J57" i="24"/>
  <c r="G57" i="24"/>
  <c r="F57" i="24"/>
  <c r="E57" i="24"/>
  <c r="L56" i="24"/>
  <c r="H56" i="24" s="1"/>
  <c r="G56" i="24"/>
  <c r="F56" i="24"/>
  <c r="E56" i="24"/>
  <c r="L55" i="24"/>
  <c r="H55" i="24"/>
  <c r="G55" i="24"/>
  <c r="F55" i="24"/>
  <c r="E55" i="24"/>
  <c r="L54" i="24"/>
  <c r="H54" i="24"/>
  <c r="G54" i="24"/>
  <c r="F54" i="24"/>
  <c r="E54" i="24"/>
  <c r="L53" i="24"/>
  <c r="H53" i="24" s="1"/>
  <c r="J53" i="24" s="1"/>
  <c r="G53" i="24"/>
  <c r="F53" i="24"/>
  <c r="E53" i="24"/>
  <c r="L52" i="24"/>
  <c r="H52" i="24" s="1"/>
  <c r="G52" i="24"/>
  <c r="F52" i="24"/>
  <c r="E52" i="24"/>
  <c r="L51" i="24"/>
  <c r="H51" i="24"/>
  <c r="G51" i="24"/>
  <c r="F51" i="24"/>
  <c r="E51" i="24"/>
  <c r="M44" i="24"/>
  <c r="I44" i="24"/>
  <c r="G44" i="24"/>
  <c r="E44" i="24"/>
  <c r="C44" i="24"/>
  <c r="L44" i="24" s="1"/>
  <c r="B44" i="24"/>
  <c r="D44" i="24" s="1"/>
  <c r="K43" i="24"/>
  <c r="H43" i="24"/>
  <c r="F43" i="24"/>
  <c r="C43" i="24"/>
  <c r="M43" i="24" s="1"/>
  <c r="B43" i="24"/>
  <c r="D43" i="24" s="1"/>
  <c r="M42" i="24"/>
  <c r="L42" i="24"/>
  <c r="I42" i="24"/>
  <c r="G42" i="24"/>
  <c r="E42" i="24"/>
  <c r="C42" i="24"/>
  <c r="B42" i="24"/>
  <c r="D42" i="24" s="1"/>
  <c r="M41" i="24"/>
  <c r="K41" i="24"/>
  <c r="I41" i="24"/>
  <c r="H41" i="24"/>
  <c r="F41" i="24"/>
  <c r="E41" i="24"/>
  <c r="C41" i="24"/>
  <c r="B41" i="24"/>
  <c r="D41" i="24" s="1"/>
  <c r="M40" i="24"/>
  <c r="L40" i="24"/>
  <c r="I40" i="24"/>
  <c r="G40" i="24"/>
  <c r="E40" i="24"/>
  <c r="C40" i="24"/>
  <c r="B40" i="24"/>
  <c r="D40" i="24" s="1"/>
  <c r="M36" i="24"/>
  <c r="L36" i="24"/>
  <c r="K36" i="24"/>
  <c r="J36" i="24"/>
  <c r="I36" i="24"/>
  <c r="H36" i="24"/>
  <c r="G36" i="24"/>
  <c r="F36" i="24"/>
  <c r="E36" i="24"/>
  <c r="D36" i="24"/>
  <c r="L57" i="15"/>
  <c r="K57" i="15"/>
  <c r="C38" i="24"/>
  <c r="C37" i="24"/>
  <c r="C35" i="24"/>
  <c r="C34" i="24"/>
  <c r="M34" i="24" s="1"/>
  <c r="C33" i="24"/>
  <c r="C32" i="24"/>
  <c r="E32" i="24" s="1"/>
  <c r="C31" i="24"/>
  <c r="C30" i="24"/>
  <c r="C29" i="24"/>
  <c r="C28" i="24"/>
  <c r="C27" i="24"/>
  <c r="C26" i="24"/>
  <c r="C25" i="24"/>
  <c r="I25" i="24" s="1"/>
  <c r="C24" i="24"/>
  <c r="E24" i="24" s="1"/>
  <c r="C23" i="24"/>
  <c r="C22" i="24"/>
  <c r="M22" i="24" s="1"/>
  <c r="C21" i="24"/>
  <c r="I21" i="24" s="1"/>
  <c r="C20" i="24"/>
  <c r="C19" i="24"/>
  <c r="C18" i="24"/>
  <c r="C17" i="24"/>
  <c r="C16" i="24"/>
  <c r="C15" i="24"/>
  <c r="C9" i="24"/>
  <c r="C8" i="24"/>
  <c r="E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23" i="24" l="1"/>
  <c r="J23" i="24"/>
  <c r="H23" i="24"/>
  <c r="K23" i="24"/>
  <c r="D23" i="24"/>
  <c r="F19" i="24"/>
  <c r="J19" i="24"/>
  <c r="H19" i="24"/>
  <c r="K19" i="24"/>
  <c r="D19" i="24"/>
  <c r="F29" i="24"/>
  <c r="J29" i="24"/>
  <c r="H29" i="24"/>
  <c r="D29" i="24"/>
  <c r="K29" i="24"/>
  <c r="F35" i="24"/>
  <c r="J35" i="24"/>
  <c r="H35" i="24"/>
  <c r="K35" i="24"/>
  <c r="D35" i="24"/>
  <c r="H37" i="24"/>
  <c r="F37" i="24"/>
  <c r="D37" i="24"/>
  <c r="J37" i="24"/>
  <c r="K37" i="24"/>
  <c r="J20" i="24"/>
  <c r="F20" i="24"/>
  <c r="D20" i="24"/>
  <c r="K20" i="24"/>
  <c r="H20" i="24"/>
  <c r="F21" i="24"/>
  <c r="J21" i="24"/>
  <c r="H21" i="24"/>
  <c r="D21" i="24"/>
  <c r="K21" i="24"/>
  <c r="F27" i="24"/>
  <c r="J27" i="24"/>
  <c r="H27" i="24"/>
  <c r="K27" i="24"/>
  <c r="D27" i="24"/>
  <c r="D38" i="24"/>
  <c r="K38" i="24"/>
  <c r="J38" i="24"/>
  <c r="H38" i="24"/>
  <c r="F38" i="24"/>
  <c r="F15" i="24"/>
  <c r="J15" i="24"/>
  <c r="H15" i="24"/>
  <c r="K15" i="24"/>
  <c r="D15" i="24"/>
  <c r="F31" i="24"/>
  <c r="J31" i="24"/>
  <c r="H31" i="24"/>
  <c r="K31" i="24"/>
  <c r="D31" i="24"/>
  <c r="J28" i="24"/>
  <c r="F28" i="24"/>
  <c r="D28" i="24"/>
  <c r="K28" i="24"/>
  <c r="H28" i="24"/>
  <c r="J26" i="24"/>
  <c r="F26" i="24"/>
  <c r="D26" i="24"/>
  <c r="H26" i="24"/>
  <c r="K26" i="24"/>
  <c r="J8" i="24"/>
  <c r="F8" i="24"/>
  <c r="D8" i="24"/>
  <c r="K8" i="24"/>
  <c r="H8" i="24"/>
  <c r="F17" i="24"/>
  <c r="J17" i="24"/>
  <c r="H17" i="24"/>
  <c r="D17" i="24"/>
  <c r="K17" i="24"/>
  <c r="M9" i="24"/>
  <c r="E9" i="24"/>
  <c r="L9" i="24"/>
  <c r="G9" i="24"/>
  <c r="I16" i="24"/>
  <c r="L16" i="24"/>
  <c r="M16" i="24"/>
  <c r="G16" i="24"/>
  <c r="M23" i="24"/>
  <c r="E23" i="24"/>
  <c r="L23" i="24"/>
  <c r="I23" i="24"/>
  <c r="G23" i="24"/>
  <c r="I26" i="24"/>
  <c r="L26" i="24"/>
  <c r="G26" i="24"/>
  <c r="E26" i="24"/>
  <c r="I30" i="24"/>
  <c r="L30" i="24"/>
  <c r="G30" i="24"/>
  <c r="E30" i="24"/>
  <c r="J34" i="24"/>
  <c r="F34" i="24"/>
  <c r="D34" i="24"/>
  <c r="H34" i="24"/>
  <c r="K34" i="24"/>
  <c r="M33" i="24"/>
  <c r="E33" i="24"/>
  <c r="L33" i="24"/>
  <c r="G33" i="24"/>
  <c r="I33" i="24"/>
  <c r="C14" i="24"/>
  <c r="C6" i="24"/>
  <c r="M27" i="24"/>
  <c r="E27" i="24"/>
  <c r="L27" i="24"/>
  <c r="I27" i="24"/>
  <c r="G27" i="24"/>
  <c r="I9" i="24"/>
  <c r="K56" i="24"/>
  <c r="I56" i="24"/>
  <c r="J56" i="24"/>
  <c r="K61" i="24"/>
  <c r="I61" i="24"/>
  <c r="J18" i="24"/>
  <c r="F18" i="24"/>
  <c r="D18" i="24"/>
  <c r="H18" i="24"/>
  <c r="K18" i="24"/>
  <c r="I20" i="24"/>
  <c r="L20" i="24"/>
  <c r="M20" i="24"/>
  <c r="G20" i="24"/>
  <c r="L38" i="24"/>
  <c r="E38" i="24"/>
  <c r="M38" i="24"/>
  <c r="G38" i="24"/>
  <c r="F7" i="24"/>
  <c r="J7" i="24"/>
  <c r="H7" i="24"/>
  <c r="K7" i="24"/>
  <c r="D7" i="24"/>
  <c r="J16" i="24"/>
  <c r="F16" i="24"/>
  <c r="D16" i="24"/>
  <c r="K16" i="24"/>
  <c r="H16" i="24"/>
  <c r="J24" i="24"/>
  <c r="F24" i="24"/>
  <c r="D24" i="24"/>
  <c r="K24" i="24"/>
  <c r="H24" i="24"/>
  <c r="J32" i="24"/>
  <c r="F32" i="24"/>
  <c r="D32" i="24"/>
  <c r="K32" i="24"/>
  <c r="H32" i="24"/>
  <c r="M7" i="24"/>
  <c r="E7" i="24"/>
  <c r="L7" i="24"/>
  <c r="I7" i="24"/>
  <c r="G7" i="24"/>
  <c r="M17" i="24"/>
  <c r="E17" i="24"/>
  <c r="L17" i="24"/>
  <c r="G17" i="24"/>
  <c r="M21" i="24"/>
  <c r="E21" i="24"/>
  <c r="L21" i="24"/>
  <c r="G21" i="24"/>
  <c r="I24" i="24"/>
  <c r="L24" i="24"/>
  <c r="M24" i="24"/>
  <c r="G24" i="24"/>
  <c r="M31" i="24"/>
  <c r="E31" i="24"/>
  <c r="L31" i="24"/>
  <c r="I31" i="24"/>
  <c r="G31" i="24"/>
  <c r="I34" i="24"/>
  <c r="L34" i="24"/>
  <c r="G34" i="24"/>
  <c r="E34" i="24"/>
  <c r="C45" i="24"/>
  <c r="C39" i="24"/>
  <c r="I28" i="24"/>
  <c r="L28" i="24"/>
  <c r="M28" i="24"/>
  <c r="G28" i="24"/>
  <c r="E16" i="24"/>
  <c r="M26" i="24"/>
  <c r="K53" i="24"/>
  <c r="I53" i="24"/>
  <c r="I8" i="24"/>
  <c r="L8" i="24"/>
  <c r="M8" i="24"/>
  <c r="G8" i="24"/>
  <c r="B14" i="24"/>
  <c r="B6" i="24"/>
  <c r="J22" i="24"/>
  <c r="F22" i="24"/>
  <c r="D22" i="24"/>
  <c r="H22" i="24"/>
  <c r="K22" i="24"/>
  <c r="J30" i="24"/>
  <c r="F30" i="24"/>
  <c r="D30" i="24"/>
  <c r="H30" i="24"/>
  <c r="K30" i="24"/>
  <c r="B45" i="24"/>
  <c r="B39" i="24"/>
  <c r="M15" i="24"/>
  <c r="E15" i="24"/>
  <c r="L15" i="24"/>
  <c r="I15" i="24"/>
  <c r="G15" i="24"/>
  <c r="I18" i="24"/>
  <c r="L18" i="24"/>
  <c r="G18" i="24"/>
  <c r="E18" i="24"/>
  <c r="I22" i="24"/>
  <c r="L22" i="24"/>
  <c r="G22" i="24"/>
  <c r="E22" i="24"/>
  <c r="M35" i="24"/>
  <c r="E35" i="24"/>
  <c r="L35" i="24"/>
  <c r="I35" i="24"/>
  <c r="G35" i="24"/>
  <c r="I17" i="24"/>
  <c r="E28" i="24"/>
  <c r="I38" i="24"/>
  <c r="K60" i="24"/>
  <c r="I60" i="24"/>
  <c r="J60" i="24"/>
  <c r="F33" i="24"/>
  <c r="J33" i="24"/>
  <c r="H33" i="24"/>
  <c r="D33" i="24"/>
  <c r="K33" i="24"/>
  <c r="M25" i="24"/>
  <c r="E25" i="24"/>
  <c r="L25" i="24"/>
  <c r="G25" i="24"/>
  <c r="M29" i="24"/>
  <c r="E29" i="24"/>
  <c r="L29" i="24"/>
  <c r="G29" i="24"/>
  <c r="I32" i="24"/>
  <c r="L32" i="24"/>
  <c r="M32" i="24"/>
  <c r="G32" i="24"/>
  <c r="M18" i="24"/>
  <c r="I29" i="24"/>
  <c r="F9" i="24"/>
  <c r="J9" i="24"/>
  <c r="H9" i="24"/>
  <c r="D9" i="24"/>
  <c r="K9" i="24"/>
  <c r="F25" i="24"/>
  <c r="J25" i="24"/>
  <c r="H25" i="24"/>
  <c r="D25" i="24"/>
  <c r="K25" i="24"/>
  <c r="M19" i="24"/>
  <c r="E19" i="24"/>
  <c r="L19" i="24"/>
  <c r="I19" i="24"/>
  <c r="G19" i="24"/>
  <c r="G37" i="24"/>
  <c r="L37" i="24"/>
  <c r="M37" i="24"/>
  <c r="I37" i="24"/>
  <c r="E37" i="24"/>
  <c r="E20" i="24"/>
  <c r="M30" i="24"/>
  <c r="K52" i="24"/>
  <c r="I52" i="24"/>
  <c r="J52" i="24"/>
  <c r="K57" i="24"/>
  <c r="I57" i="24"/>
  <c r="G41" i="24"/>
  <c r="L41" i="24"/>
  <c r="E43" i="24"/>
  <c r="K65" i="24"/>
  <c r="I65" i="24"/>
  <c r="K69" i="24"/>
  <c r="I69" i="24"/>
  <c r="K73" i="24"/>
  <c r="I73" i="24"/>
  <c r="K64" i="24"/>
  <c r="I64" i="24"/>
  <c r="K68" i="24"/>
  <c r="I68" i="24"/>
  <c r="K72" i="24"/>
  <c r="I72" i="24"/>
  <c r="I43" i="24"/>
  <c r="J64" i="24"/>
  <c r="J68" i="24"/>
  <c r="J72" i="24"/>
  <c r="K51" i="24"/>
  <c r="I51" i="24"/>
  <c r="K55" i="24"/>
  <c r="I55" i="24"/>
  <c r="K59" i="24"/>
  <c r="I59" i="24"/>
  <c r="K63" i="24"/>
  <c r="I63" i="24"/>
  <c r="K67" i="24"/>
  <c r="I67" i="24"/>
  <c r="K71" i="24"/>
  <c r="I71" i="24"/>
  <c r="K77" i="24"/>
  <c r="J51" i="24"/>
  <c r="J55" i="24"/>
  <c r="J59" i="24"/>
  <c r="J63" i="24"/>
  <c r="J67" i="24"/>
  <c r="J71" i="24"/>
  <c r="J77" i="24"/>
  <c r="K54" i="24"/>
  <c r="I54" i="24"/>
  <c r="K58" i="24"/>
  <c r="I58" i="24"/>
  <c r="K62" i="24"/>
  <c r="I62" i="24"/>
  <c r="K66" i="24"/>
  <c r="I66" i="24"/>
  <c r="K70" i="24"/>
  <c r="I70" i="24"/>
  <c r="G43" i="24"/>
  <c r="L43" i="24"/>
  <c r="J54" i="24"/>
  <c r="J58" i="24"/>
  <c r="J62" i="24"/>
  <c r="F40" i="24"/>
  <c r="J41" i="24"/>
  <c r="F42" i="24"/>
  <c r="J43" i="24"/>
  <c r="F44" i="24"/>
  <c r="I74" i="24"/>
  <c r="I75" i="24"/>
  <c r="I77" i="24" s="1"/>
  <c r="H40" i="24"/>
  <c r="H42" i="24"/>
  <c r="H44" i="24"/>
  <c r="J40" i="24"/>
  <c r="J42" i="24"/>
  <c r="J44" i="24"/>
  <c r="K40" i="24"/>
  <c r="K42" i="24"/>
  <c r="K44" i="24"/>
  <c r="H39" i="24" l="1"/>
  <c r="F39" i="24"/>
  <c r="D39" i="24"/>
  <c r="J39" i="24"/>
  <c r="K39" i="24"/>
  <c r="H45" i="24"/>
  <c r="F45" i="24"/>
  <c r="D45" i="24"/>
  <c r="J45" i="24"/>
  <c r="K45" i="24"/>
  <c r="K79" i="24"/>
  <c r="K78" i="24"/>
  <c r="G39" i="24"/>
  <c r="L39" i="24"/>
  <c r="M39" i="24"/>
  <c r="I39" i="24"/>
  <c r="E39" i="24"/>
  <c r="I6" i="24"/>
  <c r="L6" i="24"/>
  <c r="G6" i="24"/>
  <c r="E6" i="24"/>
  <c r="M6" i="24"/>
  <c r="J79" i="24"/>
  <c r="J78" i="24"/>
  <c r="G45" i="24"/>
  <c r="L45" i="24"/>
  <c r="I45" i="24"/>
  <c r="E45" i="24"/>
  <c r="M45" i="24"/>
  <c r="I14" i="24"/>
  <c r="L14" i="24"/>
  <c r="G14" i="24"/>
  <c r="E14" i="24"/>
  <c r="M14" i="24"/>
  <c r="J6" i="24"/>
  <c r="F6" i="24"/>
  <c r="D6" i="24"/>
  <c r="H6" i="24"/>
  <c r="K6" i="24"/>
  <c r="I78" i="24"/>
  <c r="I79" i="24"/>
  <c r="J14" i="24"/>
  <c r="F14" i="24"/>
  <c r="D14" i="24"/>
  <c r="H14" i="24"/>
  <c r="K14" i="24"/>
  <c r="I83" i="24" l="1"/>
  <c r="I82" i="24"/>
  <c r="I81" i="24"/>
</calcChain>
</file>

<file path=xl/sharedStrings.xml><?xml version="1.0" encoding="utf-8"?>
<sst xmlns="http://schemas.openxmlformats.org/spreadsheetml/2006/main" count="1762" uniqueCount="520">
  <si>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</si>
  <si>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</si>
  <si>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</si>
  <si>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</si>
  <si>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</si>
  <si>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</si>
  <si>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</si>
  <si>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</si>
  <si>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</si>
  <si>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</si>
  <si>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</si>
  <si>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</si>
  <si>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</si>
  <si>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Jerichower Land (15086)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</si>
  <si>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</si>
  <si>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</si>
  <si>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</si>
  <si>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</si>
  <si>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</si>
  <si>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</si>
  <si>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</si>
  <si>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</si>
  <si>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</si>
  <si>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</si>
  <si>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</si>
  <si>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</si>
  <si>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</si>
  <si>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</si>
  <si>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</si>
  <si>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</si>
  <si>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</si>
  <si>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</si>
  <si>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</si>
  <si>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</si>
  <si>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</si>
  <si>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</si>
  <si>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</si>
  <si>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</si>
  <si>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</si>
  <si>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</si>
  <si>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</si>
  <si>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</si>
  <si>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</si>
  <si>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</si>
  <si>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</si>
  <si>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</si>
  <si>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</si>
  <si>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</si>
  <si>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</si>
  <si>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</si>
  <si>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</si>
  <si>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</si>
  <si>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</si>
  <si>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</si>
  <si>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</si>
  <si>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</si>
  <si>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</si>
  <si>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</si>
  <si>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</si>
  <si>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</si>
  <si>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</si>
  <si>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</si>
  <si>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</si>
  <si>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</si>
  <si>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</si>
  <si>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</si>
  <si>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</si>
  <si>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</si>
  <si>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</si>
  <si>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</si>
  <si>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</si>
  <si>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</si>
  <si>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</si>
  <si>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</si>
  <si>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</si>
  <si>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</si>
  <si>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</si>
  <si>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</si>
  <si>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</si>
  <si>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</si>
  <si>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</si>
  <si>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</si>
  <si>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</si>
  <si>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</si>
  <si>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</si>
  <si>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</si>
  <si>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</si>
  <si>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</si>
  <si>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</si>
  <si>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</si>
  <si>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</si>
  <si>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</si>
  <si>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Jerichower Land (15086);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</si>
  <si>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</si>
  <si>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</si>
  <si>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</si>
  <si>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</si>
  <si>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</si>
  <si>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</si>
  <si>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</si>
  <si>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</si>
  <si>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</si>
  <si>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</si>
  <si>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</si>
  <si>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</si>
  <si>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</si>
  <si>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</si>
  <si>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</si>
  <si>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</si>
  <si>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</si>
  <si>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</si>
  <si>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</si>
  <si>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</si>
  <si>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</si>
  <si>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</si>
  <si>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</si>
  <si>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</si>
  <si>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</si>
  <si>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</si>
  <si>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</si>
  <si>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</si>
  <si>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</si>
  <si>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</si>
  <si>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</si>
  <si>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</si>
  <si>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</si>
  <si>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</si>
  <si>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</si>
  <si>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</si>
  <si>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Sachsen-Anhalt</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</si>
  <si>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</si>
  <si>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</si>
  <si>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</si>
  <si>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</si>
  <si>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</si>
  <si>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</si>
  <si>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</si>
  <si>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</si>
  <si>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</si>
  <si>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</si>
  <si>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</si>
  <si>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</si>
  <si>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</si>
  <si>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</si>
  <si>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</si>
  <si>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</si>
  <si>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</si>
  <si>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</si>
  <si>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</si>
  <si>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</si>
  <si>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</si>
  <si>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</si>
  <si>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</si>
  <si>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</si>
  <si>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</si>
  <si>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</si>
  <si>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</si>
  <si>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</si>
  <si>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</si>
  <si>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</si>
  <si>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</si>
  <si>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</si>
  <si>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</si>
  <si>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</si>
  <si>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</si>
  <si>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</si>
  <si>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</si>
  <si>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</si>
  <si>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</si>
  <si>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</si>
  <si>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</si>
  <si>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</si>
  <si>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</si>
  <si>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</si>
  <si>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</si>
  <si>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</si>
  <si>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</si>
  <si>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</si>
  <si>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</si>
  <si>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</si>
  <si>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</si>
  <si>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</si>
  <si>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</si>
  <si>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Jerichower Land (15086)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</si>
  <si>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</si>
  <si>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</si>
  <si>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</si>
  <si>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</si>
  <si>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</si>
  <si>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</si>
  <si>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</si>
  <si>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</si>
  <si>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</si>
  <si>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</si>
  <si>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</si>
  <si>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</si>
  <si>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</si>
  <si>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</si>
  <si>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</si>
  <si>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</si>
  <si>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</si>
  <si>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</si>
  <si>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</si>
  <si>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</si>
  <si>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</si>
  <si>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</si>
  <si>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</si>
  <si>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</si>
  <si>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</si>
  <si>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</si>
  <si>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</si>
  <si>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</si>
  <si>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</si>
  <si>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</si>
  <si>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</si>
  <si>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</si>
  <si>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</si>
  <si>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</si>
  <si>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</si>
  <si>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</si>
  <si>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</si>
  <si>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</si>
  <si>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</si>
  <si>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</si>
  <si>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</si>
  <si>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</si>
  <si>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</si>
  <si>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</si>
  <si>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</si>
  <si>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</si>
  <si>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</si>
  <si>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</si>
  <si>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</si>
  <si>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</si>
  <si>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</si>
  <si>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</si>
  <si>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</si>
  <si>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</si>
  <si>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</si>
  <si>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</si>
  <si>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</si>
  <si>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</si>
  <si>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</si>
  <si>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</si>
  <si>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</si>
  <si>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</si>
  <si>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</si>
  <si>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</si>
  <si>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</si>
  <si>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</si>
  <si>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</si>
  <si>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</si>
  <si>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</si>
  <si>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</si>
  <si>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</si>
  <si>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</si>
  <si>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</si>
  <si>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</si>
  <si>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</si>
  <si>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</si>
  <si>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</si>
  <si>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</si>
  <si>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</si>
  <si>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</si>
  <si>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</si>
  <si>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</si>
  <si>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</si>
  <si>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</si>
  <si>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</si>
  <si>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</si>
  <si>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</si>
  <si>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</si>
  <si>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</si>
  <si>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</si>
  <si>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</si>
  <si>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</si>
  <si>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</si>
  <si>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</si>
  <si>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</si>
  <si>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</si>
  <si>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</si>
  <si>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</si>
  <si>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</si>
  <si>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</si>
  <si>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</si>
  <si>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</si>
  <si>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</si>
  <si>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</si>
  <si>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</si>
  <si>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</si>
  <si>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</si>
  <si>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</si>
  <si>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</si>
  <si>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</si>
  <si>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</si>
  <si>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</si>
  <si>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</si>
  <si>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</si>
  <si>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</si>
  <si>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</si>
  <si>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</si>
  <si>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</si>
  <si>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</si>
  <si>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</si>
  <si>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</si>
  <si>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</si>
  <si>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</si>
  <si>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</si>
  <si>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</si>
  <si>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</si>
  <si>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</si>
  <si>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</si>
  <si>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</si>
  <si>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</si>
  <si>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</si>
  <si>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</si>
  <si>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</si>
  <si>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</si>
  <si>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</si>
  <si>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</si>
  <si>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</si>
  <si>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</si>
  <si>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</si>
  <si>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</si>
  <si>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</si>
  <si>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</si>
  <si>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</si>
  <si>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</si>
  <si>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</si>
  <si>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</si>
  <si>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</si>
  <si>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</si>
  <si>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</si>
  <si>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</si>
  <si>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</si>
  <si>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</si>
  <si>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</si>
  <si>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</si>
  <si>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</si>
  <si>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</si>
  <si>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</si>
  <si>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</si>
  <si>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</si>
  <si>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</si>
  <si>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</si>
  <si>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</si>
  <si>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</si>
  <si>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</si>
  <si>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</si>
  <si>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</si>
  <si>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</si>
  <si>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</si>
  <si>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</si>
  <si>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</si>
  <si>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</si>
  <si>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</si>
  <si>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</si>
  <si>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</si>
  <si>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</si>
  <si>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</si>
  <si>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</si>
  <si>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</si>
  <si>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</si>
  <si>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</si>
  <si>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</si>
  <si>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</si>
  <si>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</si>
  <si>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</si>
  <si>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</si>
  <si>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</si>
  <si>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</si>
  <si>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</si>
  <si>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</si>
  <si>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Jerichower Land (15086);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</si>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</sst>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{C4DC78E9-5430-4F0B-A942-E145966E33A5}</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C0CA-4585-8B3E-31D1FDDE2218}"/>
                </c:ext>
              </c:extLst>
            </c:dLbl>
            <c:dLbl>
              <c:idx val="1"/>
              <c:tx>
                <c:strRef>
                  <c:f>Daten_Diagramme!$D$7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{7F559920-E5CD-450F-A285-F4A1B6F1CFCE}</c15:txfldGUID>
                      <c15:f>Daten_Diagramme!$D$7</c15:f>
                      <c15:dlblFieldTableCache>
                        <c:ptCount val="1"/>
                        <c:pt idx="0">
                          <c:v>0.1</c:v>
                        </c:pt>
                      </c15:dlblFieldTableCache>
                    </c15:dlblFTEntry>
                  </c15:dlblFieldTable>
                  <c15:showDataLabelsRange val="0"/>
                </c:ext>
                <c:ext xmlns:c16="http://schemas.microsoft.com/office/drawing/2014/chart" uri="{C3380CC4-5D6E-409C-BE32-E72D297353CC}">
                  <c16:uniqueId val="{00000001-C0CA-4585-8B3E-31D1FDDE2218}"/>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{803DCE3D-E7BB-46A6-9EAF-217BFF65E2FF}</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C0CA-4585-8B3E-31D1FDDE221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{A2DBFFD6-8BC9-4757-AD39-0E3FF34F5376}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0CA-4585-8B3E-31D1FDDE221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1.2616249729651792</c:v>
                </c:pt>
                <c:pt idx="1">
                  <c:v>8.2197109924516704E-2</c:v>
                </c:pt>
                <c:pt idx="2">
                  <c:v>0.95490282911153723</c:v>
                </c:pt>
                <c:pt idx="3">
                  <c:v>1.0875687030768</c:v>
                </c:pt>
              </c:numCache>
            </c:numRef>
          </c:val>
          <c:extLst>
            <c:ext xmlns:c16="http://schemas.microsoft.com/office/drawing/2014/chart" uri="{C3380CC4-5D6E-409C-BE32-E72D297353CC}">
              <c16:uniqueId val="{00000004-C0CA-4585-8B3E-31D1FDDE221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{9790AF75-3FA2-435E-B567-17511EB25B4E}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0CA-4585-8B3E-31D1FDDE221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{1209B990-1FFB-4DDE-88EC-160FAC0A797D}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0CA-4585-8B3E-31D1FDDE221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{9610F1FD-EDC9-4E1B-B9F2-463B7D25F1ED}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0CA-4585-8B3E-31D1FDDE221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{C03B0874-F279-4EE1-AF5C-0DD77CDA9FD0}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0CA-4585-8B3E-31D1FDDE221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0CA-4585-8B3E-31D1FDDE221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0CA-4585-8B3E-31D1FDDE221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{693B2380-6E6D-4E5F-A4F1-B3087573BBB4}</c15:txfldGUID>
                      <c15:f>Daten_Diagramme!$E$6</c15:f>
                      <c15:dlblFieldTableCache>
                        <c:ptCount val="1"/>
                        <c:pt idx="0">
                          <c:v>-0.3</c:v>
                        </c:pt>
                      </c15:dlblFieldTableCache>
                    </c15:dlblFTEntry>
                  </c15:dlblFieldTable>
                  <c15:showDataLabelsRange val="0"/>
                </c:ext>
                <c:ext xmlns:c16="http://schemas.microsoft.com/office/drawing/2014/chart" uri="{C3380CC4-5D6E-409C-BE32-E72D297353CC}">
                  <c16:uniqueId val="{00000000-366E-409D-BBF4-B9AE45A5C874}"/>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{98203628-9352-4619-B8AD-33D3CF91D5D0}</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366E-409D-BBF4-B9AE45A5C874}"/>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{0D234DE2-0DF2-43A1-858A-7AB903DBE6D0}</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366E-409D-BBF4-B9AE45A5C87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{4A5926CC-EBD8-47AE-8A77-AA4774A554D0}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66E-409D-BBF4-B9AE45A5C87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-0.34023249220300539</c:v>
                </c:pt>
                <c:pt idx="1">
                  <c:v>-2.7368672112575281</c:v>
                </c:pt>
                <c:pt idx="2">
                  <c:v>-3.6279896103654186</c:v>
                </c:pt>
                <c:pt idx="3">
                  <c:v>-2.8655893304673015</c:v>
                </c:pt>
              </c:numCache>
            </c:numRef>
          </c:val>
          <c:extLst>
            <c:ext xmlns:c16="http://schemas.microsoft.com/office/drawing/2014/chart" uri="{C3380CC4-5D6E-409C-BE32-E72D297353CC}">
              <c16:uniqueId val="{00000004-366E-409D-BBF4-B9AE45A5C87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{9A9F268A-1435-4AD2-81D5-877345381A93}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66E-409D-BBF4-B9AE45A5C87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{27C9E65B-381E-4CAB-A9C6-1EE2164DD1A0}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66E-409D-BBF4-B9AE45A5C87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{E728F3B8-7EA2-4808-865E-860D95256683}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66E-409D-BBF4-B9AE45A5C87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{95EC5740-1B28-4F20-B231-E910384931F5}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66E-409D-BBF4-B9AE45A5C87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66E-409D-BBF4-B9AE45A5C87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66E-409D-BBF4-B9AE45A5C87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{3EABDC8F-B98A-4A6D-91EE-1301194C334A}</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E976-4ED0-BC4F-3380EC930B84}"/>
                </c:ext>
              </c:extLst>
            </c:dLbl>
            <c:dLbl>
              <c:idx val="1"/>
              <c:tx>
                <c:strRef>
                  <c:f>Daten_Diagramme!$D$15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{7AA1C640-8EB7-4738-A7D8-A078BE8395F4}</c15:txfldGUID>
                      <c15:f>Daten_Diagramme!$D$15</c15:f>
                      <c15:dlblFieldTableCache>
                        <c:ptCount val="1"/>
                        <c:pt idx="0">
                          <c:v>-3.1</c:v>
                        </c:pt>
                      </c15:dlblFieldTableCache>
                    </c15:dlblFTEntry>
                  </c15:dlblFieldTable>
                  <c15:showDataLabelsRange val="0"/>
                </c:ext>
                <c:ext xmlns:c16="http://schemas.microsoft.com/office/drawing/2014/chart" uri="{C3380CC4-5D6E-409C-BE32-E72D297353CC}">
                  <c16:uniqueId val="{00000001-E976-4ED0-BC4F-3380EC930B84}"/>
                </c:ext>
              </c:extLst>
            </c:dLbl>
            <c:dLbl>
              <c:idx val="2"/>
              <c:tx>
                <c:strRef>
                  <c:f>Daten_Diagramme!$D$16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{025E1D03-2855-405B-82C4-956DA394E4E4}</c15:txfldGUID>
                      <c15:f>Daten_Diagramme!$D$16</c15:f>
                      <c15:dlblFieldTableCache>
                        <c:ptCount val="1"/>
                        <c:pt idx="0">
                          <c:v>2.5</c:v>
                        </c:pt>
                      </c15:dlblFieldTableCache>
                    </c15:dlblFTEntry>
                  </c15:dlblFieldTable>
                  <c15:showDataLabelsRange val="0"/>
                </c:ext>
                <c:ext xmlns:c16="http://schemas.microsoft.com/office/drawing/2014/chart" uri="{C3380CC4-5D6E-409C-BE32-E72D297353CC}">
                  <c16:uniqueId val="{00000002-E976-4ED0-BC4F-3380EC930B84}"/>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{5DA31FD0-137D-4EE7-A6EA-68F368C0D79C}</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E976-4ED0-BC4F-3380EC930B84}"/>
                </c:ext>
              </c:extLst>
            </c:dLbl>
            <c:dLbl>
              <c:idx val="4"/>
              <c:tx>
                <c:strRef>
                  <c:f>Daten_Diagramme!$D$18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{8ED36AEC-5E89-4925-816D-23856458273C}</c15:txfldGUID>
                      <c15:f>Daten_Diagramme!$D$18</c15:f>
                      <c15:dlblFieldTableCache>
                        <c:ptCount val="1"/>
                        <c:pt idx="0">
                          <c:v>-2.4</c:v>
                        </c:pt>
                      </c15:dlblFieldTableCache>
                    </c15:dlblFTEntry>
                  </c15:dlblFieldTable>
                  <c15:showDataLabelsRange val="0"/>
                </c:ext>
                <c:ext xmlns:c16="http://schemas.microsoft.com/office/drawing/2014/chart" uri="{C3380CC4-5D6E-409C-BE32-E72D297353CC}">
                  <c16:uniqueId val="{00000004-E976-4ED0-BC4F-3380EC930B84}"/>
                </c:ext>
              </c:extLst>
            </c:dLbl>
            <c:dLbl>
              <c:idx val="5"/>
              <c:tx>
                <c:strRef>
                  <c:f>Daten_Diagramme!$D$19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{C916C43E-8D14-45CF-AAC7-ABCC53514EA8}</c15:txfldGUID>
                      <c15:f>Daten_Diagramme!$D$19</c15:f>
                      <c15:dlblFieldTableCache>
                        <c:ptCount val="1"/>
                        <c:pt idx="0">
                          <c:v>2.0</c:v>
                        </c:pt>
                      </c15:dlblFieldTableCache>
                    </c15:dlblFTEntry>
                  </c15:dlblFieldTable>
                  <c15:showDataLabelsRange val="0"/>
                </c:ext>
                <c:ext xmlns:c16="http://schemas.microsoft.com/office/drawing/2014/chart" uri="{C3380CC4-5D6E-409C-BE32-E72D297353CC}">
                  <c16:uniqueId val="{00000005-E976-4ED0-BC4F-3380EC930B84}"/>
                </c:ext>
              </c:extLst>
            </c:dLbl>
            <c:dLbl>
              <c:idx val="6"/>
              <c:tx>
                <c:strRef>
                  <c:f>Daten_Diagramme!$D$20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{D394E9FC-F621-4D09-B156-91FC5D80DA27}</c15:txfldGUID>
                      <c15:f>Daten_Diagramme!$D$20</c15:f>
                      <c15:dlblFieldTableCache>
                        <c:ptCount val="1"/>
                        <c:pt idx="0">
                          <c:v>1.6</c:v>
                        </c:pt>
                      </c15:dlblFieldTableCache>
                    </c15:dlblFTEntry>
                  </c15:dlblFieldTable>
                  <c15:showDataLabelsRange val="0"/>
                </c:ext>
                <c:ext xmlns:c16="http://schemas.microsoft.com/office/drawing/2014/chart" uri="{C3380CC4-5D6E-409C-BE32-E72D297353CC}">
                  <c16:uniqueId val="{00000006-E976-4ED0-BC4F-3380EC930B84}"/>
                </c:ext>
              </c:extLst>
            </c:dLbl>
            <c:dLbl>
              <c:idx val="7"/>
              <c:tx>
                <c:strRef>
                  <c:f>Daten_Diagramme!$D$21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{8B302F91-FB0B-49A1-BBC1-842056E86321}</c15:txfldGUID>
                      <c15:f>Daten_Diagramme!$D$21</c15:f>
                      <c15:dlblFieldTableCache>
                        <c:ptCount val="1"/>
                        <c:pt idx="0">
                          <c:v>-1.9</c:v>
                        </c:pt>
                      </c15:dlblFieldTableCache>
                    </c15:dlblFTEntry>
                  </c15:dlblFieldTable>
                  <c15:showDataLabelsRange val="0"/>
                </c:ext>
                <c:ext xmlns:c16="http://schemas.microsoft.com/office/drawing/2014/chart" uri="{C3380CC4-5D6E-409C-BE32-E72D297353CC}">
                  <c16:uniqueId val="{00000007-E976-4ED0-BC4F-3380EC930B84}"/>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{3E46C2A4-0F58-406D-8B33-1FFA2444DFCA}</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E976-4ED0-BC4F-3380EC930B84}"/>
                </c:ext>
              </c:extLst>
            </c:dLbl>
            <c:dLbl>
              <c:idx val="9"/>
              <c:tx>
                <c:strRef>
                  <c:f>Daten_Diagramme!$D$23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{0F39EF66-C65D-466A-A1DC-E80681514B02}</c15:txfldGUID>
                      <c15:f>Daten_Diagramme!$D$23</c15:f>
                      <c15:dlblFieldTableCache>
                        <c:ptCount val="1"/>
                        <c:pt idx="0">
                          <c:v>1.2</c:v>
                        </c:pt>
                      </c15:dlblFieldTableCache>
                    </c15:dlblFTEntry>
                  </c15:dlblFieldTable>
                  <c15:showDataLabelsRange val="0"/>
                </c:ext>
                <c:ext xmlns:c16="http://schemas.microsoft.com/office/drawing/2014/chart" uri="{C3380CC4-5D6E-409C-BE32-E72D297353CC}">
                  <c16:uniqueId val="{00000009-E976-4ED0-BC4F-3380EC930B84}"/>
                </c:ext>
              </c:extLst>
            </c:dLbl>
            <c:dLbl>
              <c:idx val="10"/>
              <c:tx>
                <c:strRef>
                  <c:f>Daten_Diagramme!$D$24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{7CEC0CD8-624B-49F6-93B0-DBB6847EB619}</c15:txfldGUID>
                      <c15:f>Daten_Diagramme!$D$24</c15:f>
                      <c15:dlblFieldTableCache>
                        <c:ptCount val="1"/>
                        <c:pt idx="0">
                          <c:v>1.5</c:v>
                        </c:pt>
                      </c15:dlblFieldTableCache>
                    </c15:dlblFTEntry>
                  </c15:dlblFieldTable>
                  <c15:showDataLabelsRange val="0"/>
                </c:ext>
                <c:ext xmlns:c16="http://schemas.microsoft.com/office/drawing/2014/chart" uri="{C3380CC4-5D6E-409C-BE32-E72D297353CC}">
                  <c16:uniqueId val="{0000000A-E976-4ED0-BC4F-3380EC930B84}"/>
                </c:ext>
              </c:extLst>
            </c:dLbl>
            <c:dLbl>
              <c:idx val="11"/>
              <c:tx>
                <c:strRef>
                  <c:f>Daten_Diagramme!$D$25</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{9CAC34F6-84C6-4F38-9FCA-3C7C511155D9}</c15:txfldGUID>
                      <c15:f>Daten_Diagramme!$D$25</c15:f>
                      <c15:dlblFieldTableCache>
                        <c:ptCount val="1"/>
                        <c:pt idx="0">
                          <c:v>-12.5</c:v>
                        </c:pt>
                      </c15:dlblFieldTableCache>
                    </c15:dlblFTEntry>
                  </c15:dlblFieldTable>
                  <c15:showDataLabelsRange val="0"/>
                </c:ext>
                <c:ext xmlns:c16="http://schemas.microsoft.com/office/drawing/2014/chart" uri="{C3380CC4-5D6E-409C-BE32-E72D297353CC}">
                  <c16:uniqueId val="{0000000B-E976-4ED0-BC4F-3380EC930B84}"/>
                </c:ext>
              </c:extLst>
            </c:dLbl>
            <c:dLbl>
              <c:idx val="12"/>
              <c:tx>
                <c:strRef>
                  <c:f>Daten_Diagramme!$D$26</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{5A4C184F-4362-4384-BC8E-92B7956E7229}</c15:txfldGUID>
                      <c15:f>Daten_Diagramme!$D$26</c15:f>
                      <c15:dlblFieldTableCache>
                        <c:ptCount val="1"/>
                        <c:pt idx="0">
                          <c:v>-8.0</c:v>
                        </c:pt>
                      </c15:dlblFieldTableCache>
                    </c15:dlblFTEntry>
                  </c15:dlblFieldTable>
                  <c15:showDataLabelsRange val="0"/>
                </c:ext>
                <c:ext xmlns:c16="http://schemas.microsoft.com/office/drawing/2014/chart" uri="{C3380CC4-5D6E-409C-BE32-E72D297353CC}">
                  <c16:uniqueId val="{0000000C-E976-4ED0-BC4F-3380EC930B84}"/>
                </c:ext>
              </c:extLst>
            </c:dLbl>
            <c:dLbl>
              <c:idx val="13"/>
              <c:tx>
                <c:strRef>
                  <c:f>Daten_Diagramme!$D$27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{8FAD43C6-9388-4C99-AA19-F244FB66D808}</c15:txfldGUID>
                      <c15:f>Daten_Diagramme!$D$27</c15:f>
                      <c15:dlblFieldTableCache>
                        <c:ptCount val="1"/>
                        <c:pt idx="0">
                          <c:v>-5.1</c:v>
                        </c:pt>
                      </c15:dlblFieldTableCache>
                    </c15:dlblFTEntry>
                  </c15:dlblFieldTable>
                  <c15:showDataLabelsRange val="0"/>
                </c:ext>
                <c:ext xmlns:c16="http://schemas.microsoft.com/office/drawing/2014/chart" uri="{C3380CC4-5D6E-409C-BE32-E72D297353CC}">
                  <c16:uniqueId val="{0000000D-E976-4ED0-BC4F-3380EC930B84}"/>
                </c:ext>
              </c:extLst>
            </c:dLbl>
            <c:dLbl>
              <c:idx val="14"/>
              <c:tx>
                <c:strRef>
                  <c:f>Daten_Diagramme!$D$28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{F871A10F-616F-4B64-AC36-6D3A556A604A}</c15:txfldGUID>
                      <c15:f>Daten_Diagramme!$D$28</c15:f>
                      <c15:dlblFieldTableCache>
                        <c:ptCount val="1"/>
                        <c:pt idx="0">
                          <c:v>0.2</c:v>
                        </c:pt>
                      </c15:dlblFieldTableCache>
                    </c15:dlblFTEntry>
                  </c15:dlblFieldTable>
                  <c15:showDataLabelsRange val="0"/>
                </c:ext>
                <c:ext xmlns:c16="http://schemas.microsoft.com/office/drawing/2014/chart" uri="{C3380CC4-5D6E-409C-BE32-E72D297353CC}">
                  <c16:uniqueId val="{0000000E-E976-4ED0-BC4F-3380EC930B84}"/>
                </c:ext>
              </c:extLst>
            </c:dLbl>
            <c:dLbl>
              <c:idx val="15"/>
              <c:tx>
                <c:strRef>
                  <c:f>Daten_Diagramme!$D$29</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{4757A4F0-9215-4607-82D3-03E7FC26D070}</c15:txfldGUID>
                      <c15:f>Daten_Diagramme!$D$29</c15:f>
                      <c15:dlblFieldTableCache>
                        <c:ptCount val="1"/>
                        <c:pt idx="0">
                          <c:v>-6.6</c:v>
                        </c:pt>
                      </c15:dlblFieldTableCache>
                    </c15:dlblFTEntry>
                  </c15:dlblFieldTable>
                  <c15:showDataLabelsRange val="0"/>
                </c:ext>
                <c:ext xmlns:c16="http://schemas.microsoft.com/office/drawing/2014/chart" uri="{C3380CC4-5D6E-409C-BE32-E72D297353CC}">
                  <c16:uniqueId val="{0000000F-E976-4ED0-BC4F-3380EC930B84}"/>
                </c:ext>
              </c:extLst>
            </c:dLbl>
            <c:dLbl>
              <c:idx val="16"/>
              <c:tx>
                <c:strRef>
                  <c:f>Daten_Diagramme!$D$30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{64909AFC-8635-4ABD-97F0-235B6D87118E}</c15:txfldGUID>
                      <c15:f>Daten_Diagramme!$D$30</c15:f>
                      <c15:dlblFieldTableCache>
                        <c:ptCount val="1"/>
                        <c:pt idx="0">
                          <c:v>1.9</c:v>
                        </c:pt>
                      </c15:dlblFieldTableCache>
                    </c15:dlblFTEntry>
                  </c15:dlblFieldTable>
                  <c15:showDataLabelsRange val="0"/>
                </c:ext>
                <c:ext xmlns:c16="http://schemas.microsoft.com/office/drawing/2014/chart" uri="{C3380CC4-5D6E-409C-BE32-E72D297353CC}">
                  <c16:uniqueId val="{00000010-E976-4ED0-BC4F-3380EC930B84}"/>
                </c:ext>
              </c:extLst>
            </c:dLbl>
            <c:dLbl>
              <c:idx val="17"/>
              <c:tx>
                <c:strRef>
                  <c:f>Daten_Diagramme!$D$31</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{E230DDDE-C230-44F6-BF39-6F318323C10F}</c15:txfldGUID>
                      <c15:f>Daten_Diagramme!$D$31</c15:f>
                      <c15:dlblFieldTableCache>
                        <c:ptCount val="1"/>
                        <c:pt idx="0">
                          <c:v>-6.5</c:v>
                        </c:pt>
                      </c15:dlblFieldTableCache>
                    </c15:dlblFTEntry>
                  </c15:dlblFieldTable>
                  <c15:showDataLabelsRange val="0"/>
                </c:ext>
                <c:ext xmlns:c16="http://schemas.microsoft.com/office/drawing/2014/chart" uri="{C3380CC4-5D6E-409C-BE32-E72D297353CC}">
                  <c16:uniqueId val="{00000011-E976-4ED0-BC4F-3380EC930B84}"/>
                </c:ext>
              </c:extLst>
            </c:dLbl>
            <c:dLbl>
              <c:idx val="18"/>
              <c:tx>
                <c:strRef>
                  <c:f>Daten_Diagramme!$D$32</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{30927C0C-910A-4302-8202-31EECA080062}</c15:txfldGUID>
                      <c15:f>Daten_Diagramme!$D$32</c15:f>
                      <c15:dlblFieldTableCache>
                        <c:ptCount val="1"/>
                        <c:pt idx="0">
                          <c:v>16.3</c:v>
                        </c:pt>
                      </c15:dlblFieldTableCache>
                    </c15:dlblFTEntry>
                  </c15:dlblFieldTable>
                  <c15:showDataLabelsRange val="0"/>
                </c:ext>
                <c:ext xmlns:c16="http://schemas.microsoft.com/office/drawing/2014/chart" uri="{C3380CC4-5D6E-409C-BE32-E72D297353CC}">
                  <c16:uniqueId val="{00000012-E976-4ED0-BC4F-3380EC930B84}"/>
                </c:ext>
              </c:extLst>
            </c:dLbl>
            <c:dLbl>
              <c:idx val="19"/>
              <c:tx>
                <c:strRef>
                  <c:f>Daten_Diagramme!$D$33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{99D5A162-4EC7-49C1-8389-076C667C8C15}</c15:txfldGUID>
                      <c15:f>Daten_Diagramme!$D$33</c15:f>
                      <c15:dlblFieldTableCache>
                        <c:ptCount val="1"/>
                        <c:pt idx="0">
                          <c:v>3.9</c:v>
                        </c:pt>
                      </c15:dlblFieldTableCache>
                    </c15:dlblFTEntry>
                  </c15:dlblFieldTable>
                  <c15:showDataLabelsRange val="0"/>
                </c:ext>
                <c:ext xmlns:c16="http://schemas.microsoft.com/office/drawing/2014/chart" uri="{C3380CC4-5D6E-409C-BE32-E72D297353CC}">
                  <c16:uniqueId val="{00000013-E976-4ED0-BC4F-3380EC930B84}"/>
                </c:ext>
              </c:extLst>
            </c:dLbl>
            <c:dLbl>
              <c:idx val="20"/>
              <c:tx>
                <c:strRef>
                  <c:f>Daten_Diagramme!$D$34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{DBF42F57-5B3B-42E5-8166-B49870310AFA}</c15:txfldGUID>
                      <c15:f>Daten_Diagramme!$D$34</c15:f>
                      <c15:dlblFieldTableCache>
                        <c:ptCount val="1"/>
                        <c:pt idx="0">
                          <c:v>-0.1</c:v>
                        </c:pt>
                      </c15:dlblFieldTableCache>
                    </c15:dlblFTEntry>
                  </c15:dlblFieldTable>
                  <c15:showDataLabelsRange val="0"/>
                </c:ext>
                <c:ext xmlns:c16="http://schemas.microsoft.com/office/drawing/2014/chart" uri="{C3380CC4-5D6E-409C-BE32-E72D297353CC}">
                  <c16:uniqueId val="{00000014-E976-4ED0-BC4F-3380EC930B84}"/>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{840AF784-D433-425F-9C42-753F84A3516D}</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976-4ED0-BC4F-3380EC930B8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{81D25BF7-B0DF-4838-A93F-C79819098B75}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976-4ED0-BC4F-3380EC930B84}"/>
                </c:ext>
              </c:extLst>
            </c:dLbl>
            <c:dLbl>
              <c:idx val="23"/>
              <c:tx>
                <c:strRef>
                  <c:f>Daten_Diagramme!$D$37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{E90F31F2-0ED5-4C6E-B3B2-3AE1D5B5EB67}</c15:txfldGUID>
                      <c15:f>Daten_Diagramme!$D$37</c15:f>
                      <c15:dlblFieldTableCache>
                        <c:ptCount val="1"/>
                        <c:pt idx="0">
                          <c:v>-3.1</c:v>
                        </c:pt>
                      </c15:dlblFieldTableCache>
                    </c15:dlblFTEntry>
                  </c15:dlblFieldTable>
                  <c15:showDataLabelsRange val="0"/>
                </c:ext>
                <c:ext xmlns:c16="http://schemas.microsoft.com/office/drawing/2014/chart" uri="{C3380CC4-5D6E-409C-BE32-E72D297353CC}">
                  <c16:uniqueId val="{00000017-E976-4ED0-BC4F-3380EC930B84}"/>
                </c:ext>
              </c:extLst>
            </c:dLbl>
            <c:dLbl>
              <c:idx val="24"/>
              <c:layout>
                <c:manualLayout>
                  <c:x val="4.7769028871392123E-3"/>
                  <c:y val="-4.6876052205785108E-5"/>
                </c:manualLayout>
              </c:layout>
              <c:tx>
                <c:strRef>
                  <c:f>Daten_Diagramme!$D$38</c:f>
                  <c:strCache>
                    <c:ptCount val="1"/>
                    <c:pt idx="0">
                      <c:v>0.0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{09175A2E-F966-4CBD-BCE2-80C04C9591D1}</c15:txfldGUID>
                      <c15:f>Daten_Diagramme!$D$38</c15:f>
                      <c15:dlblFieldTableCache>
                        <c:ptCount val="1"/>
                        <c:pt idx="0">
                          <c:v>0.0</c:v>
                        </c:pt>
                      </c15:dlblFieldTableCache>
                    </c15:dlblFTEntry>
                  </c15:dlblFieldTable>
                  <c15:showDataLabelsRange val="0"/>
                </c:ext>
                <c:ext xmlns:c16="http://schemas.microsoft.com/office/drawing/2014/chart" uri="{C3380CC4-5D6E-409C-BE32-E72D297353CC}">
                  <c16:uniqueId val="{00000018-E976-4ED0-BC4F-3380EC930B84}"/>
                </c:ext>
              </c:extLst>
            </c:dLbl>
            <c:dLbl>
              <c:idx val="25"/>
              <c:tx>
                <c:strRef>
                  <c:f>Daten_Diagramme!$D$39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{5BC4FA93-AD54-4279-BE1E-C7C92B8C9D7D}</c15:txfldGUID>
                      <c15:f>Daten_Diagramme!$D$39</c15:f>
                      <c15:dlblFieldTableCache>
                        <c:ptCount val="1"/>
                        <c:pt idx="0">
                          <c:v>2.3</c:v>
                        </c:pt>
                      </c15:dlblFieldTableCache>
                    </c15:dlblFTEntry>
                  </c15:dlblFieldTable>
                  <c15:showDataLabelsRange val="0"/>
                </c:ext>
                <c:ext xmlns:c16="http://schemas.microsoft.com/office/drawing/2014/chart" uri="{C3380CC4-5D6E-409C-BE32-E72D297353CC}">
                  <c16:uniqueId val="{00000019-E976-4ED0-BC4F-3380EC930B8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{AD30ED4B-EC06-4547-9DC8-540945571014}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976-4ED0-BC4F-3380EC930B8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{E8BC018D-4EDB-4AAF-B3D5-7D7126E3ED94}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976-4ED0-BC4F-3380EC930B8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{C11BD48E-3E2A-4138-831E-57F0BAB49726}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976-4ED0-BC4F-3380EC930B8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{3E002602-4966-4334-838C-2CA2479234AD}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976-4ED0-BC4F-3380EC930B8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{2ADB52DF-8F73-4F04-B2A2-B38AC0112393}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976-4ED0-BC4F-3380EC930B84}"/>
                </c:ext>
              </c:extLst>
            </c:dLbl>
            <c:dLbl>
              <c:idx val="31"/>
              <c:tx>
                <c:strRef>
                  <c:f>Daten_Diagramme!$D$45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{250967E6-FAB7-45C0-9267-101824A6C1B5}</c15:txfldGUID>
                      <c15:f>Daten_Diagramme!$D$45</c15:f>
                      <c15:dlblFieldTableCache>
                        <c:ptCount val="1"/>
                        <c:pt idx="0">
                          <c:v>2.3</c:v>
                        </c:pt>
                      </c15:dlblFieldTableCache>
                    </c15:dlblFTEntry>
                  </c15:dlblFieldTable>
                  <c15:showDataLabelsRange val="0"/>
                </c:ext>
                <c:ext xmlns:c16="http://schemas.microsoft.com/office/drawing/2014/chart" uri="{C3380CC4-5D6E-409C-BE32-E72D297353CC}">
                  <c16:uniqueId val="{0000001F-E976-4ED0-BC4F-3380EC930B8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1.2616249729651792</c:v>
                </c:pt>
                <c:pt idx="1">
                  <c:v>-3.0909090909090908</c:v>
                </c:pt>
                <c:pt idx="2">
                  <c:v>2.4597918637653735</c:v>
                </c:pt>
                <c:pt idx="3">
                  <c:v>0.54246482454653333</c:v>
                </c:pt>
                <c:pt idx="4">
                  <c:v>-2.3681377825618943</c:v>
                </c:pt>
                <c:pt idx="5">
                  <c:v>2.0034542314335062</c:v>
                </c:pt>
                <c:pt idx="6">
                  <c:v>1.5706806282722514</c:v>
                </c:pt>
                <c:pt idx="7">
                  <c:v>-1.9316022799240025</c:v>
                </c:pt>
                <c:pt idx="8">
                  <c:v>0.60623556581986138</c:v>
                </c:pt>
                <c:pt idx="9">
                  <c:v>1.2298232129131437</c:v>
                </c:pt>
                <c:pt idx="10">
                  <c:v>1.4634146341463414</c:v>
                </c:pt>
                <c:pt idx="11">
                  <c:v>-12.5</c:v>
                </c:pt>
                <c:pt idx="12">
                  <c:v>-7.9670329670329672</c:v>
                </c:pt>
                <c:pt idx="13">
                  <c:v>-5.1209103840682788</c:v>
                </c:pt>
                <c:pt idx="14">
                  <c:v>0.22010271460014674</c:v>
                </c:pt>
                <c:pt idx="15">
                  <c:v>-6.6350710900473935</c:v>
                </c:pt>
                <c:pt idx="16">
                  <c:v>1.8518518518518519</c:v>
                </c:pt>
                <c:pt idx="17">
                  <c:v>-6.4850843060959793</c:v>
                </c:pt>
                <c:pt idx="18">
                  <c:v>16.252927400468383</c:v>
                </c:pt>
                <c:pt idx="19">
                  <c:v>3.8567493112947657</c:v>
                </c:pt>
                <c:pt idx="20">
                  <c:v>-0.13089005235602094</c:v>
                </c:pt>
                <c:pt idx="21">
                  <c:v>0</c:v>
                </c:pt>
                <c:pt idx="23">
                  <c:v>-3.0909090909090908</c:v>
                </c:pt>
                <c:pt idx="24">
                  <c:v>-2.9661854854656913E-2</c:v>
                </c:pt>
                <c:pt idx="25">
                  <c:v>2.3414811229428847</c:v>
                </c:pt>
              </c:numCache>
            </c:numRef>
          </c:val>
          <c:extLst>
            <c:ext xmlns:c16="http://schemas.microsoft.com/office/drawing/2014/chart" uri="{C3380CC4-5D6E-409C-BE32-E72D297353CC}">
              <c16:uniqueId val="{00000020-E976-4ED0-BC4F-3380EC930B8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{1495CC63-B0B2-4A82-9646-B0D905D1B2F6}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976-4ED0-BC4F-3380EC930B8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{99115096-E83B-4A8B-AE8A-BD54B626A854}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976-4ED0-BC4F-3380EC930B8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{B68D3054-41BA-421E-8C3D-21ECE7B15E10}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976-4ED0-BC4F-3380EC930B8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{69405A14-919B-49D8-B5F1-C4DEF9773BB2}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976-4ED0-BC4F-3380EC930B8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{29A88BC5-74F2-450D-8716-FE9F8DAC3FA4}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976-4ED0-BC4F-3380EC930B8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{0DCE1BE2-88E5-40A2-8A96-F6D422EE9F95}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976-4ED0-BC4F-3380EC930B8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{3E588853-FF8C-4DAF-BC35-14CE0BCADE02}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976-4ED0-BC4F-3380EC930B8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{873C8661-F1E3-489C-A2A4-8A0786C2053C}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976-4ED0-BC4F-3380EC930B8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{AF3FF918-D877-4603-A522-9F707FE001E7}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976-4ED0-BC4F-3380EC930B8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{6DE85959-F455-4FBE-8EC1-FE66FBB50F18}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976-4ED0-BC4F-3380EC930B8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{2ACD3A9F-E2E0-492B-96C7-B30FA42BD145}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976-4ED0-BC4F-3380EC930B8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{BFB65D41-34CC-49CB-A26B-1B81F2AB0C1B}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976-4ED0-BC4F-3380EC930B8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{31EA354E-E3BF-449F-B6A4-33765E6AC6DA}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976-4ED0-BC4F-3380EC930B8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{46D786AA-BF1E-4C74-AB31-45780EFE758D}</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976-4ED0-BC4F-3380EC930B8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{B14666F7-9855-4B61-8E0A-B8C4AA500890}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976-4ED0-BC4F-3380EC930B8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{AC295E0F-DAE3-41FF-86B1-3784D10EBD5F}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976-4ED0-BC4F-3380EC930B8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{16C15AC6-BBE0-4A54-8668-37E46BF8B1BD}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976-4ED0-BC4F-3380EC930B8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{3B0F1611-4AD3-45D4-848E-ADA3FD5FBFED}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976-4ED0-BC4F-3380EC930B8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{8D784338-FE1F-404C-B9DD-6EBE36387E7A}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976-4ED0-BC4F-3380EC930B8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{F1656861-147D-4B5B-A41E-2990224E6CFC}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976-4ED0-BC4F-3380EC930B8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{E6E20E86-FC7E-4492-87B2-06A42166E579}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976-4ED0-BC4F-3380EC930B8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{839B3585-23CD-4423-9EFD-E38FD96917CB}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976-4ED0-BC4F-3380EC930B8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{32BAA6CE-A54B-4420-85AF-4FFB7A8B1FB2}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976-4ED0-BC4F-3380EC930B8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{2437266B-BC1D-49B4-9D94-86CD11267249}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976-4ED0-BC4F-3380EC930B8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{C7597584-812A-434A-A378-676FBD861751}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976-4ED0-BC4F-3380EC930B8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{54E5CA18-9696-4B1F-82A2-737768F12112}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976-4ED0-BC4F-3380EC930B8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{52DB68CA-657D-4F27-BBB9-440C1725CC54}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976-4ED0-BC4F-3380EC930B8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{7EBCEC0D-68B5-45C3-A742-4E0BC17BB0DC}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976-4ED0-BC4F-3380EC930B8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{B95F9825-1622-4041-BFB0-95F5D5FD8B91}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976-4ED0-BC4F-3380EC930B8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{CA5A6593-3AE4-47EC-86B3-F0F8DB687523}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976-4ED0-BC4F-3380EC930B8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{19C50D44-AE3F-42A1-96FF-36DBE8A30D09}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976-4ED0-BC4F-3380EC930B8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{6BDD1D48-34D8-4E2F-88B0-304D280D8A23}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976-4ED0-BC4F-3380EC930B8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976-4ED0-BC4F-3380EC930B8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976-4ED0-BC4F-3380EC930B8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{F8A47C24-7E82-4FA6-B4A4-FC32C6390B11}</c15:txfldGUID>
                      <c15:f>Daten_Diagramme!$E$14</c15:f>
                      <c15:dlblFieldTableCache>
                        <c:ptCount val="1"/>
                        <c:pt idx="0">
                          <c:v>-0.3</c:v>
                        </c:pt>
                      </c15:dlblFieldTableCache>
                    </c15:dlblFTEntry>
                  </c15:dlblFieldTable>
                  <c15:showDataLabelsRange val="0"/>
                </c:ext>
                <c:ext xmlns:c16="http://schemas.microsoft.com/office/drawing/2014/chart" uri="{C3380CC4-5D6E-409C-BE32-E72D297353CC}">
                  <c16:uniqueId val="{00000000-9AEC-4C1E-A81A-2F50D07CE2C4}"/>
                </c:ext>
              </c:extLst>
            </c:dLbl>
            <c:dLbl>
              <c:idx val="1"/>
              <c:tx>
                <c:strRef>
                  <c:f>Daten_Diagramme!$E$15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{92E830EC-CE35-457B-A7B0-4523F3F685F7}</c15:txfldGUID>
                      <c15:f>Daten_Diagramme!$E$15</c15:f>
                      <c15:dlblFieldTableCache>
                        <c:ptCount val="1"/>
                        <c:pt idx="0">
                          <c:v>-2.6</c:v>
                        </c:pt>
                      </c15:dlblFieldTableCache>
                    </c15:dlblFTEntry>
                  </c15:dlblFieldTable>
                  <c15:showDataLabelsRange val="0"/>
                </c:ext>
                <c:ext xmlns:c16="http://schemas.microsoft.com/office/drawing/2014/chart" uri="{C3380CC4-5D6E-409C-BE32-E72D297353CC}">
                  <c16:uniqueId val="{00000001-9AEC-4C1E-A81A-2F50D07CE2C4}"/>
                </c:ext>
              </c:extLst>
            </c:dLbl>
            <c:dLbl>
              <c:idx val="2"/>
              <c:tx>
                <c:strRef>
                  <c:f>Daten_Diagramme!$E$16</c:f>
                  <c:strCache>
                    <c:ptCount val="1"/>
                    <c:pt idx="0">
                      <c:v>17.9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{C90CC6D0-9C25-4DA5-B10F-EE65F3B013E5}</c15:txfldGUID>
                      <c15:f>Daten_Diagramme!$E$16</c15:f>
                      <c15:dlblFieldTableCache>
                        <c:ptCount val="1"/>
                        <c:pt idx="0">
                          <c:v>17.9</c:v>
                        </c:pt>
                      </c15:dlblFieldTableCache>
                    </c15:dlblFTEntry>
                  </c15:dlblFieldTable>
                  <c15:showDataLabelsRange val="0"/>
                </c:ext>
                <c:ext xmlns:c16="http://schemas.microsoft.com/office/drawing/2014/chart" uri="{C3380CC4-5D6E-409C-BE32-E72D297353CC}">
                  <c16:uniqueId val="{00000002-9AEC-4C1E-A81A-2F50D07CE2C4}"/>
                </c:ext>
              </c:extLst>
            </c:dLbl>
            <c:dLbl>
              <c:idx val="3"/>
              <c:tx>
                <c:strRef>
                  <c:f>Daten_Diagramme!$E$17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{15BCB16B-05C7-42F9-BF03-C9766817DDE6}</c15:txfldGUID>
                      <c15:f>Daten_Diagramme!$E$17</c15:f>
                      <c15:dlblFieldTableCache>
                        <c:ptCount val="1"/>
                        <c:pt idx="0">
                          <c:v>-3.1</c:v>
                        </c:pt>
                      </c15:dlblFieldTableCache>
                    </c15:dlblFTEntry>
                  </c15:dlblFieldTable>
                  <c15:showDataLabelsRange val="0"/>
                </c:ext>
                <c:ext xmlns:c16="http://schemas.microsoft.com/office/drawing/2014/chart" uri="{C3380CC4-5D6E-409C-BE32-E72D297353CC}">
                  <c16:uniqueId val="{00000003-9AEC-4C1E-A81A-2F50D07CE2C4}"/>
                </c:ext>
              </c:extLst>
            </c:dLbl>
            <c:dLbl>
              <c:idx val="4"/>
              <c:tx>
                <c:strRef>
                  <c:f>Daten_Diagramme!$E$18</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{5699A482-734F-4307-B35D-FFB5715FB4BB}</c15:txfldGUID>
                      <c15:f>Daten_Diagramme!$E$18</c15:f>
                      <c15:dlblFieldTableCache>
                        <c:ptCount val="1"/>
                        <c:pt idx="0">
                          <c:v>-8.3</c:v>
                        </c:pt>
                      </c15:dlblFieldTableCache>
                    </c15:dlblFTEntry>
                  </c15:dlblFieldTable>
                  <c15:showDataLabelsRange val="0"/>
                </c:ext>
                <c:ext xmlns:c16="http://schemas.microsoft.com/office/drawing/2014/chart" uri="{C3380CC4-5D6E-409C-BE32-E72D297353CC}">
                  <c16:uniqueId val="{00000004-9AEC-4C1E-A81A-2F50D07CE2C4}"/>
                </c:ext>
              </c:extLst>
            </c:dLbl>
            <c:dLbl>
              <c:idx val="5"/>
              <c:tx>
                <c:strRef>
                  <c:f>Daten_Diagramme!$E$19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{3BA478D7-E3D1-42D2-9547-7B5C1ECAACD0}</c15:txfldGUID>
                      <c15:f>Daten_Diagramme!$E$19</c15:f>
                      <c15:dlblFieldTableCache>
                        <c:ptCount val="1"/>
                        <c:pt idx="0">
                          <c:v>1.4</c:v>
                        </c:pt>
                      </c15:dlblFieldTableCache>
                    </c15:dlblFTEntry>
                  </c15:dlblFieldTable>
                  <c15:showDataLabelsRange val="0"/>
                </c:ext>
                <c:ext xmlns:c16="http://schemas.microsoft.com/office/drawing/2014/chart" uri="{C3380CC4-5D6E-409C-BE32-E72D297353CC}">
                  <c16:uniqueId val="{00000005-9AEC-4C1E-A81A-2F50D07CE2C4}"/>
                </c:ext>
              </c:extLst>
            </c:dLbl>
            <c:dLbl>
              <c:idx val="6"/>
              <c:tx>
                <c:strRef>
                  <c:f>Daten_Diagramme!$E$20</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{25BEBC16-DC07-4E57-99AF-29666B0763E9}</c15:txfldGUID>
                      <c15:f>Daten_Diagramme!$E$20</c15:f>
                      <c15:dlblFieldTableCache>
                        <c:ptCount val="1"/>
                        <c:pt idx="0">
                          <c:v>-9.4</c:v>
                        </c:pt>
                      </c15:dlblFieldTableCache>
                    </c15:dlblFTEntry>
                  </c15:dlblFieldTable>
                  <c15:showDataLabelsRange val="0"/>
                </c:ext>
                <c:ext xmlns:c16="http://schemas.microsoft.com/office/drawing/2014/chart" uri="{C3380CC4-5D6E-409C-BE32-E72D297353CC}">
                  <c16:uniqueId val="{00000006-9AEC-4C1E-A81A-2F50D07CE2C4}"/>
                </c:ext>
              </c:extLst>
            </c:dLbl>
            <c:dLbl>
              <c:idx val="7"/>
              <c:tx>
                <c:strRef>
                  <c:f>Daten_Diagramme!$E$21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{B69E84F1-4C89-435A-8A6F-8268E00BE90A}</c15:txfldGUID>
                      <c15:f>Daten_Diagramme!$E$21</c15:f>
                      <c15:dlblFieldTableCache>
                        <c:ptCount val="1"/>
                        <c:pt idx="0">
                          <c:v>-2.6</c:v>
                        </c:pt>
                      </c15:dlblFieldTableCache>
                    </c15:dlblFTEntry>
                  </c15:dlblFieldTable>
                  <c15:showDataLabelsRange val="0"/>
                </c:ext>
                <c:ext xmlns:c16="http://schemas.microsoft.com/office/drawing/2014/chart" uri="{C3380CC4-5D6E-409C-BE32-E72D297353CC}">
                  <c16:uniqueId val="{00000007-9AEC-4C1E-A81A-2F50D07CE2C4}"/>
                </c:ext>
              </c:extLst>
            </c:dLbl>
            <c:dLbl>
              <c:idx val="8"/>
              <c:tx>
                <c:strRef>
                  <c:f>Daten_Diagramme!$E$22</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{BE7FE93F-579C-4D7A-97C7-483558B51CC2}</c15:txfldGUID>
                      <c15:f>Daten_Diagramme!$E$22</c15:f>
                      <c15:dlblFieldTableCache>
                        <c:ptCount val="1"/>
                        <c:pt idx="0">
                          <c:v>8.2</c:v>
                        </c:pt>
                      </c15:dlblFieldTableCache>
                    </c15:dlblFTEntry>
                  </c15:dlblFieldTable>
                  <c15:showDataLabelsRange val="0"/>
                </c:ext>
                <c:ext xmlns:c16="http://schemas.microsoft.com/office/drawing/2014/chart" uri="{C3380CC4-5D6E-409C-BE32-E72D297353CC}">
                  <c16:uniqueId val="{00000008-9AEC-4C1E-A81A-2F50D07CE2C4}"/>
                </c:ext>
              </c:extLst>
            </c:dLbl>
            <c:dLbl>
              <c:idx val="9"/>
              <c:tx>
                <c:strRef>
                  <c:f>Daten_Diagramme!$E$23</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{884D49E8-5AD0-487A-BFFC-649C2BA0D543}</c15:txfldGUID>
                      <c15:f>Daten_Diagramme!$E$23</c15:f>
                      <c15:dlblFieldTableCache>
                        <c:ptCount val="1"/>
                        <c:pt idx="0">
                          <c:v>6.3</c:v>
                        </c:pt>
                      </c15:dlblFieldTableCache>
                    </c15:dlblFTEntry>
                  </c15:dlblFieldTable>
                  <c15:showDataLabelsRange val="0"/>
                </c:ext>
                <c:ext xmlns:c16="http://schemas.microsoft.com/office/drawing/2014/chart" uri="{C3380CC4-5D6E-409C-BE32-E72D297353CC}">
                  <c16:uniqueId val="{00000009-9AEC-4C1E-A81A-2F50D07CE2C4}"/>
                </c:ext>
              </c:extLst>
            </c:dLbl>
            <c:dLbl>
              <c:idx val="10"/>
              <c:tx>
                <c:strRef>
                  <c:f>Daten_Diagramme!$E$24</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{12DE33B0-3C03-41B2-8DA4-4DCEFBC1A0B7}</c15:txfldGUID>
                      <c15:f>Daten_Diagramme!$E$24</c15:f>
                      <c15:dlblFieldTableCache>
                        <c:ptCount val="1"/>
                        <c:pt idx="0">
                          <c:v>-9.8</c:v>
                        </c:pt>
                      </c15:dlblFieldTableCache>
                    </c15:dlblFTEntry>
                  </c15:dlblFieldTable>
                  <c15:showDataLabelsRange val="0"/>
                </c:ext>
                <c:ext xmlns:c16="http://schemas.microsoft.com/office/drawing/2014/chart" uri="{C3380CC4-5D6E-409C-BE32-E72D297353CC}">
                  <c16:uniqueId val="{0000000A-9AEC-4C1E-A81A-2F50D07CE2C4}"/>
                </c:ext>
              </c:extLst>
            </c:dLbl>
            <c:dLbl>
              <c:idx val="11"/>
              <c:tx>
                <c:strRef>
                  <c:f>Daten_Diagramme!$E$25</c:f>
                  <c:strCache>
                    <c:ptCount val="1"/>
                    <c:pt idx="0">
                      <c:v>-47.8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{09F0E40D-C835-4AB8-AB94-EC8E89ACF193}</c15:txfldGUID>
                      <c15:f>Daten_Diagramme!$E$25</c15:f>
                      <c15:dlblFieldTableCache>
                        <c:ptCount val="1"/>
                        <c:pt idx="0">
                          <c:v>-47.8</c:v>
                        </c:pt>
                      </c15:dlblFieldTableCache>
                    </c15:dlblFTEntry>
                  </c15:dlblFieldTable>
                  <c15:showDataLabelsRange val="0"/>
                </c:ext>
                <c:ext xmlns:c16="http://schemas.microsoft.com/office/drawing/2014/chart" uri="{C3380CC4-5D6E-409C-BE32-E72D297353CC}">
                  <c16:uniqueId val="{0000000B-9AEC-4C1E-A81A-2F50D07CE2C4}"/>
                </c:ext>
              </c:extLst>
            </c:dLbl>
            <c:dLbl>
              <c:idx val="12"/>
              <c:tx>
                <c:strRef>
                  <c:f>Daten_Diagramme!$E$26</c:f>
                  <c:strCache>
                    <c:ptCount val="1"/>
                    <c:pt idx="0">
                      <c:v>27.9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{B7CE562E-D304-4387-8279-11E04459E0C8}</c15:txfldGUID>
                      <c15:f>Daten_Diagramme!$E$26</c15:f>
                      <c15:dlblFieldTableCache>
                        <c:ptCount val="1"/>
                        <c:pt idx="0">
                          <c:v>27.9</c:v>
                        </c:pt>
                      </c15:dlblFieldTableCache>
                    </c15:dlblFTEntry>
                  </c15:dlblFieldTable>
                  <c15:showDataLabelsRange val="0"/>
                </c:ext>
                <c:ext xmlns:c16="http://schemas.microsoft.com/office/drawing/2014/chart" uri="{C3380CC4-5D6E-409C-BE32-E72D297353CC}">
                  <c16:uniqueId val="{0000000C-9AEC-4C1E-A81A-2F50D07CE2C4}"/>
                </c:ext>
              </c:extLst>
            </c:dLbl>
            <c:dLbl>
              <c:idx val="13"/>
              <c:tx>
                <c:strRef>
                  <c:f>Daten_Diagramme!$E$27</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{7E28EEA2-C0B2-4893-AB05-3779972AE1BC}</c15:txfldGUID>
                      <c15:f>Daten_Diagramme!$E$27</c15:f>
                      <c15:dlblFieldTableCache>
                        <c:ptCount val="1"/>
                        <c:pt idx="0">
                          <c:v>-9.9</c:v>
                        </c:pt>
                      </c15:dlblFieldTableCache>
                    </c15:dlblFTEntry>
                  </c15:dlblFieldTable>
                  <c15:showDataLabelsRange val="0"/>
                </c:ext>
                <c:ext xmlns:c16="http://schemas.microsoft.com/office/drawing/2014/chart" uri="{C3380CC4-5D6E-409C-BE32-E72D297353CC}">
                  <c16:uniqueId val="{0000000D-9AEC-4C1E-A81A-2F50D07CE2C4}"/>
                </c:ext>
              </c:extLst>
            </c:dLbl>
            <c:dLbl>
              <c:idx val="14"/>
              <c:tx>
                <c:strRef>
                  <c:f>Daten_Diagramme!$E$28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{6B76ED32-205D-4479-827A-D4E3DCC1D798}</c15:txfldGUID>
                      <c15:f>Daten_Diagramme!$E$28</c15:f>
                      <c15:dlblFieldTableCache>
                        <c:ptCount val="1"/>
                        <c:pt idx="0">
                          <c:v>-0.5</c:v>
                        </c:pt>
                      </c15:dlblFieldTableCache>
                    </c15:dlblFTEntry>
                  </c15:dlblFieldTable>
                  <c15:showDataLabelsRange val="0"/>
                </c:ext>
                <c:ext xmlns:c16="http://schemas.microsoft.com/office/drawing/2014/chart" uri="{C3380CC4-5D6E-409C-BE32-E72D297353CC}">
                  <c16:uniqueId val="{0000000E-9AEC-4C1E-A81A-2F50D07CE2C4}"/>
                </c:ext>
              </c:extLst>
            </c:dLbl>
            <c:dLbl>
              <c:idx val="15"/>
              <c:tx>
                <c:strRef>
                  <c:f>Daten_Diagramme!$E$29</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{AF977666-2714-4938-93F8-5F296EA7C34F}</c15:txfldGUID>
                      <c15:f>Daten_Diagramme!$E$29</c15:f>
                      <c15:dlblFieldTableCache>
                        <c:ptCount val="1"/>
                        <c:pt idx="0">
                          <c:v>13.3</c:v>
                        </c:pt>
                      </c15:dlblFieldTableCache>
                    </c15:dlblFTEntry>
                  </c15:dlblFieldTable>
                  <c15:showDataLabelsRange val="0"/>
                </c:ext>
                <c:ext xmlns:c16="http://schemas.microsoft.com/office/drawing/2014/chart" uri="{C3380CC4-5D6E-409C-BE32-E72D297353CC}">
                  <c16:uniqueId val="{0000000F-9AEC-4C1E-A81A-2F50D07CE2C4}"/>
                </c:ext>
              </c:extLst>
            </c:dLbl>
            <c:dLbl>
              <c:idx val="16"/>
              <c:tx>
                <c:strRef>
                  <c:f>Daten_Diagramme!$E$30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{211B65F8-0514-4EE5-972B-36B7804FB34E}</c15:txfldGUID>
                      <c15:f>Daten_Diagramme!$E$30</c15:f>
                      <c15:dlblFieldTableCache>
                        <c:ptCount val="1"/>
                        <c:pt idx="0">
                          <c:v>-1.4</c:v>
                        </c:pt>
                      </c15:dlblFieldTableCache>
                    </c15:dlblFTEntry>
                  </c15:dlblFieldTable>
                  <c15:showDataLabelsRange val="0"/>
                </c:ext>
                <c:ext xmlns:c16="http://schemas.microsoft.com/office/drawing/2014/chart" uri="{C3380CC4-5D6E-409C-BE32-E72D297353CC}">
                  <c16:uniqueId val="{00000010-9AEC-4C1E-A81A-2F50D07CE2C4}"/>
                </c:ext>
              </c:extLst>
            </c:dLbl>
            <c:dLbl>
              <c:idx val="17"/>
              <c:tx>
                <c:strRef>
                  <c:f>Daten_Diagramme!$E$31</c:f>
                  <c:strCache>
                    <c:ptCount val="1"/>
                    <c:pt idx="0">
                      <c:v>20.5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{8448D68D-9B7F-4FA9-A8E1-F71075508091}</c15:txfldGUID>
                      <c15:f>Daten_Diagramme!$E$31</c15:f>
                      <c15:dlblFieldTableCache>
                        <c:ptCount val="1"/>
                        <c:pt idx="0">
                          <c:v>20.5</c:v>
                        </c:pt>
                      </c15:dlblFieldTableCache>
                    </c15:dlblFTEntry>
                  </c15:dlblFieldTable>
                  <c15:showDataLabelsRange val="0"/>
                </c:ext>
                <c:ext xmlns:c16="http://schemas.microsoft.com/office/drawing/2014/chart" uri="{C3380CC4-5D6E-409C-BE32-E72D297353CC}">
                  <c16:uniqueId val="{00000011-9AEC-4C1E-A81A-2F50D07CE2C4}"/>
                </c:ext>
              </c:extLst>
            </c:dLbl>
            <c:dLbl>
              <c:idx val="18"/>
              <c:tx>
                <c:strRef>
                  <c:f>Daten_Diagramme!$E$32</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{C284CBD1-231B-45BF-BF18-720360B4A71B}</c15:txfldGUID>
                      <c15:f>Daten_Diagramme!$E$32</c15:f>
                      <c15:dlblFieldTableCache>
                        <c:ptCount val="1"/>
                        <c:pt idx="0">
                          <c:v>5.2</c:v>
                        </c:pt>
                      </c15:dlblFieldTableCache>
                    </c15:dlblFTEntry>
                  </c15:dlblFieldTable>
                  <c15:showDataLabelsRange val="0"/>
                </c:ext>
                <c:ext xmlns:c16="http://schemas.microsoft.com/office/drawing/2014/chart" uri="{C3380CC4-5D6E-409C-BE32-E72D297353CC}">
                  <c16:uniqueId val="{00000012-9AEC-4C1E-A81A-2F50D07CE2C4}"/>
                </c:ext>
              </c:extLst>
            </c:dLbl>
            <c:dLbl>
              <c:idx val="19"/>
              <c:tx>
                <c:strRef>
                  <c:f>Daten_Diagramme!$E$33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{88A83B16-DF61-4E1A-90B1-AF8312438F28}</c15:txfldGUID>
                      <c15:f>Daten_Diagramme!$E$33</c15:f>
                      <c15:dlblFieldTableCache>
                        <c:ptCount val="1"/>
                        <c:pt idx="0">
                          <c:v>4.5</c:v>
                        </c:pt>
                      </c15:dlblFieldTableCache>
                    </c15:dlblFTEntry>
                  </c15:dlblFieldTable>
                  <c15:showDataLabelsRange val="0"/>
                </c:ext>
                <c:ext xmlns:c16="http://schemas.microsoft.com/office/drawing/2014/chart" uri="{C3380CC4-5D6E-409C-BE32-E72D297353CC}">
                  <c16:uniqueId val="{00000013-9AEC-4C1E-A81A-2F50D07CE2C4}"/>
                </c:ext>
              </c:extLst>
            </c:dLbl>
            <c:dLbl>
              <c:idx val="20"/>
              <c:tx>
                <c:strRef>
                  <c:f>Daten_Diagramme!$E$34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{F165934A-953D-4C8C-ADF2-154512B67431}</c15:txfldGUID>
                      <c15:f>Daten_Diagramme!$E$34</c15:f>
                      <c15:dlblFieldTableCache>
                        <c:ptCount val="1"/>
                        <c:pt idx="0">
                          <c:v>-3.5</c:v>
                        </c:pt>
                      </c15:dlblFieldTableCache>
                    </c15:dlblFTEntry>
                  </c15:dlblFieldTable>
                  <c15:showDataLabelsRange val="0"/>
                </c:ext>
                <c:ext xmlns:c16="http://schemas.microsoft.com/office/drawing/2014/chart" uri="{C3380CC4-5D6E-409C-BE32-E72D297353CC}">
                  <c16:uniqueId val="{00000014-9AEC-4C1E-A81A-2F50D07CE2C4}"/>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{D3643D8C-D1DC-4095-8B5B-CCF22E72DB71}</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9AEC-4C1E-A81A-2F50D07CE2C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{A67957DE-7A45-4632-B938-285607B0DBE3}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AEC-4C1E-A81A-2F50D07CE2C4}"/>
                </c:ext>
              </c:extLst>
            </c:dLbl>
            <c:dLbl>
              <c:idx val="23"/>
              <c:tx>
                <c:strRef>
                  <c:f>Daten_Diagramme!$E$37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{781C724F-5C54-405D-B72F-9A914C082B27}</c15:txfldGUID>
                      <c15:f>Daten_Diagramme!$E$37</c15:f>
                      <c15:dlblFieldTableCache>
                        <c:ptCount val="1"/>
                        <c:pt idx="0">
                          <c:v>-2.6</c:v>
                        </c:pt>
                      </c15:dlblFieldTableCache>
                    </c15:dlblFTEntry>
                  </c15:dlblFieldTable>
                  <c15:showDataLabelsRange val="0"/>
                </c:ext>
                <c:ext xmlns:c16="http://schemas.microsoft.com/office/drawing/2014/chart" uri="{C3380CC4-5D6E-409C-BE32-E72D297353CC}">
                  <c16:uniqueId val="{00000017-9AEC-4C1E-A81A-2F50D07CE2C4}"/>
                </c:ext>
              </c:extLst>
            </c:dLbl>
            <c:dLbl>
              <c:idx val="24"/>
              <c:tx>
                <c:strRef>
                  <c:f>Daten_Diagramme!$E$38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{10CEFE8B-33E0-49FB-A159-112EA9651FE8}</c15:txfldGUID>
                      <c15:f>Daten_Diagramme!$E$38</c15:f>
                      <c15:dlblFieldTableCache>
                        <c:ptCount val="1"/>
                        <c:pt idx="0">
                          <c:v>-1.8</c:v>
                        </c:pt>
                      </c15:dlblFieldTableCache>
                    </c15:dlblFTEntry>
                  </c15:dlblFieldTable>
                  <c15:showDataLabelsRange val="0"/>
                </c:ext>
                <c:ext xmlns:c16="http://schemas.microsoft.com/office/drawing/2014/chart" uri="{C3380CC4-5D6E-409C-BE32-E72D297353CC}">
                  <c16:uniqueId val="{00000018-9AEC-4C1E-A81A-2F50D07CE2C4}"/>
                </c:ext>
              </c:extLst>
            </c:dLbl>
            <c:dLbl>
              <c:idx val="25"/>
              <c:tx>
                <c:strRef>
                  <c:f>Daten_Diagramme!$E$39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{8D11043E-4627-441F-9A72-4863FF06D0EE}</c15:txfldGUID>
                      <c15:f>Daten_Diagramme!$E$39</c15:f>
                      <c15:dlblFieldTableCache>
                        <c:ptCount val="1"/>
                        <c:pt idx="0">
                          <c:v>0.1</c:v>
                        </c:pt>
                      </c15:dlblFieldTableCache>
                    </c15:dlblFTEntry>
                  </c15:dlblFieldTable>
                  <c15:showDataLabelsRange val="0"/>
                </c:ext>
                <c:ext xmlns:c16="http://schemas.microsoft.com/office/drawing/2014/chart" uri="{C3380CC4-5D6E-409C-BE32-E72D297353CC}">
                  <c16:uniqueId val="{00000019-9AEC-4C1E-A81A-2F50D07CE2C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{14861FF1-D0E1-4B0B-AE4B-7AD523754C37}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AEC-4C1E-A81A-2F50D07CE2C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{FEEE33B2-7C56-464F-AEB0-CEE641F1139B}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AEC-4C1E-A81A-2F50D07CE2C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{1C593626-E672-475D-9138-5F8ABE7E56F1}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AEC-4C1E-A81A-2F50D07CE2C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{52E1BDBB-BA4A-44C7-B862-26D8ACA4903B}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AEC-4C1E-A81A-2F50D07CE2C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{A62EDD73-3E71-4D2B-ACC4-14DD0F70A228}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AEC-4C1E-A81A-2F50D07CE2C4}"/>
                </c:ext>
              </c:extLst>
            </c:dLbl>
            <c:dLbl>
              <c:idx val="31"/>
              <c:tx>
                <c:strRef>
                  <c:f>Daten_Diagramme!$E$45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{2ADEA88C-90AE-476E-AB6D-7DE930A8BB7C}</c15:txfldGUID>
                      <c15:f>Daten_Diagramme!$E$45</c15:f>
                      <c15:dlblFieldTableCache>
                        <c:ptCount val="1"/>
                        <c:pt idx="0">
                          <c:v>0.1</c:v>
                        </c:pt>
                      </c15:dlblFieldTableCache>
                    </c15:dlblFTEntry>
                  </c15:dlblFieldTable>
                  <c15:showDataLabelsRange val="0"/>
                </c:ext>
                <c:ext xmlns:c16="http://schemas.microsoft.com/office/drawing/2014/chart" uri="{C3380CC4-5D6E-409C-BE32-E72D297353CC}">
                  <c16:uniqueId val="{0000001F-9AEC-4C1E-A81A-2F50D07CE2C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-0.34023249220300539</c:v>
                </c:pt>
                <c:pt idx="1">
                  <c:v>-2.5773195876288661</c:v>
                </c:pt>
                <c:pt idx="2">
                  <c:v>17.857142857142858</c:v>
                </c:pt>
                <c:pt idx="3">
                  <c:v>-3.1007751937984498</c:v>
                </c:pt>
                <c:pt idx="4">
                  <c:v>-8.3333333333333339</c:v>
                </c:pt>
                <c:pt idx="5">
                  <c:v>1.3793103448275863</c:v>
                </c:pt>
                <c:pt idx="6">
                  <c:v>-9.433962264150944</c:v>
                </c:pt>
                <c:pt idx="7">
                  <c:v>-2.6119402985074629</c:v>
                </c:pt>
                <c:pt idx="8">
                  <c:v>8.1521739130434785</c:v>
                </c:pt>
                <c:pt idx="9">
                  <c:v>6.25</c:v>
                </c:pt>
                <c:pt idx="10">
                  <c:v>-9.7972972972972965</c:v>
                </c:pt>
                <c:pt idx="11">
                  <c:v>-47.761194029850749</c:v>
                </c:pt>
                <c:pt idx="12">
                  <c:v>27.906976744186046</c:v>
                </c:pt>
                <c:pt idx="13">
                  <c:v>-9.9137931034482758</c:v>
                </c:pt>
                <c:pt idx="14">
                  <c:v>-0.53956834532374098</c:v>
                </c:pt>
                <c:pt idx="15">
                  <c:v>13.333333333333334</c:v>
                </c:pt>
                <c:pt idx="16">
                  <c:v>-1.408450704225352</c:v>
                </c:pt>
                <c:pt idx="17">
                  <c:v>20.512820512820515</c:v>
                </c:pt>
                <c:pt idx="18">
                  <c:v>5.164319248826291</c:v>
                </c:pt>
                <c:pt idx="19">
                  <c:v>4.4585987261146496</c:v>
                </c:pt>
                <c:pt idx="20">
                  <c:v>-3.5398230088495577</c:v>
                </c:pt>
                <c:pt idx="21">
                  <c:v>0</c:v>
                </c:pt>
                <c:pt idx="23">
                  <c:v>-2.5773195876288661</c:v>
                </c:pt>
                <c:pt idx="24">
                  <c:v>-1.8050541516245486</c:v>
                </c:pt>
                <c:pt idx="25">
                  <c:v>0.10795250089960418</c:v>
                </c:pt>
              </c:numCache>
            </c:numRef>
          </c:val>
          <c:extLst>
            <c:ext xmlns:c16="http://schemas.microsoft.com/office/drawing/2014/chart" uri="{C3380CC4-5D6E-409C-BE32-E72D297353CC}">
              <c16:uniqueId val="{00000020-9AEC-4C1E-A81A-2F50D07CE2C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{3AC0F7F0-AF52-4E8F-880C-3D7185AB9978}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AEC-4C1E-A81A-2F50D07CE2C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{8111E1BD-E861-478C-B96B-5B7F0950BA20}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AEC-4C1E-A81A-2F50D07CE2C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{641BB699-26E9-4906-AFB5-AE808612B537}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AEC-4C1E-A81A-2F50D07CE2C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{FFFA905D-5279-44B8-B9BD-694904569FB7}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AEC-4C1E-A81A-2F50D07CE2C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{2D2CF716-E518-4FDA-B22A-12F508C4F0B8}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AEC-4C1E-A81A-2F50D07CE2C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{5E3B430E-9FEA-42B5-9AFE-0562D57ED633}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AEC-4C1E-A81A-2F50D07CE2C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{3F9D8B7F-5C29-4ECE-9F15-B5CFF7087FBE}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AEC-4C1E-A81A-2F50D07CE2C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{03038A8B-051D-41BF-938E-B1481E6654F8}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AEC-4C1E-A81A-2F50D07CE2C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{13B3E070-536C-4B5A-918C-4B548CEF5891}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AEC-4C1E-A81A-2F50D07CE2C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{B2DD7349-FA15-4077-BAC1-C7DDB41FD526}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AEC-4C1E-A81A-2F50D07CE2C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{18B605DF-DB53-4D51-A634-FED2917244DF}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AEC-4C1E-A81A-2F50D07CE2C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{33273793-8405-4277-8212-5F6E4AD5D245}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AEC-4C1E-A81A-2F50D07CE2C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{0A82A59D-FAE1-4AA8-A1ED-5266CDC20091}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AEC-4C1E-A81A-2F50D07CE2C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{44707CC5-4B4A-47E3-B271-E1091B688A2D}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AEC-4C1E-A81A-2F50D07CE2C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{D0DCB8A0-F647-4485-BA5A-D16AE0CD4C3B}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AEC-4C1E-A81A-2F50D07CE2C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{4ED97357-1CA6-473C-9457-29937E81FC26}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AEC-4C1E-A81A-2F50D07CE2C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{BB9D6A81-3AEE-48CC-A8BC-4C6FAC540849}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AEC-4C1E-A81A-2F50D07CE2C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{5489F05C-9CAF-4D1E-8FE0-F120DC0A8FC4}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AEC-4C1E-A81A-2F50D07CE2C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{E3C59C6F-5CC6-4898-B18C-C699F8076F27}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AEC-4C1E-A81A-2F50D07CE2C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{673E7132-EB1A-4DD3-8B30-482EF78885D1}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AEC-4C1E-A81A-2F50D07CE2C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{C8906E2C-6133-47AB-8722-8482D8D6397C}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AEC-4C1E-A81A-2F50D07CE2C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{19E89A10-7CB7-45FB-86E4-5D6899C3F7C4}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AEC-4C1E-A81A-2F50D07CE2C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{543D0192-7081-4F37-8655-33CD974605EE}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AEC-4C1E-A81A-2F50D07CE2C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{B7ABC8D5-1EB9-4D54-AF0A-88F5CB5178AC}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AEC-4C1E-A81A-2F50D07CE2C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{D3CD9BFA-FA06-4126-969C-AF7999DAB9F3}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AEC-4C1E-A81A-2F50D07CE2C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{8225E1F8-6165-4044-A242-3A14DB413FCD}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AEC-4C1E-A81A-2F50D07CE2C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{E719C553-347D-4CBE-B836-C64AC990E0EB}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AEC-4C1E-A81A-2F50D07CE2C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{84D5303E-56F5-433A-8E66-FEBFB7575FDD}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AEC-4C1E-A81A-2F50D07CE2C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{F67C04FA-2AA4-4D40-A9FB-3EAA78800027}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AEC-4C1E-A81A-2F50D07CE2C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{D214AB6A-4B72-471E-8D42-5B8E7171A51E}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AEC-4C1E-A81A-2F50D07CE2C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{1ED54768-5580-47E0-9461-81802B1BE7AE}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AEC-4C1E-A81A-2F50D07CE2C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{43C6DD10-1092-416B-8D5B-549D35C2346D}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AEC-4C1E-A81A-2F50D07CE2C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AEC-4C1E-A81A-2F50D07CE2C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AEC-4C1E-A81A-2F50D07CE2C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{DDE56FBC-8C6C-461E-84A0-20EF1C574351}</c15:txfldGUID>
                      <c15:f>Diagramm!$I$46</c15:f>
                      <c15:dlblFieldTableCache>
                        <c:ptCount val="1"/>
                      </c15:dlblFieldTableCache>
                    </c15:dlblFTEntry>
                  </c15:dlblFieldTable>
                  <c15:showDataLabelsRange val="0"/>
                </c:ext>
                <c:ext xmlns:c16="http://schemas.microsoft.com/office/drawing/2014/chart" uri="{C3380CC4-5D6E-409C-BE32-E72D297353CC}">
                  <c16:uniqueId val="{00000000-556C-4592-B3B9-9750DFE9945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{DE51128D-A8F4-4FB0-B11C-B670DBA11C97}</c15:txfldGUID>
                      <c15:f>Diagramm!$I$47</c15:f>
                      <c15:dlblFieldTableCache>
                        <c:ptCount val="1"/>
                      </c15:dlblFieldTableCache>
                    </c15:dlblFTEntry>
                  </c15:dlblFieldTable>
                  <c15:showDataLabelsRange val="0"/>
                </c:ext>
                <c:ext xmlns:c16="http://schemas.microsoft.com/office/drawing/2014/chart" uri="{C3380CC4-5D6E-409C-BE32-E72D297353CC}">
                  <c16:uniqueId val="{00000001-556C-4592-B3B9-9750DFE9945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{012E4E66-64DE-406B-BF67-D3BB6E067FA8}</c15:txfldGUID>
                      <c15:f>Diagramm!$I$48</c15:f>
                      <c15:dlblFieldTableCache>
                        <c:ptCount val="1"/>
                      </c15:dlblFieldTableCache>
                    </c15:dlblFTEntry>
                  </c15:dlblFieldTable>
                  <c15:showDataLabelsRange val="0"/>
                </c:ext>
                <c:ext xmlns:c16="http://schemas.microsoft.com/office/drawing/2014/chart" uri="{C3380CC4-5D6E-409C-BE32-E72D297353CC}">
                  <c16:uniqueId val="{00000002-556C-4592-B3B9-9750DFE9945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{ED42799A-10FF-46A0-8594-DAEC6D5AD1C8}</c15:txfldGUID>
                      <c15:f>Diagramm!$I$49</c15:f>
                      <c15:dlblFieldTableCache>
                        <c:ptCount val="1"/>
                      </c15:dlblFieldTableCache>
                    </c15:dlblFTEntry>
                  </c15:dlblFieldTable>
                  <c15:showDataLabelsRange val="0"/>
                </c:ext>
                <c:ext xmlns:c16="http://schemas.microsoft.com/office/drawing/2014/chart" uri="{C3380CC4-5D6E-409C-BE32-E72D297353CC}">
                  <c16:uniqueId val="{00000003-556C-4592-B3B9-9750DFE9945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{8BC66348-21FC-4927-B74A-891624B2BE79}</c15:txfldGUID>
                      <c15:f>Diagramm!$I$50</c15:f>
                      <c15:dlblFieldTableCache>
                        <c:ptCount val="1"/>
                      </c15:dlblFieldTableCache>
                    </c15:dlblFTEntry>
                  </c15:dlblFieldTable>
                  <c15:showDataLabelsRange val="0"/>
                </c:ext>
                <c:ext xmlns:c16="http://schemas.microsoft.com/office/drawing/2014/chart" uri="{C3380CC4-5D6E-409C-BE32-E72D297353CC}">
                  <c16:uniqueId val="{00000004-556C-4592-B3B9-9750DFE9945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{2FBC4B3B-38AB-48A9-95A3-AEFE7A7E1913}</c15:txfldGUID>
                      <c15:f>Diagramm!$I$51</c15:f>
                      <c15:dlblFieldTableCache>
                        <c:ptCount val="1"/>
                      </c15:dlblFieldTableCache>
                    </c15:dlblFTEntry>
                  </c15:dlblFieldTable>
                  <c15:showDataLabelsRange val="0"/>
                </c:ext>
                <c:ext xmlns:c16="http://schemas.microsoft.com/office/drawing/2014/chart" uri="{C3380CC4-5D6E-409C-BE32-E72D297353CC}">
                  <c16:uniqueId val="{00000005-556C-4592-B3B9-9750DFE9945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{657699A8-ADF0-486A-9609-ADC39164FDF1}</c15:txfldGUID>
                      <c15:f>Diagramm!$I$52</c15:f>
                      <c15:dlblFieldTableCache>
                        <c:ptCount val="1"/>
                      </c15:dlblFieldTableCache>
                    </c15:dlblFTEntry>
                  </c15:dlblFieldTable>
                  <c15:showDataLabelsRange val="0"/>
                </c:ext>
                <c:ext xmlns:c16="http://schemas.microsoft.com/office/drawing/2014/chart" uri="{C3380CC4-5D6E-409C-BE32-E72D297353CC}">
                  <c16:uniqueId val="{00000006-556C-4592-B3B9-9750DFE9945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{0416FC34-67F4-4306-A839-0409E74B09A7}</c15:txfldGUID>
                      <c15:f>Diagramm!$I$53</c15:f>
                      <c15:dlblFieldTableCache>
                        <c:ptCount val="1"/>
                      </c15:dlblFieldTableCache>
                    </c15:dlblFTEntry>
                  </c15:dlblFieldTable>
                  <c15:showDataLabelsRange val="0"/>
                </c:ext>
                <c:ext xmlns:c16="http://schemas.microsoft.com/office/drawing/2014/chart" uri="{C3380CC4-5D6E-409C-BE32-E72D297353CC}">
                  <c16:uniqueId val="{00000007-556C-4592-B3B9-9750DFE9945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{817F9652-6998-43A0-B57B-4616F9DDAEAB}</c15:txfldGUID>
                      <c15:f>Diagramm!$I$54</c15:f>
                      <c15:dlblFieldTableCache>
                        <c:ptCount val="1"/>
                      </c15:dlblFieldTableCache>
                    </c15:dlblFTEntry>
                  </c15:dlblFieldTable>
                  <c15:showDataLabelsRange val="0"/>
                </c:ext>
                <c:ext xmlns:c16="http://schemas.microsoft.com/office/drawing/2014/chart" uri="{C3380CC4-5D6E-409C-BE32-E72D297353CC}">
                  <c16:uniqueId val="{00000008-556C-4592-B3B9-9750DFE9945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{C1B9BBC6-5288-4697-8EC4-CED4D9CE648B}</c15:txfldGUID>
                      <c15:f>Diagramm!$I$55</c15:f>
                      <c15:dlblFieldTableCache>
                        <c:ptCount val="1"/>
                      </c15:dlblFieldTableCache>
                    </c15:dlblFTEntry>
                  </c15:dlblFieldTable>
                  <c15:showDataLabelsRange val="0"/>
                </c:ext>
                <c:ext xmlns:c16="http://schemas.microsoft.com/office/drawing/2014/chart" uri="{C3380CC4-5D6E-409C-BE32-E72D297353CC}">
                  <c16:uniqueId val="{00000009-556C-4592-B3B9-9750DFE9945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{5D9384CF-B7C1-4493-95B2-7471F7021F66}</c15:txfldGUID>
                      <c15:f>Diagramm!$I$56</c15:f>
                      <c15:dlblFieldTableCache>
                        <c:ptCount val="1"/>
                      </c15:dlblFieldTableCache>
                    </c15:dlblFTEntry>
                  </c15:dlblFieldTable>
                  <c15:showDataLabelsRange val="0"/>
                </c:ext>
                <c:ext xmlns:c16="http://schemas.microsoft.com/office/drawing/2014/chart" uri="{C3380CC4-5D6E-409C-BE32-E72D297353CC}">
                  <c16:uniqueId val="{0000000A-556C-4592-B3B9-9750DFE9945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{B76E7377-EED5-4400-8A76-359F177AB788}</c15:txfldGUID>
                      <c15:f>Diagramm!$I$57</c15:f>
                      <c15:dlblFieldTableCache>
                        <c:ptCount val="1"/>
                      </c15:dlblFieldTableCache>
                    </c15:dlblFTEntry>
                  </c15:dlblFieldTable>
                  <c15:showDataLabelsRange val="0"/>
                </c:ext>
                <c:ext xmlns:c16="http://schemas.microsoft.com/office/drawing/2014/chart" uri="{C3380CC4-5D6E-409C-BE32-E72D297353CC}">
                  <c16:uniqueId val="{0000000B-556C-4592-B3B9-9750DFE9945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{070B7639-C13B-47B9-9F98-ED999DF036C6}</c15:txfldGUID>
                      <c15:f>Diagramm!$I$58</c15:f>
                      <c15:dlblFieldTableCache>
                        <c:ptCount val="1"/>
                      </c15:dlblFieldTableCache>
                    </c15:dlblFTEntry>
                  </c15:dlblFieldTable>
                  <c15:showDataLabelsRange val="0"/>
                </c:ext>
                <c:ext xmlns:c16="http://schemas.microsoft.com/office/drawing/2014/chart" uri="{C3380CC4-5D6E-409C-BE32-E72D297353CC}">
                  <c16:uniqueId val="{0000000C-556C-4592-B3B9-9750DFE9945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{10096A57-8FA0-47A3-9A72-E155C8FC1B65}</c15:txfldGUID>
                      <c15:f>Diagramm!$I$59</c15:f>
                      <c15:dlblFieldTableCache>
                        <c:ptCount val="1"/>
                      </c15:dlblFieldTableCache>
                    </c15:dlblFTEntry>
                  </c15:dlblFieldTable>
                  <c15:showDataLabelsRange val="0"/>
                </c:ext>
                <c:ext xmlns:c16="http://schemas.microsoft.com/office/drawing/2014/chart" uri="{C3380CC4-5D6E-409C-BE32-E72D297353CC}">
                  <c16:uniqueId val="{0000000D-556C-4592-B3B9-9750DFE9945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{5D51FBA9-E1ED-49A6-9F22-C92B1331E366}</c15:txfldGUID>
                      <c15:f>Diagramm!$I$60</c15:f>
                      <c15:dlblFieldTableCache>
                        <c:ptCount val="1"/>
                      </c15:dlblFieldTableCache>
                    </c15:dlblFTEntry>
                  </c15:dlblFieldTable>
                  <c15:showDataLabelsRange val="0"/>
                </c:ext>
                <c:ext xmlns:c16="http://schemas.microsoft.com/office/drawing/2014/chart" uri="{C3380CC4-5D6E-409C-BE32-E72D297353CC}">
                  <c16:uniqueId val="{0000000E-556C-4592-B3B9-9750DFE9945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{0384D78B-7949-40D3-A938-5D7705543481}</c15:txfldGUID>
                      <c15:f>Diagramm!$I$61</c15:f>
                      <c15:dlblFieldTableCache>
                        <c:ptCount val="1"/>
                      </c15:dlblFieldTableCache>
                    </c15:dlblFTEntry>
                  </c15:dlblFieldTable>
                  <c15:showDataLabelsRange val="0"/>
                </c:ext>
                <c:ext xmlns:c16="http://schemas.microsoft.com/office/drawing/2014/chart" uri="{C3380CC4-5D6E-409C-BE32-E72D297353CC}">
                  <c16:uniqueId val="{0000000F-556C-4592-B3B9-9750DFE9945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{52F9F937-E61B-44FF-BAD4-8D9C7BA660DE}</c15:txfldGUID>
                      <c15:f>Diagramm!$I$62</c15:f>
                      <c15:dlblFieldTableCache>
                        <c:ptCount val="1"/>
                      </c15:dlblFieldTableCache>
                    </c15:dlblFTEntry>
                  </c15:dlblFieldTable>
                  <c15:showDataLabelsRange val="0"/>
                </c:ext>
                <c:ext xmlns:c16="http://schemas.microsoft.com/office/drawing/2014/chart" uri="{C3380CC4-5D6E-409C-BE32-E72D297353CC}">
                  <c16:uniqueId val="{00000010-556C-4592-B3B9-9750DFE9945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{F6043451-9621-46C2-AA19-EBB9EA109059}</c15:txfldGUID>
                      <c15:f>Diagramm!$I$63</c15:f>
                      <c15:dlblFieldTableCache>
                        <c:ptCount val="1"/>
                      </c15:dlblFieldTableCache>
                    </c15:dlblFTEntry>
                  </c15:dlblFieldTable>
                  <c15:showDataLabelsRange val="0"/>
                </c:ext>
                <c:ext xmlns:c16="http://schemas.microsoft.com/office/drawing/2014/chart" uri="{C3380CC4-5D6E-409C-BE32-E72D297353CC}">
                  <c16:uniqueId val="{00000011-556C-4592-B3B9-9750DFE9945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{C68472F0-AF42-4D04-AE2E-CDBAB43B98B3}</c15:txfldGUID>
                      <c15:f>Diagramm!$I$64</c15:f>
                      <c15:dlblFieldTableCache>
                        <c:ptCount val="1"/>
                      </c15:dlblFieldTableCache>
                    </c15:dlblFTEntry>
                  </c15:dlblFieldTable>
                  <c15:showDataLabelsRange val="0"/>
                </c:ext>
                <c:ext xmlns:c16="http://schemas.microsoft.com/office/drawing/2014/chart" uri="{C3380CC4-5D6E-409C-BE32-E72D297353CC}">
                  <c16:uniqueId val="{00000012-556C-4592-B3B9-9750DFE9945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{31433135-2218-4CCA-BE73-A23CE0AD4B1D}</c15:txfldGUID>
                      <c15:f>Diagramm!$I$65</c15:f>
                      <c15:dlblFieldTableCache>
                        <c:ptCount val="1"/>
                      </c15:dlblFieldTableCache>
                    </c15:dlblFTEntry>
                  </c15:dlblFieldTable>
                  <c15:showDataLabelsRange val="0"/>
                </c:ext>
                <c:ext xmlns:c16="http://schemas.microsoft.com/office/drawing/2014/chart" uri="{C3380CC4-5D6E-409C-BE32-E72D297353CC}">
                  <c16:uniqueId val="{00000013-556C-4592-B3B9-9750DFE9945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{915AF255-1C9A-4435-A99E-4EA529D3EF44}</c15:txfldGUID>
                      <c15:f>Diagramm!$I$66</c15:f>
                      <c15:dlblFieldTableCache>
                        <c:ptCount val="1"/>
                      </c15:dlblFieldTableCache>
                    </c15:dlblFTEntry>
                  </c15:dlblFieldTable>
                  <c15:showDataLabelsRange val="0"/>
                </c:ext>
                <c:ext xmlns:c16="http://schemas.microsoft.com/office/drawing/2014/chart" uri="{C3380CC4-5D6E-409C-BE32-E72D297353CC}">
                  <c16:uniqueId val="{00000014-556C-4592-B3B9-9750DFE9945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{AACA4A03-D85C-45FD-A5B0-B1B873E5ADE9}</c15:txfldGUID>
                      <c15:f>Diagramm!$I$67</c15:f>
                      <c15:dlblFieldTableCache>
                        <c:ptCount val="1"/>
                      </c15:dlblFieldTableCache>
                    </c15:dlblFTEntry>
                  </c15:dlblFieldTable>
                  <c15:showDataLabelsRange val="0"/>
                </c:ext>
                <c:ext xmlns:c16="http://schemas.microsoft.com/office/drawing/2014/chart" uri="{C3380CC4-5D6E-409C-BE32-E72D297353CC}">
                  <c16:uniqueId val="{00000015-556C-4592-B3B9-9750DFE9945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56C-4592-B3B9-9750DFE9945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{8AE25812-FA6C-4C1D-BE18-2F79B1BB4BE7}</c15:txfldGUID>
                      <c15:f>Diagramm!$K$46</c15:f>
                      <c15:dlblFieldTableCache>
                        <c:ptCount val="1"/>
                      </c15:dlblFieldTableCache>
                    </c15:dlblFTEntry>
                  </c15:dlblFieldTable>
                  <c15:showDataLabelsRange val="0"/>
                </c:ext>
                <c:ext xmlns:c16="http://schemas.microsoft.com/office/drawing/2014/chart" uri="{C3380CC4-5D6E-409C-BE32-E72D297353CC}">
                  <c16:uniqueId val="{00000017-556C-4592-B3B9-9750DFE9945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{2164EBC7-D6B9-426E-B5F1-7B0B8127AE05}</c15:txfldGUID>
                      <c15:f>Diagramm!$K$47</c15:f>
                      <c15:dlblFieldTableCache>
                        <c:ptCount val="1"/>
                      </c15:dlblFieldTableCache>
                    </c15:dlblFTEntry>
                  </c15:dlblFieldTable>
                  <c15:showDataLabelsRange val="0"/>
                </c:ext>
                <c:ext xmlns:c16="http://schemas.microsoft.com/office/drawing/2014/chart" uri="{C3380CC4-5D6E-409C-BE32-E72D297353CC}">
                  <c16:uniqueId val="{00000018-556C-4592-B3B9-9750DFE9945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{43636DE6-01F2-443A-B608-7D4A5C61915E}</c15:txfldGUID>
                      <c15:f>Diagramm!$K$48</c15:f>
                      <c15:dlblFieldTableCache>
                        <c:ptCount val="1"/>
                      </c15:dlblFieldTableCache>
                    </c15:dlblFTEntry>
                  </c15:dlblFieldTable>
                  <c15:showDataLabelsRange val="0"/>
                </c:ext>
                <c:ext xmlns:c16="http://schemas.microsoft.com/office/drawing/2014/chart" uri="{C3380CC4-5D6E-409C-BE32-E72D297353CC}">
                  <c16:uniqueId val="{00000019-556C-4592-B3B9-9750DFE9945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{8F01CBBB-3DC0-432D-A8A6-972054849839}</c15:txfldGUID>
                      <c15:f>Diagramm!$K$49</c15:f>
                      <c15:dlblFieldTableCache>
                        <c:ptCount val="1"/>
                      </c15:dlblFieldTableCache>
                    </c15:dlblFTEntry>
                  </c15:dlblFieldTable>
                  <c15:showDataLabelsRange val="0"/>
                </c:ext>
                <c:ext xmlns:c16="http://schemas.microsoft.com/office/drawing/2014/chart" uri="{C3380CC4-5D6E-409C-BE32-E72D297353CC}">
                  <c16:uniqueId val="{0000001A-556C-4592-B3B9-9750DFE9945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{7B61C9B0-9CFF-4FFF-9F55-6D15BCFA5C16}</c15:txfldGUID>
                      <c15:f>Diagramm!$K$50</c15:f>
                      <c15:dlblFieldTableCache>
                        <c:ptCount val="1"/>
                      </c15:dlblFieldTableCache>
                    </c15:dlblFTEntry>
                  </c15:dlblFieldTable>
                  <c15:showDataLabelsRange val="0"/>
                </c:ext>
                <c:ext xmlns:c16="http://schemas.microsoft.com/office/drawing/2014/chart" uri="{C3380CC4-5D6E-409C-BE32-E72D297353CC}">
                  <c16:uniqueId val="{0000001B-556C-4592-B3B9-9750DFE9945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{E17F5050-DD9A-488E-826A-D7EB4EA6B13B}</c15:txfldGUID>
                      <c15:f>Diagramm!$K$51</c15:f>
                      <c15:dlblFieldTableCache>
                        <c:ptCount val="1"/>
                      </c15:dlblFieldTableCache>
                    </c15:dlblFTEntry>
                  </c15:dlblFieldTable>
                  <c15:showDataLabelsRange val="0"/>
                </c:ext>
                <c:ext xmlns:c16="http://schemas.microsoft.com/office/drawing/2014/chart" uri="{C3380CC4-5D6E-409C-BE32-E72D297353CC}">
                  <c16:uniqueId val="{0000001C-556C-4592-B3B9-9750DFE9945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{1D31FBCE-85F3-47D9-A28E-1A9AB66AB960}</c15:txfldGUID>
                      <c15:f>Diagramm!$K$52</c15:f>
                      <c15:dlblFieldTableCache>
                        <c:ptCount val="1"/>
                      </c15:dlblFieldTableCache>
                    </c15:dlblFTEntry>
                  </c15:dlblFieldTable>
                  <c15:showDataLabelsRange val="0"/>
                </c:ext>
                <c:ext xmlns:c16="http://schemas.microsoft.com/office/drawing/2014/chart" uri="{C3380CC4-5D6E-409C-BE32-E72D297353CC}">
                  <c16:uniqueId val="{0000001D-556C-4592-B3B9-9750DFE9945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{ADB202F9-F4C9-4E37-A230-25F3F7B5F79C}</c15:txfldGUID>
                      <c15:f>Diagramm!$K$53</c15:f>
                      <c15:dlblFieldTableCache>
                        <c:ptCount val="1"/>
                      </c15:dlblFieldTableCache>
                    </c15:dlblFTEntry>
                  </c15:dlblFieldTable>
                  <c15:showDataLabelsRange val="0"/>
                </c:ext>
                <c:ext xmlns:c16="http://schemas.microsoft.com/office/drawing/2014/chart" uri="{C3380CC4-5D6E-409C-BE32-E72D297353CC}">
                  <c16:uniqueId val="{0000001E-556C-4592-B3B9-9750DFE9945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{281090C8-CDCD-4D58-B8AB-5FED9C073F0A}</c15:txfldGUID>
                      <c15:f>Diagramm!$K$54</c15:f>
                      <c15:dlblFieldTableCache>
                        <c:ptCount val="1"/>
                      </c15:dlblFieldTableCache>
                    </c15:dlblFTEntry>
                  </c15:dlblFieldTable>
                  <c15:showDataLabelsRange val="0"/>
                </c:ext>
                <c:ext xmlns:c16="http://schemas.microsoft.com/office/drawing/2014/chart" uri="{C3380CC4-5D6E-409C-BE32-E72D297353CC}">
                  <c16:uniqueId val="{0000001F-556C-4592-B3B9-9750DFE9945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{EE374CA2-7792-4E1B-9902-995B9FB89659}</c15:txfldGUID>
                      <c15:f>Diagramm!$K$55</c15:f>
                      <c15:dlblFieldTableCache>
                        <c:ptCount val="1"/>
                      </c15:dlblFieldTableCache>
                    </c15:dlblFTEntry>
                  </c15:dlblFieldTable>
                  <c15:showDataLabelsRange val="0"/>
                </c:ext>
                <c:ext xmlns:c16="http://schemas.microsoft.com/office/drawing/2014/chart" uri="{C3380CC4-5D6E-409C-BE32-E72D297353CC}">
                  <c16:uniqueId val="{00000020-556C-4592-B3B9-9750DFE9945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{EC1BF449-C545-4110-8A31-A90E1CEE06AA}</c15:txfldGUID>
                      <c15:f>Diagramm!$K$56</c15:f>
                      <c15:dlblFieldTableCache>
                        <c:ptCount val="1"/>
                      </c15:dlblFieldTableCache>
                    </c15:dlblFTEntry>
                  </c15:dlblFieldTable>
                  <c15:showDataLabelsRange val="0"/>
                </c:ext>
                <c:ext xmlns:c16="http://schemas.microsoft.com/office/drawing/2014/chart" uri="{C3380CC4-5D6E-409C-BE32-E72D297353CC}">
                  <c16:uniqueId val="{00000021-556C-4592-B3B9-9750DFE9945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{1C0894DE-06C0-4939-BA73-71AA4B631152}</c15:txfldGUID>
                      <c15:f>Diagramm!$K$57</c15:f>
                      <c15:dlblFieldTableCache>
                        <c:ptCount val="1"/>
                      </c15:dlblFieldTableCache>
                    </c15:dlblFTEntry>
                  </c15:dlblFieldTable>
                  <c15:showDataLabelsRange val="0"/>
                </c:ext>
                <c:ext xmlns:c16="http://schemas.microsoft.com/office/drawing/2014/chart" uri="{C3380CC4-5D6E-409C-BE32-E72D297353CC}">
                  <c16:uniqueId val="{00000022-556C-4592-B3B9-9750DFE9945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{2FABBC22-7D0F-4268-8942-06658C80ADC7}</c15:txfldGUID>
                      <c15:f>Diagramm!$K$58</c15:f>
                      <c15:dlblFieldTableCache>
                        <c:ptCount val="1"/>
                      </c15:dlblFieldTableCache>
                    </c15:dlblFTEntry>
                  </c15:dlblFieldTable>
                  <c15:showDataLabelsRange val="0"/>
                </c:ext>
                <c:ext xmlns:c16="http://schemas.microsoft.com/office/drawing/2014/chart" uri="{C3380CC4-5D6E-409C-BE32-E72D297353CC}">
                  <c16:uniqueId val="{00000023-556C-4592-B3B9-9750DFE9945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{E51BB523-0DC5-4692-BDFA-FCE6F4E3A78C}</c15:txfldGUID>
                      <c15:f>Diagramm!$K$59</c15:f>
                      <c15:dlblFieldTableCache>
                        <c:ptCount val="1"/>
                      </c15:dlblFieldTableCache>
                    </c15:dlblFTEntry>
                  </c15:dlblFieldTable>
                  <c15:showDataLabelsRange val="0"/>
                </c:ext>
                <c:ext xmlns:c16="http://schemas.microsoft.com/office/drawing/2014/chart" uri="{C3380CC4-5D6E-409C-BE32-E72D297353CC}">
                  <c16:uniqueId val="{00000024-556C-4592-B3B9-9750DFE9945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{6A8AAE55-2C39-4E80-BBE5-FCBA18E3AE3D}</c15:txfldGUID>
                      <c15:f>Diagramm!$K$60</c15:f>
                      <c15:dlblFieldTableCache>
                        <c:ptCount val="1"/>
                      </c15:dlblFieldTableCache>
                    </c15:dlblFTEntry>
                  </c15:dlblFieldTable>
                  <c15:showDataLabelsRange val="0"/>
                </c:ext>
                <c:ext xmlns:c16="http://schemas.microsoft.com/office/drawing/2014/chart" uri="{C3380CC4-5D6E-409C-BE32-E72D297353CC}">
                  <c16:uniqueId val="{00000025-556C-4592-B3B9-9750DFE9945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{A06CDA63-6CFF-4738-BE18-03B50FC7162D}</c15:txfldGUID>
                      <c15:f>Diagramm!$K$61</c15:f>
                      <c15:dlblFieldTableCache>
                        <c:ptCount val="1"/>
                      </c15:dlblFieldTableCache>
                    </c15:dlblFTEntry>
                  </c15:dlblFieldTable>
                  <c15:showDataLabelsRange val="0"/>
                </c:ext>
                <c:ext xmlns:c16="http://schemas.microsoft.com/office/drawing/2014/chart" uri="{C3380CC4-5D6E-409C-BE32-E72D297353CC}">
                  <c16:uniqueId val="{00000026-556C-4592-B3B9-9750DFE9945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{A056A9A1-6DC5-431A-B506-9ECA7253888E}</c15:txfldGUID>
                      <c15:f>Diagramm!$K$62</c15:f>
                      <c15:dlblFieldTableCache>
                        <c:ptCount val="1"/>
                      </c15:dlblFieldTableCache>
                    </c15:dlblFTEntry>
                  </c15:dlblFieldTable>
                  <c15:showDataLabelsRange val="0"/>
                </c:ext>
                <c:ext xmlns:c16="http://schemas.microsoft.com/office/drawing/2014/chart" uri="{C3380CC4-5D6E-409C-BE32-E72D297353CC}">
                  <c16:uniqueId val="{00000027-556C-4592-B3B9-9750DFE9945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{27CD29F0-109B-4B77-8608-70BF3A4653AA}</c15:txfldGUID>
                      <c15:f>Diagramm!$K$63</c15:f>
                      <c15:dlblFieldTableCache>
                        <c:ptCount val="1"/>
                      </c15:dlblFieldTableCache>
                    </c15:dlblFTEntry>
                  </c15:dlblFieldTable>
                  <c15:showDataLabelsRange val="0"/>
                </c:ext>
                <c:ext xmlns:c16="http://schemas.microsoft.com/office/drawing/2014/chart" uri="{C3380CC4-5D6E-409C-BE32-E72D297353CC}">
                  <c16:uniqueId val="{00000028-556C-4592-B3B9-9750DFE9945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{5481B0E5-CF02-4F52-885B-7E0E8DAD7E21}</c15:txfldGUID>
                      <c15:f>Diagramm!$K$64</c15:f>
                      <c15:dlblFieldTableCache>
                        <c:ptCount val="1"/>
                      </c15:dlblFieldTableCache>
                    </c15:dlblFTEntry>
                  </c15:dlblFieldTable>
                  <c15:showDataLabelsRange val="0"/>
                </c:ext>
                <c:ext xmlns:c16="http://schemas.microsoft.com/office/drawing/2014/chart" uri="{C3380CC4-5D6E-409C-BE32-E72D297353CC}">
                  <c16:uniqueId val="{00000029-556C-4592-B3B9-9750DFE9945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{966615F9-289E-4588-9851-347112BCB4C8}</c15:txfldGUID>
                      <c15:f>Diagramm!$K$65</c15:f>
                      <c15:dlblFieldTableCache>
                        <c:ptCount val="1"/>
                      </c15:dlblFieldTableCache>
                    </c15:dlblFTEntry>
                  </c15:dlblFieldTable>
                  <c15:showDataLabelsRange val="0"/>
                </c:ext>
                <c:ext xmlns:c16="http://schemas.microsoft.com/office/drawing/2014/chart" uri="{C3380CC4-5D6E-409C-BE32-E72D297353CC}">
                  <c16:uniqueId val="{0000002A-556C-4592-B3B9-9750DFE9945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{4CAA55AE-8FFE-4DB1-8781-426A33D57349}</c15:txfldGUID>
                      <c15:f>Diagramm!$K$66</c15:f>
                      <c15:dlblFieldTableCache>
                        <c:ptCount val="1"/>
                      </c15:dlblFieldTableCache>
                    </c15:dlblFTEntry>
                  </c15:dlblFieldTable>
                  <c15:showDataLabelsRange val="0"/>
                </c:ext>
                <c:ext xmlns:c16="http://schemas.microsoft.com/office/drawing/2014/chart" uri="{C3380CC4-5D6E-409C-BE32-E72D297353CC}">
                  <c16:uniqueId val="{0000002B-556C-4592-B3B9-9750DFE9945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{34523593-5599-45F7-B08B-4021E00F5C67}</c15:txfldGUID>
                      <c15:f>Diagramm!$K$67</c15:f>
                      <c15:dlblFieldTableCache>
                        <c:ptCount val="1"/>
                      </c15:dlblFieldTableCache>
                    </c15:dlblFTEntry>
                  </c15:dlblFieldTable>
                  <c15:showDataLabelsRange val="0"/>
                </c:ext>
                <c:ext xmlns:c16="http://schemas.microsoft.com/office/drawing/2014/chart" uri="{C3380CC4-5D6E-409C-BE32-E72D297353CC}">
                  <c16:uniqueId val="{0000002C-556C-4592-B3B9-9750DFE9945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56C-4592-B3B9-9750DFE9945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{D3FBC862-31AA-43F9-B760-2A638FE83050}</c15:txfldGUID>
                      <c15:f>Diagramm!$J$46</c15:f>
                      <c15:dlblFieldTableCache>
                        <c:ptCount val="1"/>
                      </c15:dlblFieldTableCache>
                    </c15:dlblFTEntry>
                  </c15:dlblFieldTable>
                  <c15:showDataLabelsRange val="0"/>
                </c:ext>
                <c:ext xmlns:c16="http://schemas.microsoft.com/office/drawing/2014/chart" uri="{C3380CC4-5D6E-409C-BE32-E72D297353CC}">
                  <c16:uniqueId val="{0000002E-556C-4592-B3B9-9750DFE9945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{14084161-01EA-435E-87D2-8495E89792AA}</c15:txfldGUID>
                      <c15:f>Diagramm!$J$47</c15:f>
                      <c15:dlblFieldTableCache>
                        <c:ptCount val="1"/>
                      </c15:dlblFieldTableCache>
                    </c15:dlblFTEntry>
                  </c15:dlblFieldTable>
                  <c15:showDataLabelsRange val="0"/>
                </c:ext>
                <c:ext xmlns:c16="http://schemas.microsoft.com/office/drawing/2014/chart" uri="{C3380CC4-5D6E-409C-BE32-E72D297353CC}">
                  <c16:uniqueId val="{0000002F-556C-4592-B3B9-9750DFE9945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{802B1B08-F219-49FB-AEAD-4FC58FABA7C5}</c15:txfldGUID>
                      <c15:f>Diagramm!$J$48</c15:f>
                      <c15:dlblFieldTableCache>
                        <c:ptCount val="1"/>
                      </c15:dlblFieldTableCache>
                    </c15:dlblFTEntry>
                  </c15:dlblFieldTable>
                  <c15:showDataLabelsRange val="0"/>
                </c:ext>
                <c:ext xmlns:c16="http://schemas.microsoft.com/office/drawing/2014/chart" uri="{C3380CC4-5D6E-409C-BE32-E72D297353CC}">
                  <c16:uniqueId val="{00000030-556C-4592-B3B9-9750DFE9945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{804C448E-5460-4E29-9DC8-9F45C150EF7E}</c15:txfldGUID>
                      <c15:f>Diagramm!$J$49</c15:f>
                      <c15:dlblFieldTableCache>
                        <c:ptCount val="1"/>
                      </c15:dlblFieldTableCache>
                    </c15:dlblFTEntry>
                  </c15:dlblFieldTable>
                  <c15:showDataLabelsRange val="0"/>
                </c:ext>
                <c:ext xmlns:c16="http://schemas.microsoft.com/office/drawing/2014/chart" uri="{C3380CC4-5D6E-409C-BE32-E72D297353CC}">
                  <c16:uniqueId val="{00000031-556C-4592-B3B9-9750DFE9945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{EACE4E5E-384C-4C58-BE79-2219AC318702}</c15:txfldGUID>
                      <c15:f>Diagramm!$J$50</c15:f>
                      <c15:dlblFieldTableCache>
                        <c:ptCount val="1"/>
                      </c15:dlblFieldTableCache>
                    </c15:dlblFTEntry>
                  </c15:dlblFieldTable>
                  <c15:showDataLabelsRange val="0"/>
                </c:ext>
                <c:ext xmlns:c16="http://schemas.microsoft.com/office/drawing/2014/chart" uri="{C3380CC4-5D6E-409C-BE32-E72D297353CC}">
                  <c16:uniqueId val="{00000032-556C-4592-B3B9-9750DFE9945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{92ECBEF2-97D2-4342-80F8-D6A19C182AF5}</c15:txfldGUID>
                      <c15:f>Diagramm!$J$51</c15:f>
                      <c15:dlblFieldTableCache>
                        <c:ptCount val="1"/>
                      </c15:dlblFieldTableCache>
                    </c15:dlblFTEntry>
                  </c15:dlblFieldTable>
                  <c15:showDataLabelsRange val="0"/>
                </c:ext>
                <c:ext xmlns:c16="http://schemas.microsoft.com/office/drawing/2014/chart" uri="{C3380CC4-5D6E-409C-BE32-E72D297353CC}">
                  <c16:uniqueId val="{00000033-556C-4592-B3B9-9750DFE9945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{2C905A41-F555-483A-9116-1C311B5C5822}</c15:txfldGUID>
                      <c15:f>Diagramm!$J$52</c15:f>
                      <c15:dlblFieldTableCache>
                        <c:ptCount val="1"/>
                      </c15:dlblFieldTableCache>
                    </c15:dlblFTEntry>
                  </c15:dlblFieldTable>
                  <c15:showDataLabelsRange val="0"/>
                </c:ext>
                <c:ext xmlns:c16="http://schemas.microsoft.com/office/drawing/2014/chart" uri="{C3380CC4-5D6E-409C-BE32-E72D297353CC}">
                  <c16:uniqueId val="{00000034-556C-4592-B3B9-9750DFE9945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{BFE92C65-AB1F-4B10-8438-20470F9B1724}</c15:txfldGUID>
                      <c15:f>Diagramm!$J$53</c15:f>
                      <c15:dlblFieldTableCache>
                        <c:ptCount val="1"/>
                      </c15:dlblFieldTableCache>
                    </c15:dlblFTEntry>
                  </c15:dlblFieldTable>
                  <c15:showDataLabelsRange val="0"/>
                </c:ext>
                <c:ext xmlns:c16="http://schemas.microsoft.com/office/drawing/2014/chart" uri="{C3380CC4-5D6E-409C-BE32-E72D297353CC}">
                  <c16:uniqueId val="{00000035-556C-4592-B3B9-9750DFE9945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{A2ECCECB-E050-47EF-B319-C72DF7355E8B}</c15:txfldGUID>
                      <c15:f>Diagramm!$J$54</c15:f>
                      <c15:dlblFieldTableCache>
                        <c:ptCount val="1"/>
                      </c15:dlblFieldTableCache>
                    </c15:dlblFTEntry>
                  </c15:dlblFieldTable>
                  <c15:showDataLabelsRange val="0"/>
                </c:ext>
                <c:ext xmlns:c16="http://schemas.microsoft.com/office/drawing/2014/chart" uri="{C3380CC4-5D6E-409C-BE32-E72D297353CC}">
                  <c16:uniqueId val="{00000036-556C-4592-B3B9-9750DFE9945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{592C35EF-2806-43E1-958A-BBCBE7437C9D}</c15:txfldGUID>
                      <c15:f>Diagramm!$J$55</c15:f>
                      <c15:dlblFieldTableCache>
                        <c:ptCount val="1"/>
                      </c15:dlblFieldTableCache>
                    </c15:dlblFTEntry>
                  </c15:dlblFieldTable>
                  <c15:showDataLabelsRange val="0"/>
                </c:ext>
                <c:ext xmlns:c16="http://schemas.microsoft.com/office/drawing/2014/chart" uri="{C3380CC4-5D6E-409C-BE32-E72D297353CC}">
                  <c16:uniqueId val="{00000037-556C-4592-B3B9-9750DFE9945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{733F400F-AF7F-4C06-8448-9D28AE22EBAF}</c15:txfldGUID>
                      <c15:f>Diagramm!$J$56</c15:f>
                      <c15:dlblFieldTableCache>
                        <c:ptCount val="1"/>
                      </c15:dlblFieldTableCache>
                    </c15:dlblFTEntry>
                  </c15:dlblFieldTable>
                  <c15:showDataLabelsRange val="0"/>
                </c:ext>
                <c:ext xmlns:c16="http://schemas.microsoft.com/office/drawing/2014/chart" uri="{C3380CC4-5D6E-409C-BE32-E72D297353CC}">
                  <c16:uniqueId val="{00000038-556C-4592-B3B9-9750DFE9945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{F96C450F-4B91-4D83-B893-9918B64257BA}</c15:txfldGUID>
                      <c15:f>Diagramm!$J$57</c15:f>
                      <c15:dlblFieldTableCache>
                        <c:ptCount val="1"/>
                      </c15:dlblFieldTableCache>
                    </c15:dlblFTEntry>
                  </c15:dlblFieldTable>
                  <c15:showDataLabelsRange val="0"/>
                </c:ext>
                <c:ext xmlns:c16="http://schemas.microsoft.com/office/drawing/2014/chart" uri="{C3380CC4-5D6E-409C-BE32-E72D297353CC}">
                  <c16:uniqueId val="{00000039-556C-4592-B3B9-9750DFE9945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{7A9E5681-0452-4444-9A50-8E119F75334E}</c15:txfldGUID>
                      <c15:f>Diagramm!$J$58</c15:f>
                      <c15:dlblFieldTableCache>
                        <c:ptCount val="1"/>
                      </c15:dlblFieldTableCache>
                    </c15:dlblFTEntry>
                  </c15:dlblFieldTable>
                  <c15:showDataLabelsRange val="0"/>
                </c:ext>
                <c:ext xmlns:c16="http://schemas.microsoft.com/office/drawing/2014/chart" uri="{C3380CC4-5D6E-409C-BE32-E72D297353CC}">
                  <c16:uniqueId val="{0000003A-556C-4592-B3B9-9750DFE9945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{EAEC7D56-D68D-42A0-A3F0-8ADEE35044DE}</c15:txfldGUID>
                      <c15:f>Diagramm!$J$59</c15:f>
                      <c15:dlblFieldTableCache>
                        <c:ptCount val="1"/>
                      </c15:dlblFieldTableCache>
                    </c15:dlblFTEntry>
                  </c15:dlblFieldTable>
                  <c15:showDataLabelsRange val="0"/>
                </c:ext>
                <c:ext xmlns:c16="http://schemas.microsoft.com/office/drawing/2014/chart" uri="{C3380CC4-5D6E-409C-BE32-E72D297353CC}">
                  <c16:uniqueId val="{0000003B-556C-4592-B3B9-9750DFE9945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{DCDEAFCD-5A22-4257-900F-43905435A77F}</c15:txfldGUID>
                      <c15:f>Diagramm!$J$60</c15:f>
                      <c15:dlblFieldTableCache>
                        <c:ptCount val="1"/>
                      </c15:dlblFieldTableCache>
                    </c15:dlblFTEntry>
                  </c15:dlblFieldTable>
                  <c15:showDataLabelsRange val="0"/>
                </c:ext>
                <c:ext xmlns:c16="http://schemas.microsoft.com/office/drawing/2014/chart" uri="{C3380CC4-5D6E-409C-BE32-E72D297353CC}">
                  <c16:uniqueId val="{0000003C-556C-4592-B3B9-9750DFE9945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{D709AA1A-8A4A-49CC-8186-421438ED6C8E}</c15:txfldGUID>
                      <c15:f>Diagramm!$J$61</c15:f>
                      <c15:dlblFieldTableCache>
                        <c:ptCount val="1"/>
                      </c15:dlblFieldTableCache>
                    </c15:dlblFTEntry>
                  </c15:dlblFieldTable>
                  <c15:showDataLabelsRange val="0"/>
                </c:ext>
                <c:ext xmlns:c16="http://schemas.microsoft.com/office/drawing/2014/chart" uri="{C3380CC4-5D6E-409C-BE32-E72D297353CC}">
                  <c16:uniqueId val="{0000003D-556C-4592-B3B9-9750DFE9945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{953184C4-145A-4C6E-882F-F420138CCA8A}</c15:txfldGUID>
                      <c15:f>Diagramm!$J$62</c15:f>
                      <c15:dlblFieldTableCache>
                        <c:ptCount val="1"/>
                      </c15:dlblFieldTableCache>
                    </c15:dlblFTEntry>
                  </c15:dlblFieldTable>
                  <c15:showDataLabelsRange val="0"/>
                </c:ext>
                <c:ext xmlns:c16="http://schemas.microsoft.com/office/drawing/2014/chart" uri="{C3380CC4-5D6E-409C-BE32-E72D297353CC}">
                  <c16:uniqueId val="{0000003E-556C-4592-B3B9-9750DFE9945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{BC0F5128-EDEE-458F-BCA4-518597492342}</c15:txfldGUID>
                      <c15:f>Diagramm!$J$63</c15:f>
                      <c15:dlblFieldTableCache>
                        <c:ptCount val="1"/>
                      </c15:dlblFieldTableCache>
                    </c15:dlblFTEntry>
                  </c15:dlblFieldTable>
                  <c15:showDataLabelsRange val="0"/>
                </c:ext>
                <c:ext xmlns:c16="http://schemas.microsoft.com/office/drawing/2014/chart" uri="{C3380CC4-5D6E-409C-BE32-E72D297353CC}">
                  <c16:uniqueId val="{0000003F-556C-4592-B3B9-9750DFE9945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{2273C0D9-3361-4FAB-B2B8-75F0E1406A83}</c15:txfldGUID>
                      <c15:f>Diagramm!$J$64</c15:f>
                      <c15:dlblFieldTableCache>
                        <c:ptCount val="1"/>
                      </c15:dlblFieldTableCache>
                    </c15:dlblFTEntry>
                  </c15:dlblFieldTable>
                  <c15:showDataLabelsRange val="0"/>
                </c:ext>
                <c:ext xmlns:c16="http://schemas.microsoft.com/office/drawing/2014/chart" uri="{C3380CC4-5D6E-409C-BE32-E72D297353CC}">
                  <c16:uniqueId val="{00000040-556C-4592-B3B9-9750DFE9945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{90FCDD92-FC2B-4439-A6F0-ACFDF75F2B2C}</c15:txfldGUID>
                      <c15:f>Diagramm!$J$65</c15:f>
                      <c15:dlblFieldTableCache>
                        <c:ptCount val="1"/>
                      </c15:dlblFieldTableCache>
                    </c15:dlblFTEntry>
                  </c15:dlblFieldTable>
                  <c15:showDataLabelsRange val="0"/>
                </c:ext>
                <c:ext xmlns:c16="http://schemas.microsoft.com/office/drawing/2014/chart" uri="{C3380CC4-5D6E-409C-BE32-E72D297353CC}">
                  <c16:uniqueId val="{00000041-556C-4592-B3B9-9750DFE9945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{F8512AC6-150A-4DC9-97EC-0249B8B42A70}</c15:txfldGUID>
                      <c15:f>Diagramm!$J$66</c15:f>
                      <c15:dlblFieldTableCache>
                        <c:ptCount val="1"/>
                      </c15:dlblFieldTableCache>
                    </c15:dlblFTEntry>
                  </c15:dlblFieldTable>
                  <c15:showDataLabelsRange val="0"/>
                </c:ext>
                <c:ext xmlns:c16="http://schemas.microsoft.com/office/drawing/2014/chart" uri="{C3380CC4-5D6E-409C-BE32-E72D297353CC}">
                  <c16:uniqueId val="{00000042-556C-4592-B3B9-9750DFE9945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{1F26A708-C330-42F0-9590-24D107BDE0A7}</c15:txfldGUID>
                      <c15:f>Diagramm!$J$67</c15:f>
                      <c15:dlblFieldTableCache>
                        <c:ptCount val="1"/>
                      </c15:dlblFieldTableCache>
                    </c15:dlblFTEntry>
                  </c15:dlblFieldTable>
                  <c15:showDataLabelsRange val="0"/>
                </c:ext>
                <c:ext xmlns:c16="http://schemas.microsoft.com/office/drawing/2014/chart" uri="{C3380CC4-5D6E-409C-BE32-E72D297353CC}">
                  <c16:uniqueId val="{00000043-556C-4592-B3B9-9750DFE9945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56C-4592-B3B9-9750DFE9945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BED-4D14-B8D0-72929944557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BED-4D14-B8D0-72929944557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ED-4D14-B8D0-72929944557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ED-4D14-B8D0-72929944557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ED-4D14-B8D0-72929944557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ED-4D14-B8D0-72929944557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BED-4D14-B8D0-72929944557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ED-4D14-B8D0-72929944557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BED-4D14-B8D0-72929944557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BED-4D14-B8D0-72929944557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BED-4D14-B8D0-72929944557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BED-4D14-B8D0-72929944557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BED-4D14-B8D0-72929944557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BED-4D14-B8D0-72929944557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BED-4D14-B8D0-72929944557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BED-4D14-B8D0-72929944557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BED-4D14-B8D0-72929944557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BED-4D14-B8D0-72929944557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BED-4D14-B8D0-72929944557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BED-4D14-B8D0-72929944557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BED-4D14-B8D0-72929944557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BED-4D14-B8D0-72929944557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BED-4D14-B8D0-72929944557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BED-4D14-B8D0-72929944557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BED-4D14-B8D0-72929944557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BED-4D14-B8D0-72929944557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BED-4D14-B8D0-72929944557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BED-4D14-B8D0-72929944557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BED-4D14-B8D0-72929944557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BED-4D14-B8D0-72929944557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BED-4D14-B8D0-72929944557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BED-4D14-B8D0-72929944557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BED-4D14-B8D0-72929944557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BED-4D14-B8D0-72929944557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BED-4D14-B8D0-72929944557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BED-4D14-B8D0-72929944557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BED-4D14-B8D0-72929944557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BED-4D14-B8D0-72929944557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BED-4D14-B8D0-72929944557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BED-4D14-B8D0-72929944557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BED-4D14-B8D0-72929944557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BED-4D14-B8D0-72929944557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BED-4D14-B8D0-72929944557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BED-4D14-B8D0-72929944557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BED-4D14-B8D0-72929944557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BED-4D14-B8D0-72929944557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BED-4D14-B8D0-72929944557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BED-4D14-B8D0-72929944557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BED-4D14-B8D0-72929944557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BED-4D14-B8D0-72929944557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BED-4D14-B8D0-72929944557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BED-4D14-B8D0-72929944557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BED-4D14-B8D0-72929944557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BED-4D14-B8D0-72929944557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BED-4D14-B8D0-72929944557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BED-4D14-B8D0-72929944557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BED-4D14-B8D0-72929944557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BED-4D14-B8D0-72929944557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BED-4D14-B8D0-72929944557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BED-4D14-B8D0-72929944557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BED-4D14-B8D0-72929944557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BED-4D14-B8D0-72929944557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BED-4D14-B8D0-72929944557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BED-4D14-B8D0-72929944557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BED-4D14-B8D0-72929944557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BED-4D14-B8D0-72929944557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BED-4D14-B8D0-72929944557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BED-4D14-B8D0-72929944557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BED-4D14-B8D0-72929944557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100.97585842770273</c:v>
                </c:pt>
                <c:pt idx="2">
                  <c:v>101.68226340895021</c:v>
                </c:pt>
                <c:pt idx="3">
                  <c:v>98.947675053708622</c:v>
                </c:pt>
                <c:pt idx="4">
                  <c:v>99.366420274551217</c:v>
                </c:pt>
                <c:pt idx="5">
                  <c:v>100.05826020463897</c:v>
                </c:pt>
                <c:pt idx="6">
                  <c:v>101.00498853002222</c:v>
                </c:pt>
                <c:pt idx="7">
                  <c:v>98.729199286312493</c:v>
                </c:pt>
                <c:pt idx="8">
                  <c:v>99.126096930415457</c:v>
                </c:pt>
                <c:pt idx="9">
                  <c:v>100.2148345046062</c:v>
                </c:pt>
                <c:pt idx="10">
                  <c:v>101.20525798346867</c:v>
                </c:pt>
                <c:pt idx="11">
                  <c:v>98.434257000327719</c:v>
                </c:pt>
                <c:pt idx="12">
                  <c:v>99.3445726978116</c:v>
                </c:pt>
                <c:pt idx="13">
                  <c:v>100.36048501620363</c:v>
                </c:pt>
                <c:pt idx="14">
                  <c:v>101.16156282998945</c:v>
                </c:pt>
                <c:pt idx="15">
                  <c:v>99.646797509376256</c:v>
                </c:pt>
                <c:pt idx="16">
                  <c:v>99.632232458216507</c:v>
                </c:pt>
                <c:pt idx="17">
                  <c:v>100.75374139751665</c:v>
                </c:pt>
                <c:pt idx="18">
                  <c:v>101.95171685540545</c:v>
                </c:pt>
                <c:pt idx="19">
                  <c:v>100.2148345046062</c:v>
                </c:pt>
                <c:pt idx="20">
                  <c:v>101.01591231839203</c:v>
                </c:pt>
                <c:pt idx="21">
                  <c:v>101.32906091832648</c:v>
                </c:pt>
                <c:pt idx="22">
                  <c:v>103.30990787605141</c:v>
                </c:pt>
                <c:pt idx="23">
                  <c:v>102.13377999490223</c:v>
                </c:pt>
                <c:pt idx="24">
                  <c:v>102.29035429486946</c:v>
                </c:pt>
              </c:numCache>
            </c:numRef>
          </c:val>
          <c:smooth val="0"/>
          <c:extLst>
            <c:ext xmlns:c16="http://schemas.microsoft.com/office/drawing/2014/chart" uri="{C3380CC4-5D6E-409C-BE32-E72D297353CC}">
              <c16:uniqueId val="{00000000-39E3-4E76-BC0D-38C0AA5EF82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104.5912653975364</c:v>
                </c:pt>
                <c:pt idx="2">
                  <c:v>103.2474804031355</c:v>
                </c:pt>
                <c:pt idx="3">
                  <c:v>99.552071668533031</c:v>
                </c:pt>
                <c:pt idx="4">
                  <c:v>98.20828667413214</c:v>
                </c:pt>
                <c:pt idx="5">
                  <c:v>99.552071668533031</c:v>
                </c:pt>
                <c:pt idx="6">
                  <c:v>101.45576707726764</c:v>
                </c:pt>
                <c:pt idx="7">
                  <c:v>101.23180291153415</c:v>
                </c:pt>
                <c:pt idx="8">
                  <c:v>98.656215005599108</c:v>
                </c:pt>
                <c:pt idx="9">
                  <c:v>102.35162374020157</c:v>
                </c:pt>
                <c:pt idx="10">
                  <c:v>109.40649496080627</c:v>
                </c:pt>
                <c:pt idx="11">
                  <c:v>107.16685330347144</c:v>
                </c:pt>
                <c:pt idx="12">
                  <c:v>110.19036954087346</c:v>
                </c:pt>
                <c:pt idx="13">
                  <c:v>114.44568868980963</c:v>
                </c:pt>
                <c:pt idx="14">
                  <c:v>116.12541993281076</c:v>
                </c:pt>
                <c:pt idx="15">
                  <c:v>113.66181410974244</c:v>
                </c:pt>
                <c:pt idx="16">
                  <c:v>114.55767077267637</c:v>
                </c:pt>
                <c:pt idx="17">
                  <c:v>121.72452407614782</c:v>
                </c:pt>
                <c:pt idx="18">
                  <c:v>125.41993281075028</c:v>
                </c:pt>
                <c:pt idx="19">
                  <c:v>122.84434490481524</c:v>
                </c:pt>
                <c:pt idx="20">
                  <c:v>121.61254199328107</c:v>
                </c:pt>
                <c:pt idx="21">
                  <c:v>128.33146696528556</c:v>
                </c:pt>
                <c:pt idx="22">
                  <c:v>129.89921612541991</c:v>
                </c:pt>
                <c:pt idx="23">
                  <c:v>127.54759238521835</c:v>
                </c:pt>
                <c:pt idx="24">
                  <c:v>124.07614781634939</c:v>
                </c:pt>
              </c:numCache>
            </c:numRef>
          </c:val>
          <c:smooth val="0"/>
          <c:extLst>
            <c:ext xmlns:c16="http://schemas.microsoft.com/office/drawing/2014/chart" uri="{C3380CC4-5D6E-409C-BE32-E72D297353CC}">
              <c16:uniqueId val="{00000001-39E3-4E76-BC0D-38C0AA5EF82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101.91358024691357</c:v>
                </c:pt>
                <c:pt idx="2">
                  <c:v>98.73456790123457</c:v>
                </c:pt>
                <c:pt idx="3">
                  <c:v>97.993827160493822</c:v>
                </c:pt>
                <c:pt idx="4">
                  <c:v>90.370370370370367</c:v>
                </c:pt>
                <c:pt idx="5">
                  <c:v>90.308641975308646</c:v>
                </c:pt>
                <c:pt idx="6">
                  <c:v>87.067901234567898</c:v>
                </c:pt>
                <c:pt idx="7">
                  <c:v>85.493827160493822</c:v>
                </c:pt>
                <c:pt idx="8">
                  <c:v>88.086419753086417</c:v>
                </c:pt>
                <c:pt idx="9">
                  <c:v>89.074074074074076</c:v>
                </c:pt>
                <c:pt idx="10">
                  <c:v>85.679012345679013</c:v>
                </c:pt>
                <c:pt idx="11">
                  <c:v>85.061728395061735</c:v>
                </c:pt>
                <c:pt idx="12">
                  <c:v>84.629629629629633</c:v>
                </c:pt>
                <c:pt idx="13">
                  <c:v>87.098765432098773</c:v>
                </c:pt>
                <c:pt idx="14">
                  <c:v>83.611111111111114</c:v>
                </c:pt>
                <c:pt idx="15">
                  <c:v>83.024691358024697</c:v>
                </c:pt>
                <c:pt idx="16">
                  <c:v>81.41975308641976</c:v>
                </c:pt>
                <c:pt idx="17">
                  <c:v>82.592592592592595</c:v>
                </c:pt>
                <c:pt idx="18">
                  <c:v>80.401234567901241</c:v>
                </c:pt>
                <c:pt idx="19">
                  <c:v>79.259259259259267</c:v>
                </c:pt>
                <c:pt idx="20">
                  <c:v>75.339506172839506</c:v>
                </c:pt>
                <c:pt idx="21">
                  <c:v>77.68518518518519</c:v>
                </c:pt>
                <c:pt idx="22">
                  <c:v>76.049382716049379</c:v>
                </c:pt>
                <c:pt idx="23">
                  <c:v>75.370370370370367</c:v>
                </c:pt>
                <c:pt idx="24">
                  <c:v>74.290123456790127</c:v>
                </c:pt>
              </c:numCache>
            </c:numRef>
          </c:val>
          <c:smooth val="0"/>
          <c:extLst>
            <c:ext xmlns:c16="http://schemas.microsoft.com/office/drawing/2014/chart" uri="{C3380CC4-5D6E-409C-BE32-E72D297353CC}">
              <c16:uniqueId val="{00000002-39E3-4E76-BC0D-38C0AA5EF82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9E3-4E76-BC0D-38C0AA5EF822}"/>
                </c:ext>
              </c:extLst>
            </c:dLbl>
            <c:dLbl>
              <c:idx val="1"/>
              <c:delete val="1"/>
              <c:extLst>
                <c:ext xmlns:c15="http://schemas.microsoft.com/office/drawing/2012/chart" uri="{CE6537A1-D6FC-4f65-9D91-7224C49458BB}"/>
                <c:ext xmlns:c16="http://schemas.microsoft.com/office/drawing/2014/chart" uri="{C3380CC4-5D6E-409C-BE32-E72D297353CC}">
                  <c16:uniqueId val="{00000004-39E3-4E76-BC0D-38C0AA5EF822}"/>
                </c:ext>
              </c:extLst>
            </c:dLbl>
            <c:dLbl>
              <c:idx val="2"/>
              <c:delete val="1"/>
              <c:extLst>
                <c:ext xmlns:c15="http://schemas.microsoft.com/office/drawing/2012/chart" uri="{CE6537A1-D6FC-4f65-9D91-7224C49458BB}"/>
                <c:ext xmlns:c16="http://schemas.microsoft.com/office/drawing/2014/chart" uri="{C3380CC4-5D6E-409C-BE32-E72D297353CC}">
                  <c16:uniqueId val="{00000005-39E3-4E76-BC0D-38C0AA5EF822}"/>
                </c:ext>
              </c:extLst>
            </c:dLbl>
            <c:dLbl>
              <c:idx val="3"/>
              <c:delete val="1"/>
              <c:extLst>
                <c:ext xmlns:c15="http://schemas.microsoft.com/office/drawing/2012/chart" uri="{CE6537A1-D6FC-4f65-9D91-7224C49458BB}"/>
                <c:ext xmlns:c16="http://schemas.microsoft.com/office/drawing/2014/chart" uri="{C3380CC4-5D6E-409C-BE32-E72D297353CC}">
                  <c16:uniqueId val="{00000006-39E3-4E76-BC0D-38C0AA5EF822}"/>
                </c:ext>
              </c:extLst>
            </c:dLbl>
            <c:dLbl>
              <c:idx val="4"/>
              <c:delete val="1"/>
              <c:extLst>
                <c:ext xmlns:c15="http://schemas.microsoft.com/office/drawing/2012/chart" uri="{CE6537A1-D6FC-4f65-9D91-7224C49458BB}"/>
                <c:ext xmlns:c16="http://schemas.microsoft.com/office/drawing/2014/chart" uri="{C3380CC4-5D6E-409C-BE32-E72D297353CC}">
                  <c16:uniqueId val="{00000007-39E3-4E76-BC0D-38C0AA5EF822}"/>
                </c:ext>
              </c:extLst>
            </c:dLbl>
            <c:dLbl>
              <c:idx val="5"/>
              <c:delete val="1"/>
              <c:extLst>
                <c:ext xmlns:c15="http://schemas.microsoft.com/office/drawing/2012/chart" uri="{CE6537A1-D6FC-4f65-9D91-7224C49458BB}"/>
                <c:ext xmlns:c16="http://schemas.microsoft.com/office/drawing/2014/chart" uri="{C3380CC4-5D6E-409C-BE32-E72D297353CC}">
                  <c16:uniqueId val="{00000008-39E3-4E76-BC0D-38C0AA5EF822}"/>
                </c:ext>
              </c:extLst>
            </c:dLbl>
            <c:dLbl>
              <c:idx val="6"/>
              <c:delete val="1"/>
              <c:extLst>
                <c:ext xmlns:c15="http://schemas.microsoft.com/office/drawing/2012/chart" uri="{CE6537A1-D6FC-4f65-9D91-7224C49458BB}"/>
                <c:ext xmlns:c16="http://schemas.microsoft.com/office/drawing/2014/chart" uri="{C3380CC4-5D6E-409C-BE32-E72D297353CC}">
                  <c16:uniqueId val="{00000009-39E3-4E76-BC0D-38C0AA5EF822}"/>
                </c:ext>
              </c:extLst>
            </c:dLbl>
            <c:dLbl>
              <c:idx val="7"/>
              <c:delete val="1"/>
              <c:extLst>
                <c:ext xmlns:c15="http://schemas.microsoft.com/office/drawing/2012/chart" uri="{CE6537A1-D6FC-4f65-9D91-7224C49458BB}"/>
                <c:ext xmlns:c16="http://schemas.microsoft.com/office/drawing/2014/chart" uri="{C3380CC4-5D6E-409C-BE32-E72D297353CC}">
                  <c16:uniqueId val="{0000000A-39E3-4E76-BC0D-38C0AA5EF822}"/>
                </c:ext>
              </c:extLst>
            </c:dLbl>
            <c:dLbl>
              <c:idx val="8"/>
              <c:delete val="1"/>
              <c:extLst>
                <c:ext xmlns:c15="http://schemas.microsoft.com/office/drawing/2012/chart" uri="{CE6537A1-D6FC-4f65-9D91-7224C49458BB}"/>
                <c:ext xmlns:c16="http://schemas.microsoft.com/office/drawing/2014/chart" uri="{C3380CC4-5D6E-409C-BE32-E72D297353CC}">
                  <c16:uniqueId val="{0000000B-39E3-4E76-BC0D-38C0AA5EF822}"/>
                </c:ext>
              </c:extLst>
            </c:dLbl>
            <c:dLbl>
              <c:idx val="9"/>
              <c:delete val="1"/>
              <c:extLst>
                <c:ext xmlns:c15="http://schemas.microsoft.com/office/drawing/2012/chart" uri="{CE6537A1-D6FC-4f65-9D91-7224C49458BB}"/>
                <c:ext xmlns:c16="http://schemas.microsoft.com/office/drawing/2014/chart" uri="{C3380CC4-5D6E-409C-BE32-E72D297353CC}">
                  <c16:uniqueId val="{0000000C-39E3-4E76-BC0D-38C0AA5EF822}"/>
                </c:ext>
              </c:extLst>
            </c:dLbl>
            <c:dLbl>
              <c:idx val="10"/>
              <c:delete val="1"/>
              <c:extLst>
                <c:ext xmlns:c15="http://schemas.microsoft.com/office/drawing/2012/chart" uri="{CE6537A1-D6FC-4f65-9D91-7224C49458BB}"/>
                <c:ext xmlns:c16="http://schemas.microsoft.com/office/drawing/2014/chart" uri="{C3380CC4-5D6E-409C-BE32-E72D297353CC}">
                  <c16:uniqueId val="{0000000D-39E3-4E76-BC0D-38C0AA5EF822}"/>
                </c:ext>
              </c:extLst>
            </c:dLbl>
            <c:dLbl>
              <c:idx val="11"/>
              <c:delete val="1"/>
              <c:extLst>
                <c:ext xmlns:c15="http://schemas.microsoft.com/office/drawing/2012/chart" uri="{CE6537A1-D6FC-4f65-9D91-7224C49458BB}"/>
                <c:ext xmlns:c16="http://schemas.microsoft.com/office/drawing/2014/chart" uri="{C3380CC4-5D6E-409C-BE32-E72D297353CC}">
                  <c16:uniqueId val="{0000000E-39E3-4E76-BC0D-38C0AA5EF822}"/>
                </c:ext>
              </c:extLst>
            </c:dLbl>
            <c:dLbl>
              <c:idx val="12"/>
              <c:delete val="1"/>
              <c:extLst>
                <c:ext xmlns:c15="http://schemas.microsoft.com/office/drawing/2012/chart" uri="{CE6537A1-D6FC-4f65-9D91-7224C49458BB}"/>
                <c:ext xmlns:c16="http://schemas.microsoft.com/office/drawing/2014/chart" uri="{C3380CC4-5D6E-409C-BE32-E72D297353CC}">
                  <c16:uniqueId val="{0000000F-39E3-4E76-BC0D-38C0AA5EF82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9E3-4E76-BC0D-38C0AA5EF822}"/>
                </c:ext>
              </c:extLst>
            </c:dLbl>
            <c:dLbl>
              <c:idx val="14"/>
              <c:delete val="1"/>
              <c:extLst>
                <c:ext xmlns:c15="http://schemas.microsoft.com/office/drawing/2012/chart" uri="{CE6537A1-D6FC-4f65-9D91-7224C49458BB}"/>
                <c:ext xmlns:c16="http://schemas.microsoft.com/office/drawing/2014/chart" uri="{C3380CC4-5D6E-409C-BE32-E72D297353CC}">
                  <c16:uniqueId val="{00000011-39E3-4E76-BC0D-38C0AA5EF822}"/>
                </c:ext>
              </c:extLst>
            </c:dLbl>
            <c:dLbl>
              <c:idx val="15"/>
              <c:delete val="1"/>
              <c:extLst>
                <c:ext xmlns:c15="http://schemas.microsoft.com/office/drawing/2012/chart" uri="{CE6537A1-D6FC-4f65-9D91-7224C49458BB}"/>
                <c:ext xmlns:c16="http://schemas.microsoft.com/office/drawing/2014/chart" uri="{C3380CC4-5D6E-409C-BE32-E72D297353CC}">
                  <c16:uniqueId val="{00000012-39E3-4E76-BC0D-38C0AA5EF822}"/>
                </c:ext>
              </c:extLst>
            </c:dLbl>
            <c:dLbl>
              <c:idx val="16"/>
              <c:delete val="1"/>
              <c:extLst>
                <c:ext xmlns:c15="http://schemas.microsoft.com/office/drawing/2012/chart" uri="{CE6537A1-D6FC-4f65-9D91-7224C49458BB}"/>
                <c:ext xmlns:c16="http://schemas.microsoft.com/office/drawing/2014/chart" uri="{C3380CC4-5D6E-409C-BE32-E72D297353CC}">
                  <c16:uniqueId val="{00000013-39E3-4E76-BC0D-38C0AA5EF822}"/>
                </c:ext>
              </c:extLst>
            </c:dLbl>
            <c:dLbl>
              <c:idx val="17"/>
              <c:delete val="1"/>
              <c:extLst>
                <c:ext xmlns:c15="http://schemas.microsoft.com/office/drawing/2012/chart" uri="{CE6537A1-D6FC-4f65-9D91-7224C49458BB}"/>
                <c:ext xmlns:c16="http://schemas.microsoft.com/office/drawing/2014/chart" uri="{C3380CC4-5D6E-409C-BE32-E72D297353CC}">
                  <c16:uniqueId val="{00000014-39E3-4E76-BC0D-38C0AA5EF822}"/>
                </c:ext>
              </c:extLst>
            </c:dLbl>
            <c:dLbl>
              <c:idx val="18"/>
              <c:delete val="1"/>
              <c:extLst>
                <c:ext xmlns:c15="http://schemas.microsoft.com/office/drawing/2012/chart" uri="{CE6537A1-D6FC-4f65-9D91-7224C49458BB}"/>
                <c:ext xmlns:c16="http://schemas.microsoft.com/office/drawing/2014/chart" uri="{C3380CC4-5D6E-409C-BE32-E72D297353CC}">
                  <c16:uniqueId val="{00000015-39E3-4E76-BC0D-38C0AA5EF822}"/>
                </c:ext>
              </c:extLst>
            </c:dLbl>
            <c:dLbl>
              <c:idx val="19"/>
              <c:delete val="1"/>
              <c:extLst>
                <c:ext xmlns:c15="http://schemas.microsoft.com/office/drawing/2012/chart" uri="{CE6537A1-D6FC-4f65-9D91-7224C49458BB}"/>
                <c:ext xmlns:c16="http://schemas.microsoft.com/office/drawing/2014/chart" uri="{C3380CC4-5D6E-409C-BE32-E72D297353CC}">
                  <c16:uniqueId val="{00000016-39E3-4E76-BC0D-38C0AA5EF822}"/>
                </c:ext>
              </c:extLst>
            </c:dLbl>
            <c:dLbl>
              <c:idx val="20"/>
              <c:delete val="1"/>
              <c:extLst>
                <c:ext xmlns:c15="http://schemas.microsoft.com/office/drawing/2012/chart" uri="{CE6537A1-D6FC-4f65-9D91-7224C49458BB}"/>
                <c:ext xmlns:c16="http://schemas.microsoft.com/office/drawing/2014/chart" uri="{C3380CC4-5D6E-409C-BE32-E72D297353CC}">
                  <c16:uniqueId val="{00000017-39E3-4E76-BC0D-38C0AA5EF822}"/>
                </c:ext>
              </c:extLst>
            </c:dLbl>
            <c:dLbl>
              <c:idx val="21"/>
              <c:delete val="1"/>
              <c:extLst>
                <c:ext xmlns:c15="http://schemas.microsoft.com/office/drawing/2012/chart" uri="{CE6537A1-D6FC-4f65-9D91-7224C49458BB}"/>
                <c:ext xmlns:c16="http://schemas.microsoft.com/office/drawing/2014/chart" uri="{C3380CC4-5D6E-409C-BE32-E72D297353CC}">
                  <c16:uniqueId val="{00000018-39E3-4E76-BC0D-38C0AA5EF822}"/>
                </c:ext>
              </c:extLst>
            </c:dLbl>
            <c:dLbl>
              <c:idx val="22"/>
              <c:delete val="1"/>
              <c:extLst>
                <c:ext xmlns:c15="http://schemas.microsoft.com/office/drawing/2012/chart" uri="{CE6537A1-D6FC-4f65-9D91-7224C49458BB}"/>
                <c:ext xmlns:c16="http://schemas.microsoft.com/office/drawing/2014/chart" uri="{C3380CC4-5D6E-409C-BE32-E72D297353CC}">
                  <c16:uniqueId val="{00000019-39E3-4E76-BC0D-38C0AA5EF822}"/>
                </c:ext>
              </c:extLst>
            </c:dLbl>
            <c:dLbl>
              <c:idx val="23"/>
              <c:delete val="1"/>
              <c:extLst>
                <c:ext xmlns:c15="http://schemas.microsoft.com/office/drawing/2012/chart" uri="{CE6537A1-D6FC-4f65-9D91-7224C49458BB}"/>
                <c:ext xmlns:c16="http://schemas.microsoft.com/office/drawing/2014/chart" uri="{C3380CC4-5D6E-409C-BE32-E72D297353CC}">
                  <c16:uniqueId val="{0000001A-39E3-4E76-BC0D-38C0AA5EF822}"/>
                </c:ext>
              </c:extLst>
            </c:dLbl>
            <c:dLbl>
              <c:idx val="24"/>
              <c:delete val="1"/>
              <c:extLst>
                <c:ext xmlns:c15="http://schemas.microsoft.com/office/drawing/2012/chart" uri="{CE6537A1-D6FC-4f65-9D91-7224C49458BB}"/>
                <c:ext xmlns:c16="http://schemas.microsoft.com/office/drawing/2014/chart" uri="{C3380CC4-5D6E-409C-BE32-E72D297353CC}">
                  <c16:uniqueId val="{0000001B-39E3-4E76-BC0D-38C0AA5EF82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9E3-4E76-BC0D-38C0AA5EF82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Jerichower Land (15086)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28092</v>
      </c>
      <c r="F11" s="238">
        <v>28049</v>
      </c>
      <c r="G11" s="238">
        <v>28372</v>
      </c>
      <c r="H11" s="238">
        <v>27828</v>
      </c>
      <c r="I11" s="265">
        <v>27742</v>
      </c>
      <c r="J11" s="263">
        <v>350</v>
      </c>
      <c r="K11" s="266">
        <v>1.2616249729651792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15.018510608002279</v>
      </c>
      <c r="E13" s="115">
        <v>4219</v>
      </c>
      <c r="F13" s="114">
        <v>4207</v>
      </c>
      <c r="G13" s="114">
        <v>4277</v>
      </c>
      <c r="H13" s="114">
        <v>4201</v>
      </c>
      <c r="I13" s="140">
        <v>4170</v>
      </c>
      <c r="J13" s="115">
        <v>49</v>
      </c>
      <c r="K13" s="116">
        <v>1.1750599520383693</v>
      </c>
    </row>
    <row r="14" spans="1:255" ht="14.1" customHeight="1" x14ac:dyDescent="0.2">
      <c r="A14" s="306" t="s">
        <v>230</v>
      </c>
      <c r="B14" s="307"/>
      <c r="C14" s="308"/>
      <c r="D14" s="113">
        <v>66.869571408230101</v>
      </c>
      <c r="E14" s="115">
        <v>18785</v>
      </c>
      <c r="F14" s="114">
        <v>18728</v>
      </c>
      <c r="G14" s="114">
        <v>18978</v>
      </c>
      <c r="H14" s="114">
        <v>18606</v>
      </c>
      <c r="I14" s="140">
        <v>18547</v>
      </c>
      <c r="J14" s="115">
        <v>238</v>
      </c>
      <c r="K14" s="116">
        <v>1.2832263978001832</v>
      </c>
    </row>
    <row r="15" spans="1:255" ht="14.1" customHeight="1" x14ac:dyDescent="0.2">
      <c r="A15" s="306" t="s">
        <v>231</v>
      </c>
      <c r="B15" s="307"/>
      <c r="C15" s="308"/>
      <c r="D15" s="113">
        <v>8.0699131425316821</v>
      </c>
      <c r="E15" s="115">
        <v>2267</v>
      </c>
      <c r="F15" s="114">
        <v>2293</v>
      </c>
      <c r="G15" s="114">
        <v>2295</v>
      </c>
      <c r="H15" s="114">
        <v>2248</v>
      </c>
      <c r="I15" s="140">
        <v>2266</v>
      </c>
      <c r="J15" s="115">
        <v>1</v>
      </c>
      <c r="K15" s="116">
        <v>4.4130626654898503E-2</v>
      </c>
    </row>
    <row r="16" spans="1:255" ht="14.1" customHeight="1" x14ac:dyDescent="0.2">
      <c r="A16" s="306" t="s">
        <v>232</v>
      </c>
      <c r="B16" s="307"/>
      <c r="C16" s="308"/>
      <c r="D16" s="113">
        <v>8.2407802933219418</v>
      </c>
      <c r="E16" s="115">
        <v>2315</v>
      </c>
      <c r="F16" s="114">
        <v>2314</v>
      </c>
      <c r="G16" s="114">
        <v>2312</v>
      </c>
      <c r="H16" s="114">
        <v>2267</v>
      </c>
      <c r="I16" s="140">
        <v>2246</v>
      </c>
      <c r="J16" s="115">
        <v>69</v>
      </c>
      <c r="K16" s="116">
        <v>3.0721282279608193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2.9759362095970383</v>
      </c>
      <c r="E18" s="115">
        <v>836</v>
      </c>
      <c r="F18" s="114">
        <v>819</v>
      </c>
      <c r="G18" s="114">
        <v>856</v>
      </c>
      <c r="H18" s="114">
        <v>855</v>
      </c>
      <c r="I18" s="140">
        <v>863</v>
      </c>
      <c r="J18" s="115">
        <v>-27</v>
      </c>
      <c r="K18" s="116">
        <v>-3.1286210892236386</v>
      </c>
    </row>
    <row r="19" spans="1:255" ht="14.1" customHeight="1" x14ac:dyDescent="0.2">
      <c r="A19" s="306" t="s">
        <v>235</v>
      </c>
      <c r="B19" s="307" t="s">
        <v>236</v>
      </c>
      <c r="C19" s="308"/>
      <c r="D19" s="113">
        <v>1.2957425601594761</v>
      </c>
      <c r="E19" s="115">
        <v>364</v>
      </c>
      <c r="F19" s="114">
        <v>354</v>
      </c>
      <c r="G19" s="114">
        <v>379</v>
      </c>
      <c r="H19" s="114">
        <v>373</v>
      </c>
      <c r="I19" s="140">
        <v>361</v>
      </c>
      <c r="J19" s="115">
        <v>3</v>
      </c>
      <c r="K19" s="116">
        <v>0.83102493074792239</v>
      </c>
    </row>
    <row r="20" spans="1:255" ht="14.1" customHeight="1" x14ac:dyDescent="0.2">
      <c r="A20" s="306">
        <v>12</v>
      </c>
      <c r="B20" s="307" t="s">
        <v>237</v>
      </c>
      <c r="C20" s="308"/>
      <c r="D20" s="113">
        <v>0.60159476007404245</v>
      </c>
      <c r="E20" s="115">
        <v>169</v>
      </c>
      <c r="F20" s="114">
        <v>145</v>
      </c>
      <c r="G20" s="114">
        <v>170</v>
      </c>
      <c r="H20" s="114">
        <v>166</v>
      </c>
      <c r="I20" s="140">
        <v>154</v>
      </c>
      <c r="J20" s="115">
        <v>15</v>
      </c>
      <c r="K20" s="116">
        <v>9.7402597402597397</v>
      </c>
    </row>
    <row r="21" spans="1:255" ht="14.1" customHeight="1" x14ac:dyDescent="0.2">
      <c r="A21" s="306">
        <v>21</v>
      </c>
      <c r="B21" s="307" t="s">
        <v>238</v>
      </c>
      <c r="C21" s="308"/>
      <c r="D21" s="113">
        <v>0.40224975081873843</v>
      </c>
      <c r="E21" s="115">
        <v>113</v>
      </c>
      <c r="F21" s="114">
        <v>99</v>
      </c>
      <c r="G21" s="114">
        <v>107</v>
      </c>
      <c r="H21" s="114">
        <v>119</v>
      </c>
      <c r="I21" s="140">
        <v>118</v>
      </c>
      <c r="J21" s="115">
        <v>-5</v>
      </c>
      <c r="K21" s="116">
        <v>-4.2372881355932206</v>
      </c>
    </row>
    <row r="22" spans="1:255" ht="14.1" customHeight="1" x14ac:dyDescent="0.2">
      <c r="A22" s="306">
        <v>22</v>
      </c>
      <c r="B22" s="307" t="s">
        <v>239</v>
      </c>
      <c r="C22" s="308"/>
      <c r="D22" s="113">
        <v>1.5734016801936495</v>
      </c>
      <c r="E22" s="115">
        <v>442</v>
      </c>
      <c r="F22" s="114">
        <v>452</v>
      </c>
      <c r="G22" s="114">
        <v>457</v>
      </c>
      <c r="H22" s="114">
        <v>472</v>
      </c>
      <c r="I22" s="140">
        <v>483</v>
      </c>
      <c r="J22" s="115">
        <v>-41</v>
      </c>
      <c r="K22" s="116">
        <v>-8.4886128364389233</v>
      </c>
    </row>
    <row r="23" spans="1:255" ht="14.1" customHeight="1" x14ac:dyDescent="0.2">
      <c r="A23" s="306">
        <v>23</v>
      </c>
      <c r="B23" s="307" t="s">
        <v>240</v>
      </c>
      <c r="C23" s="308"/>
      <c r="D23" s="113">
        <v>0.82941762779438988</v>
      </c>
      <c r="E23" s="115">
        <v>233</v>
      </c>
      <c r="F23" s="114">
        <v>213</v>
      </c>
      <c r="G23" s="114">
        <v>208</v>
      </c>
      <c r="H23" s="114">
        <v>208</v>
      </c>
      <c r="I23" s="140">
        <v>211</v>
      </c>
      <c r="J23" s="115">
        <v>22</v>
      </c>
      <c r="K23" s="116">
        <v>10.42654028436019</v>
      </c>
    </row>
    <row r="24" spans="1:255" ht="14.1" customHeight="1" x14ac:dyDescent="0.2">
      <c r="A24" s="306">
        <v>24</v>
      </c>
      <c r="B24" s="307" t="s">
        <v>241</v>
      </c>
      <c r="C24" s="308"/>
      <c r="D24" s="113">
        <v>6.1262993022924679</v>
      </c>
      <c r="E24" s="115">
        <v>1721</v>
      </c>
      <c r="F24" s="114">
        <v>1676</v>
      </c>
      <c r="G24" s="114">
        <v>1730</v>
      </c>
      <c r="H24" s="114">
        <v>1721</v>
      </c>
      <c r="I24" s="140">
        <v>1707</v>
      </c>
      <c r="J24" s="115">
        <v>14</v>
      </c>
      <c r="K24" s="116">
        <v>0.82015231400117161</v>
      </c>
    </row>
    <row r="25" spans="1:255" ht="14.1" customHeight="1" x14ac:dyDescent="0.2">
      <c r="A25" s="306">
        <v>25</v>
      </c>
      <c r="B25" s="307" t="s">
        <v>242</v>
      </c>
      <c r="C25" s="308"/>
      <c r="D25" s="113">
        <v>5.0156628221557735</v>
      </c>
      <c r="E25" s="115">
        <v>1409</v>
      </c>
      <c r="F25" s="114">
        <v>1419</v>
      </c>
      <c r="G25" s="114">
        <v>1441</v>
      </c>
      <c r="H25" s="114">
        <v>1409</v>
      </c>
      <c r="I25" s="140">
        <v>1419</v>
      </c>
      <c r="J25" s="115">
        <v>-10</v>
      </c>
      <c r="K25" s="116">
        <v>-0.70472163495419304</v>
      </c>
    </row>
    <row r="26" spans="1:255" ht="14.1" customHeight="1" x14ac:dyDescent="0.2">
      <c r="A26" s="306">
        <v>26</v>
      </c>
      <c r="B26" s="307" t="s">
        <v>243</v>
      </c>
      <c r="C26" s="308"/>
      <c r="D26" s="113">
        <v>2.5630072618539086</v>
      </c>
      <c r="E26" s="115">
        <v>720</v>
      </c>
      <c r="F26" s="114">
        <v>740</v>
      </c>
      <c r="G26" s="114">
        <v>733</v>
      </c>
      <c r="H26" s="114">
        <v>705</v>
      </c>
      <c r="I26" s="140">
        <v>718</v>
      </c>
      <c r="J26" s="115">
        <v>2</v>
      </c>
      <c r="K26" s="116">
        <v>0.2785515320334262</v>
      </c>
    </row>
    <row r="27" spans="1:255" ht="14.1" customHeight="1" x14ac:dyDescent="0.2">
      <c r="A27" s="306">
        <v>27</v>
      </c>
      <c r="B27" s="307" t="s">
        <v>244</v>
      </c>
      <c r="C27" s="308"/>
      <c r="D27" s="113">
        <v>2.2461910864303003</v>
      </c>
      <c r="E27" s="115">
        <v>631</v>
      </c>
      <c r="F27" s="114">
        <v>638</v>
      </c>
      <c r="G27" s="114">
        <v>630</v>
      </c>
      <c r="H27" s="114">
        <v>611</v>
      </c>
      <c r="I27" s="140">
        <v>598</v>
      </c>
      <c r="J27" s="115">
        <v>33</v>
      </c>
      <c r="K27" s="116">
        <v>5.5183946488294318</v>
      </c>
    </row>
    <row r="28" spans="1:255" ht="14.1" customHeight="1" x14ac:dyDescent="0.2">
      <c r="A28" s="306">
        <v>28</v>
      </c>
      <c r="B28" s="307" t="s">
        <v>245</v>
      </c>
      <c r="C28" s="308"/>
      <c r="D28" s="113">
        <v>0.19934500925530399</v>
      </c>
      <c r="E28" s="115">
        <v>56</v>
      </c>
      <c r="F28" s="114">
        <v>49</v>
      </c>
      <c r="G28" s="114">
        <v>52</v>
      </c>
      <c r="H28" s="114">
        <v>53</v>
      </c>
      <c r="I28" s="140">
        <v>56</v>
      </c>
      <c r="J28" s="115">
        <v>0</v>
      </c>
      <c r="K28" s="116">
        <v>0</v>
      </c>
    </row>
    <row r="29" spans="1:255" ht="14.1" customHeight="1" x14ac:dyDescent="0.2">
      <c r="A29" s="306">
        <v>29</v>
      </c>
      <c r="B29" s="307" t="s">
        <v>246</v>
      </c>
      <c r="C29" s="308"/>
      <c r="D29" s="113">
        <v>3.0613697849921686</v>
      </c>
      <c r="E29" s="115">
        <v>860</v>
      </c>
      <c r="F29" s="114">
        <v>853</v>
      </c>
      <c r="G29" s="114">
        <v>855</v>
      </c>
      <c r="H29" s="114">
        <v>869</v>
      </c>
      <c r="I29" s="140">
        <v>873</v>
      </c>
      <c r="J29" s="115">
        <v>-13</v>
      </c>
      <c r="K29" s="116">
        <v>-1.4891179839633448</v>
      </c>
    </row>
    <row r="30" spans="1:255" ht="14.1" customHeight="1" x14ac:dyDescent="0.2">
      <c r="A30" s="306" t="s">
        <v>247</v>
      </c>
      <c r="B30" s="307" t="s">
        <v>248</v>
      </c>
      <c r="C30" s="308"/>
      <c r="D30" s="113">
        <v>1.5591627509611277</v>
      </c>
      <c r="E30" s="115">
        <v>438</v>
      </c>
      <c r="F30" s="114">
        <v>439</v>
      </c>
      <c r="G30" s="114">
        <v>449</v>
      </c>
      <c r="H30" s="114">
        <v>455</v>
      </c>
      <c r="I30" s="140">
        <v>456</v>
      </c>
      <c r="J30" s="115">
        <v>-18</v>
      </c>
      <c r="K30" s="116">
        <v>-3.9473684210526314</v>
      </c>
    </row>
    <row r="31" spans="1:255" ht="14.1" customHeight="1" x14ac:dyDescent="0.2">
      <c r="A31" s="306" t="s">
        <v>249</v>
      </c>
      <c r="B31" s="307" t="s">
        <v>250</v>
      </c>
      <c r="C31" s="308"/>
      <c r="D31" s="113" t="s">
        <v>513</v>
      </c>
      <c r="E31" s="115" t="s">
        <v>513</v>
      </c>
      <c r="F31" s="114" t="s">
        <v>513</v>
      </c>
      <c r="G31" s="114" t="s">
        <v>513</v>
      </c>
      <c r="H31" s="114" t="s">
        <v>513</v>
      </c>
      <c r="I31" s="140" t="s">
        <v>513</v>
      </c>
      <c r="J31" s="115" t="s">
        <v>513</v>
      </c>
      <c r="K31" s="116" t="s">
        <v>513</v>
      </c>
    </row>
    <row r="32" spans="1:255" ht="14.1" customHeight="1" x14ac:dyDescent="0.2">
      <c r="A32" s="306">
        <v>31</v>
      </c>
      <c r="B32" s="307" t="s">
        <v>251</v>
      </c>
      <c r="C32" s="308"/>
      <c r="D32" s="113">
        <v>0.70126726470169443</v>
      </c>
      <c r="E32" s="115">
        <v>197</v>
      </c>
      <c r="F32" s="114">
        <v>202</v>
      </c>
      <c r="G32" s="114">
        <v>200</v>
      </c>
      <c r="H32" s="114">
        <v>195</v>
      </c>
      <c r="I32" s="140">
        <v>199</v>
      </c>
      <c r="J32" s="115">
        <v>-2</v>
      </c>
      <c r="K32" s="116">
        <v>-1.0050251256281406</v>
      </c>
    </row>
    <row r="33" spans="1:11" ht="14.1" customHeight="1" x14ac:dyDescent="0.2">
      <c r="A33" s="306">
        <v>32</v>
      </c>
      <c r="B33" s="307" t="s">
        <v>252</v>
      </c>
      <c r="C33" s="308"/>
      <c r="D33" s="113">
        <v>5.4143528406663819</v>
      </c>
      <c r="E33" s="115">
        <v>1521</v>
      </c>
      <c r="F33" s="114">
        <v>1528</v>
      </c>
      <c r="G33" s="114">
        <v>1612</v>
      </c>
      <c r="H33" s="114">
        <v>1596</v>
      </c>
      <c r="I33" s="140">
        <v>1544</v>
      </c>
      <c r="J33" s="115">
        <v>-23</v>
      </c>
      <c r="K33" s="116">
        <v>-1.4896373056994818</v>
      </c>
    </row>
    <row r="34" spans="1:11" ht="14.1" customHeight="1" x14ac:dyDescent="0.2">
      <c r="A34" s="306">
        <v>33</v>
      </c>
      <c r="B34" s="307" t="s">
        <v>253</v>
      </c>
      <c r="C34" s="308"/>
      <c r="D34" s="113">
        <v>1.1640324647586502</v>
      </c>
      <c r="E34" s="115">
        <v>327</v>
      </c>
      <c r="F34" s="114">
        <v>324</v>
      </c>
      <c r="G34" s="114">
        <v>357</v>
      </c>
      <c r="H34" s="114">
        <v>346</v>
      </c>
      <c r="I34" s="140">
        <v>348</v>
      </c>
      <c r="J34" s="115">
        <v>-21</v>
      </c>
      <c r="K34" s="116">
        <v>-6.0344827586206895</v>
      </c>
    </row>
    <row r="35" spans="1:11" ht="14.1" customHeight="1" x14ac:dyDescent="0.2">
      <c r="A35" s="306">
        <v>34</v>
      </c>
      <c r="B35" s="307" t="s">
        <v>254</v>
      </c>
      <c r="C35" s="308"/>
      <c r="D35" s="113">
        <v>2.9047415634344298</v>
      </c>
      <c r="E35" s="115">
        <v>816</v>
      </c>
      <c r="F35" s="114">
        <v>817</v>
      </c>
      <c r="G35" s="114">
        <v>825</v>
      </c>
      <c r="H35" s="114">
        <v>820</v>
      </c>
      <c r="I35" s="140">
        <v>791</v>
      </c>
      <c r="J35" s="115">
        <v>25</v>
      </c>
      <c r="K35" s="116">
        <v>3.1605562579013906</v>
      </c>
    </row>
    <row r="36" spans="1:11" ht="14.1" customHeight="1" x14ac:dyDescent="0.2">
      <c r="A36" s="306">
        <v>41</v>
      </c>
      <c r="B36" s="307" t="s">
        <v>255</v>
      </c>
      <c r="C36" s="308"/>
      <c r="D36" s="113">
        <v>0.96112772319521567</v>
      </c>
      <c r="E36" s="115">
        <v>270</v>
      </c>
      <c r="F36" s="114">
        <v>267</v>
      </c>
      <c r="G36" s="114">
        <v>268</v>
      </c>
      <c r="H36" s="114">
        <v>293</v>
      </c>
      <c r="I36" s="140">
        <v>312</v>
      </c>
      <c r="J36" s="115">
        <v>-42</v>
      </c>
      <c r="K36" s="116">
        <v>-13.461538461538462</v>
      </c>
    </row>
    <row r="37" spans="1:11" ht="14.1" customHeight="1" x14ac:dyDescent="0.2">
      <c r="A37" s="306">
        <v>42</v>
      </c>
      <c r="B37" s="307" t="s">
        <v>256</v>
      </c>
      <c r="C37" s="308"/>
      <c r="D37" s="113">
        <v>8.1873843086999853E-2</v>
      </c>
      <c r="E37" s="115">
        <v>23</v>
      </c>
      <c r="F37" s="114">
        <v>23</v>
      </c>
      <c r="G37" s="114">
        <v>23</v>
      </c>
      <c r="H37" s="114">
        <v>22</v>
      </c>
      <c r="I37" s="140">
        <v>23</v>
      </c>
      <c r="J37" s="115">
        <v>0</v>
      </c>
      <c r="K37" s="116">
        <v>0</v>
      </c>
    </row>
    <row r="38" spans="1:11" ht="14.1" customHeight="1" x14ac:dyDescent="0.2">
      <c r="A38" s="306">
        <v>43</v>
      </c>
      <c r="B38" s="307" t="s">
        <v>257</v>
      </c>
      <c r="C38" s="308"/>
      <c r="D38" s="113">
        <v>0.34173430158052115</v>
      </c>
      <c r="E38" s="115">
        <v>96</v>
      </c>
      <c r="F38" s="114">
        <v>96</v>
      </c>
      <c r="G38" s="114">
        <v>111</v>
      </c>
      <c r="H38" s="114">
        <v>106</v>
      </c>
      <c r="I38" s="140">
        <v>109</v>
      </c>
      <c r="J38" s="115">
        <v>-13</v>
      </c>
      <c r="K38" s="116">
        <v>-11.926605504587156</v>
      </c>
    </row>
    <row r="39" spans="1:11" ht="14.1" customHeight="1" x14ac:dyDescent="0.2">
      <c r="A39" s="306">
        <v>51</v>
      </c>
      <c r="B39" s="307" t="s">
        <v>258</v>
      </c>
      <c r="C39" s="308"/>
      <c r="D39" s="113">
        <v>5.4036736437419908</v>
      </c>
      <c r="E39" s="115">
        <v>1518</v>
      </c>
      <c r="F39" s="114">
        <v>1493</v>
      </c>
      <c r="G39" s="114">
        <v>1516</v>
      </c>
      <c r="H39" s="114">
        <v>1526</v>
      </c>
      <c r="I39" s="140">
        <v>1512</v>
      </c>
      <c r="J39" s="115">
        <v>6</v>
      </c>
      <c r="K39" s="116">
        <v>0.3968253968253968</v>
      </c>
    </row>
    <row r="40" spans="1:11" ht="14.1" customHeight="1" x14ac:dyDescent="0.2">
      <c r="A40" s="306" t="s">
        <v>259</v>
      </c>
      <c r="B40" s="307" t="s">
        <v>260</v>
      </c>
      <c r="C40" s="308"/>
      <c r="D40" s="113">
        <v>4.1114908158906447</v>
      </c>
      <c r="E40" s="115">
        <v>1155</v>
      </c>
      <c r="F40" s="114">
        <v>1143</v>
      </c>
      <c r="G40" s="114">
        <v>1149</v>
      </c>
      <c r="H40" s="114">
        <v>1159</v>
      </c>
      <c r="I40" s="140">
        <v>1161</v>
      </c>
      <c r="J40" s="115">
        <v>-6</v>
      </c>
      <c r="K40" s="116">
        <v>-0.51679586563307489</v>
      </c>
    </row>
    <row r="41" spans="1:11" ht="14.1" customHeight="1" x14ac:dyDescent="0.2">
      <c r="A41" s="306"/>
      <c r="B41" s="307" t="s">
        <v>261</v>
      </c>
      <c r="C41" s="308"/>
      <c r="D41" s="113">
        <v>3.0720489819165597</v>
      </c>
      <c r="E41" s="115">
        <v>863</v>
      </c>
      <c r="F41" s="114">
        <v>849</v>
      </c>
      <c r="G41" s="114">
        <v>855</v>
      </c>
      <c r="H41" s="114">
        <v>868</v>
      </c>
      <c r="I41" s="140">
        <v>864</v>
      </c>
      <c r="J41" s="115">
        <v>-1</v>
      </c>
      <c r="K41" s="116">
        <v>-0.11574074074074074</v>
      </c>
    </row>
    <row r="42" spans="1:11" ht="14.1" customHeight="1" x14ac:dyDescent="0.2">
      <c r="A42" s="306">
        <v>52</v>
      </c>
      <c r="B42" s="307" t="s">
        <v>262</v>
      </c>
      <c r="C42" s="308"/>
      <c r="D42" s="113">
        <v>6.3790402961697277</v>
      </c>
      <c r="E42" s="115">
        <v>1792</v>
      </c>
      <c r="F42" s="114">
        <v>1771</v>
      </c>
      <c r="G42" s="114">
        <v>1780</v>
      </c>
      <c r="H42" s="114">
        <v>1752</v>
      </c>
      <c r="I42" s="140">
        <v>1724</v>
      </c>
      <c r="J42" s="115">
        <v>68</v>
      </c>
      <c r="K42" s="116">
        <v>3.9443155452436196</v>
      </c>
    </row>
    <row r="43" spans="1:11" ht="14.1" customHeight="1" x14ac:dyDescent="0.2">
      <c r="A43" s="306" t="s">
        <v>263</v>
      </c>
      <c r="B43" s="307" t="s">
        <v>264</v>
      </c>
      <c r="C43" s="308"/>
      <c r="D43" s="113">
        <v>5.1153353267834261</v>
      </c>
      <c r="E43" s="115">
        <v>1437</v>
      </c>
      <c r="F43" s="114">
        <v>1424</v>
      </c>
      <c r="G43" s="114">
        <v>1423</v>
      </c>
      <c r="H43" s="114">
        <v>1404</v>
      </c>
      <c r="I43" s="140">
        <v>1378</v>
      </c>
      <c r="J43" s="115">
        <v>59</v>
      </c>
      <c r="K43" s="116">
        <v>4.2815674891146589</v>
      </c>
    </row>
    <row r="44" spans="1:11" ht="14.1" customHeight="1" x14ac:dyDescent="0.2">
      <c r="A44" s="306">
        <v>53</v>
      </c>
      <c r="B44" s="307" t="s">
        <v>265</v>
      </c>
      <c r="C44" s="308"/>
      <c r="D44" s="113">
        <v>0.5909155631496511</v>
      </c>
      <c r="E44" s="115">
        <v>166</v>
      </c>
      <c r="F44" s="114">
        <v>167</v>
      </c>
      <c r="G44" s="114">
        <v>176</v>
      </c>
      <c r="H44" s="114">
        <v>175</v>
      </c>
      <c r="I44" s="140">
        <v>171</v>
      </c>
      <c r="J44" s="115">
        <v>-5</v>
      </c>
      <c r="K44" s="116">
        <v>-2.9239766081871346</v>
      </c>
    </row>
    <row r="45" spans="1:11" ht="14.1" customHeight="1" x14ac:dyDescent="0.2">
      <c r="A45" s="306" t="s">
        <v>266</v>
      </c>
      <c r="B45" s="307" t="s">
        <v>267</v>
      </c>
      <c r="C45" s="308"/>
      <c r="D45" s="113">
        <v>0.43072760928378184</v>
      </c>
      <c r="E45" s="115">
        <v>121</v>
      </c>
      <c r="F45" s="114">
        <v>120</v>
      </c>
      <c r="G45" s="114">
        <v>129</v>
      </c>
      <c r="H45" s="114">
        <v>128</v>
      </c>
      <c r="I45" s="140">
        <v>129</v>
      </c>
      <c r="J45" s="115">
        <v>-8</v>
      </c>
      <c r="K45" s="116">
        <v>-6.2015503875968996</v>
      </c>
    </row>
    <row r="46" spans="1:11" ht="14.1" customHeight="1" x14ac:dyDescent="0.2">
      <c r="A46" s="306">
        <v>54</v>
      </c>
      <c r="B46" s="307" t="s">
        <v>268</v>
      </c>
      <c r="C46" s="308"/>
      <c r="D46" s="113">
        <v>4.713085575964687</v>
      </c>
      <c r="E46" s="115">
        <v>1324</v>
      </c>
      <c r="F46" s="114">
        <v>1356</v>
      </c>
      <c r="G46" s="114">
        <v>1344</v>
      </c>
      <c r="H46" s="114">
        <v>1303</v>
      </c>
      <c r="I46" s="140">
        <v>1301</v>
      </c>
      <c r="J46" s="115">
        <v>23</v>
      </c>
      <c r="K46" s="116">
        <v>1.7678708685626441</v>
      </c>
    </row>
    <row r="47" spans="1:11" ht="14.1" customHeight="1" x14ac:dyDescent="0.2">
      <c r="A47" s="306">
        <v>61</v>
      </c>
      <c r="B47" s="307" t="s">
        <v>269</v>
      </c>
      <c r="C47" s="308"/>
      <c r="D47" s="113">
        <v>1.5947600740424319</v>
      </c>
      <c r="E47" s="115">
        <v>448</v>
      </c>
      <c r="F47" s="114">
        <v>442</v>
      </c>
      <c r="G47" s="114">
        <v>436</v>
      </c>
      <c r="H47" s="114">
        <v>419</v>
      </c>
      <c r="I47" s="140">
        <v>424</v>
      </c>
      <c r="J47" s="115">
        <v>24</v>
      </c>
      <c r="K47" s="116">
        <v>5.6603773584905657</v>
      </c>
    </row>
    <row r="48" spans="1:11" ht="14.1" customHeight="1" x14ac:dyDescent="0.2">
      <c r="A48" s="306">
        <v>62</v>
      </c>
      <c r="B48" s="307" t="s">
        <v>270</v>
      </c>
      <c r="C48" s="308"/>
      <c r="D48" s="113">
        <v>6.8774028193079877</v>
      </c>
      <c r="E48" s="115">
        <v>1932</v>
      </c>
      <c r="F48" s="114">
        <v>1946</v>
      </c>
      <c r="G48" s="114">
        <v>1976</v>
      </c>
      <c r="H48" s="114">
        <v>1957</v>
      </c>
      <c r="I48" s="140">
        <v>1934</v>
      </c>
      <c r="J48" s="115">
        <v>-2</v>
      </c>
      <c r="K48" s="116">
        <v>-0.10341261633919338</v>
      </c>
    </row>
    <row r="49" spans="1:11" ht="14.1" customHeight="1" x14ac:dyDescent="0.2">
      <c r="A49" s="306">
        <v>63</v>
      </c>
      <c r="B49" s="307" t="s">
        <v>271</v>
      </c>
      <c r="C49" s="308"/>
      <c r="D49" s="113">
        <v>1.2565855047700414</v>
      </c>
      <c r="E49" s="115">
        <v>353</v>
      </c>
      <c r="F49" s="114">
        <v>351</v>
      </c>
      <c r="G49" s="114">
        <v>352</v>
      </c>
      <c r="H49" s="114">
        <v>375</v>
      </c>
      <c r="I49" s="140">
        <v>370</v>
      </c>
      <c r="J49" s="115">
        <v>-17</v>
      </c>
      <c r="K49" s="116">
        <v>-4.5945945945945947</v>
      </c>
    </row>
    <row r="50" spans="1:11" ht="14.1" customHeight="1" x14ac:dyDescent="0.2">
      <c r="A50" s="306" t="s">
        <v>272</v>
      </c>
      <c r="B50" s="307" t="s">
        <v>273</v>
      </c>
      <c r="C50" s="308"/>
      <c r="D50" s="113">
        <v>0.17442688309839099</v>
      </c>
      <c r="E50" s="115">
        <v>49</v>
      </c>
      <c r="F50" s="114">
        <v>50</v>
      </c>
      <c r="G50" s="114">
        <v>48</v>
      </c>
      <c r="H50" s="114">
        <v>51</v>
      </c>
      <c r="I50" s="140">
        <v>52</v>
      </c>
      <c r="J50" s="115">
        <v>-3</v>
      </c>
      <c r="K50" s="116">
        <v>-5.7692307692307692</v>
      </c>
    </row>
    <row r="51" spans="1:11" ht="14.1" customHeight="1" x14ac:dyDescent="0.2">
      <c r="A51" s="306" t="s">
        <v>274</v>
      </c>
      <c r="B51" s="307" t="s">
        <v>275</v>
      </c>
      <c r="C51" s="308"/>
      <c r="D51" s="113">
        <v>0.94688879396269399</v>
      </c>
      <c r="E51" s="115">
        <v>266</v>
      </c>
      <c r="F51" s="114">
        <v>266</v>
      </c>
      <c r="G51" s="114">
        <v>270</v>
      </c>
      <c r="H51" s="114">
        <v>286</v>
      </c>
      <c r="I51" s="140">
        <v>279</v>
      </c>
      <c r="J51" s="115">
        <v>-13</v>
      </c>
      <c r="K51" s="116">
        <v>-4.6594982078853047</v>
      </c>
    </row>
    <row r="52" spans="1:11" ht="14.1" customHeight="1" x14ac:dyDescent="0.2">
      <c r="A52" s="306">
        <v>71</v>
      </c>
      <c r="B52" s="307" t="s">
        <v>276</v>
      </c>
      <c r="C52" s="308"/>
      <c r="D52" s="113">
        <v>9.2375053395984619</v>
      </c>
      <c r="E52" s="115">
        <v>2595</v>
      </c>
      <c r="F52" s="114">
        <v>2618</v>
      </c>
      <c r="G52" s="114">
        <v>2641</v>
      </c>
      <c r="H52" s="114">
        <v>2596</v>
      </c>
      <c r="I52" s="140">
        <v>2619</v>
      </c>
      <c r="J52" s="115">
        <v>-24</v>
      </c>
      <c r="K52" s="116">
        <v>-0.91638029782359676</v>
      </c>
    </row>
    <row r="53" spans="1:11" ht="14.1" customHeight="1" x14ac:dyDescent="0.2">
      <c r="A53" s="306" t="s">
        <v>277</v>
      </c>
      <c r="B53" s="307" t="s">
        <v>278</v>
      </c>
      <c r="C53" s="308"/>
      <c r="D53" s="113">
        <v>2.7801509326498648</v>
      </c>
      <c r="E53" s="115">
        <v>781</v>
      </c>
      <c r="F53" s="114">
        <v>787</v>
      </c>
      <c r="G53" s="114">
        <v>791</v>
      </c>
      <c r="H53" s="114">
        <v>793</v>
      </c>
      <c r="I53" s="140">
        <v>795</v>
      </c>
      <c r="J53" s="115">
        <v>-14</v>
      </c>
      <c r="K53" s="116">
        <v>-1.7610062893081762</v>
      </c>
    </row>
    <row r="54" spans="1:11" ht="14.1" customHeight="1" x14ac:dyDescent="0.2">
      <c r="A54" s="306" t="s">
        <v>279</v>
      </c>
      <c r="B54" s="307" t="s">
        <v>280</v>
      </c>
      <c r="C54" s="308"/>
      <c r="D54" s="113">
        <v>5.56742132991599</v>
      </c>
      <c r="E54" s="115">
        <v>1564</v>
      </c>
      <c r="F54" s="114">
        <v>1582</v>
      </c>
      <c r="G54" s="114">
        <v>1606</v>
      </c>
      <c r="H54" s="114">
        <v>1564</v>
      </c>
      <c r="I54" s="140">
        <v>1589</v>
      </c>
      <c r="J54" s="115">
        <v>-25</v>
      </c>
      <c r="K54" s="116">
        <v>-1.5733165512901195</v>
      </c>
    </row>
    <row r="55" spans="1:11" ht="14.1" customHeight="1" x14ac:dyDescent="0.2">
      <c r="A55" s="306">
        <v>72</v>
      </c>
      <c r="B55" s="307" t="s">
        <v>281</v>
      </c>
      <c r="C55" s="308"/>
      <c r="D55" s="113">
        <v>2.1287199202619962</v>
      </c>
      <c r="E55" s="115">
        <v>598</v>
      </c>
      <c r="F55" s="114">
        <v>603</v>
      </c>
      <c r="G55" s="114">
        <v>605</v>
      </c>
      <c r="H55" s="114">
        <v>602</v>
      </c>
      <c r="I55" s="140">
        <v>606</v>
      </c>
      <c r="J55" s="115">
        <v>-8</v>
      </c>
      <c r="K55" s="116">
        <v>-1.3201320132013201</v>
      </c>
    </row>
    <row r="56" spans="1:11" ht="14.1" customHeight="1" x14ac:dyDescent="0.2">
      <c r="A56" s="306" t="s">
        <v>282</v>
      </c>
      <c r="B56" s="307" t="s">
        <v>283</v>
      </c>
      <c r="C56" s="308"/>
      <c r="D56" s="113">
        <v>0.91841093549765063</v>
      </c>
      <c r="E56" s="115">
        <v>258</v>
      </c>
      <c r="F56" s="114">
        <v>259</v>
      </c>
      <c r="G56" s="114">
        <v>262</v>
      </c>
      <c r="H56" s="114">
        <v>267</v>
      </c>
      <c r="I56" s="140">
        <v>272</v>
      </c>
      <c r="J56" s="115">
        <v>-14</v>
      </c>
      <c r="K56" s="116">
        <v>-5.1470588235294121</v>
      </c>
    </row>
    <row r="57" spans="1:11" ht="14.1" customHeight="1" x14ac:dyDescent="0.2">
      <c r="A57" s="306" t="s">
        <v>284</v>
      </c>
      <c r="B57" s="307" t="s">
        <v>285</v>
      </c>
      <c r="C57" s="308"/>
      <c r="D57" s="113">
        <v>0.95756799088708533</v>
      </c>
      <c r="E57" s="115">
        <v>269</v>
      </c>
      <c r="F57" s="114">
        <v>276</v>
      </c>
      <c r="G57" s="114">
        <v>272</v>
      </c>
      <c r="H57" s="114">
        <v>266</v>
      </c>
      <c r="I57" s="140">
        <v>264</v>
      </c>
      <c r="J57" s="115">
        <v>5</v>
      </c>
      <c r="K57" s="116">
        <v>1.893939393939394</v>
      </c>
    </row>
    <row r="58" spans="1:11" ht="14.1" customHeight="1" x14ac:dyDescent="0.2">
      <c r="A58" s="306">
        <v>73</v>
      </c>
      <c r="B58" s="307" t="s">
        <v>286</v>
      </c>
      <c r="C58" s="308"/>
      <c r="D58" s="113">
        <v>2.0788836679481704</v>
      </c>
      <c r="E58" s="115">
        <v>584</v>
      </c>
      <c r="F58" s="114">
        <v>591</v>
      </c>
      <c r="G58" s="114">
        <v>601</v>
      </c>
      <c r="H58" s="114">
        <v>578</v>
      </c>
      <c r="I58" s="140">
        <v>576</v>
      </c>
      <c r="J58" s="115">
        <v>8</v>
      </c>
      <c r="K58" s="116">
        <v>1.3888888888888888</v>
      </c>
    </row>
    <row r="59" spans="1:11" ht="14.1" customHeight="1" x14ac:dyDescent="0.2">
      <c r="A59" s="306" t="s">
        <v>287</v>
      </c>
      <c r="B59" s="307" t="s">
        <v>288</v>
      </c>
      <c r="C59" s="308"/>
      <c r="D59" s="113">
        <v>1.8902178556172575</v>
      </c>
      <c r="E59" s="115">
        <v>531</v>
      </c>
      <c r="F59" s="114">
        <v>535</v>
      </c>
      <c r="G59" s="114">
        <v>541</v>
      </c>
      <c r="H59" s="114">
        <v>519</v>
      </c>
      <c r="I59" s="140">
        <v>512</v>
      </c>
      <c r="J59" s="115">
        <v>19</v>
      </c>
      <c r="K59" s="116">
        <v>3.7109375</v>
      </c>
    </row>
    <row r="60" spans="1:11" ht="14.1" customHeight="1" x14ac:dyDescent="0.2">
      <c r="A60" s="306">
        <v>81</v>
      </c>
      <c r="B60" s="307" t="s">
        <v>289</v>
      </c>
      <c r="C60" s="308"/>
      <c r="D60" s="113">
        <v>8.4614836964260292</v>
      </c>
      <c r="E60" s="115">
        <v>2377</v>
      </c>
      <c r="F60" s="114">
        <v>2378</v>
      </c>
      <c r="G60" s="114">
        <v>2348</v>
      </c>
      <c r="H60" s="114">
        <v>2118</v>
      </c>
      <c r="I60" s="140">
        <v>2112</v>
      </c>
      <c r="J60" s="115">
        <v>265</v>
      </c>
      <c r="K60" s="116">
        <v>12.547348484848484</v>
      </c>
    </row>
    <row r="61" spans="1:11" ht="14.1" customHeight="1" x14ac:dyDescent="0.2">
      <c r="A61" s="306" t="s">
        <v>290</v>
      </c>
      <c r="B61" s="307" t="s">
        <v>291</v>
      </c>
      <c r="C61" s="308"/>
      <c r="D61" s="113">
        <v>1.4594902463334758</v>
      </c>
      <c r="E61" s="115">
        <v>410</v>
      </c>
      <c r="F61" s="114">
        <v>415</v>
      </c>
      <c r="G61" s="114">
        <v>419</v>
      </c>
      <c r="H61" s="114">
        <v>422</v>
      </c>
      <c r="I61" s="140">
        <v>418</v>
      </c>
      <c r="J61" s="115">
        <v>-8</v>
      </c>
      <c r="K61" s="116">
        <v>-1.9138755980861244</v>
      </c>
    </row>
    <row r="62" spans="1:11" ht="14.1" customHeight="1" x14ac:dyDescent="0.2">
      <c r="A62" s="306" t="s">
        <v>292</v>
      </c>
      <c r="B62" s="307" t="s">
        <v>293</v>
      </c>
      <c r="C62" s="308"/>
      <c r="D62" s="113">
        <v>4.6134130713370354</v>
      </c>
      <c r="E62" s="115">
        <v>1296</v>
      </c>
      <c r="F62" s="114">
        <v>1307</v>
      </c>
      <c r="G62" s="114">
        <v>1292</v>
      </c>
      <c r="H62" s="114">
        <v>1120</v>
      </c>
      <c r="I62" s="140">
        <v>1124</v>
      </c>
      <c r="J62" s="115">
        <v>172</v>
      </c>
      <c r="K62" s="116">
        <v>15.302491103202847</v>
      </c>
    </row>
    <row r="63" spans="1:11" ht="14.1" customHeight="1" x14ac:dyDescent="0.2">
      <c r="A63" s="306"/>
      <c r="B63" s="307" t="s">
        <v>294</v>
      </c>
      <c r="C63" s="308"/>
      <c r="D63" s="113">
        <v>4.036736437419906</v>
      </c>
      <c r="E63" s="115">
        <v>1134</v>
      </c>
      <c r="F63" s="114">
        <v>1141</v>
      </c>
      <c r="G63" s="114">
        <v>1128</v>
      </c>
      <c r="H63" s="114">
        <v>967</v>
      </c>
      <c r="I63" s="140">
        <v>969</v>
      </c>
      <c r="J63" s="115">
        <v>165</v>
      </c>
      <c r="K63" s="116">
        <v>17.027863777089784</v>
      </c>
    </row>
    <row r="64" spans="1:11" ht="14.1" customHeight="1" x14ac:dyDescent="0.2">
      <c r="A64" s="306" t="s">
        <v>295</v>
      </c>
      <c r="B64" s="307" t="s">
        <v>296</v>
      </c>
      <c r="C64" s="308"/>
      <c r="D64" s="113">
        <v>0.8080592339456073</v>
      </c>
      <c r="E64" s="115">
        <v>227</v>
      </c>
      <c r="F64" s="114">
        <v>217</v>
      </c>
      <c r="G64" s="114">
        <v>207</v>
      </c>
      <c r="H64" s="114">
        <v>191</v>
      </c>
      <c r="I64" s="140">
        <v>183</v>
      </c>
      <c r="J64" s="115">
        <v>44</v>
      </c>
      <c r="K64" s="116">
        <v>24.043715846994534</v>
      </c>
    </row>
    <row r="65" spans="1:11" ht="14.1" customHeight="1" x14ac:dyDescent="0.2">
      <c r="A65" s="306" t="s">
        <v>297</v>
      </c>
      <c r="B65" s="307" t="s">
        <v>298</v>
      </c>
      <c r="C65" s="308"/>
      <c r="D65" s="113">
        <v>0.7297451231667379</v>
      </c>
      <c r="E65" s="115">
        <v>205</v>
      </c>
      <c r="F65" s="114">
        <v>204</v>
      </c>
      <c r="G65" s="114">
        <v>196</v>
      </c>
      <c r="H65" s="114">
        <v>172</v>
      </c>
      <c r="I65" s="140">
        <v>179</v>
      </c>
      <c r="J65" s="115">
        <v>26</v>
      </c>
      <c r="K65" s="116">
        <v>14.525139664804469</v>
      </c>
    </row>
    <row r="66" spans="1:11" ht="14.1" customHeight="1" x14ac:dyDescent="0.2">
      <c r="A66" s="306">
        <v>82</v>
      </c>
      <c r="B66" s="307" t="s">
        <v>299</v>
      </c>
      <c r="C66" s="308"/>
      <c r="D66" s="113">
        <v>3.4458208742702547</v>
      </c>
      <c r="E66" s="115">
        <v>968</v>
      </c>
      <c r="F66" s="114">
        <v>957</v>
      </c>
      <c r="G66" s="114">
        <v>944</v>
      </c>
      <c r="H66" s="114">
        <v>909</v>
      </c>
      <c r="I66" s="140">
        <v>925</v>
      </c>
      <c r="J66" s="115">
        <v>43</v>
      </c>
      <c r="K66" s="116">
        <v>4.6486486486486482</v>
      </c>
    </row>
    <row r="67" spans="1:11" ht="14.1" customHeight="1" x14ac:dyDescent="0.2">
      <c r="A67" s="306" t="s">
        <v>300</v>
      </c>
      <c r="B67" s="307" t="s">
        <v>301</v>
      </c>
      <c r="C67" s="308"/>
      <c r="D67" s="113">
        <v>2.5594475295457784</v>
      </c>
      <c r="E67" s="115">
        <v>719</v>
      </c>
      <c r="F67" s="114">
        <v>713</v>
      </c>
      <c r="G67" s="114">
        <v>703</v>
      </c>
      <c r="H67" s="114">
        <v>682</v>
      </c>
      <c r="I67" s="140">
        <v>689</v>
      </c>
      <c r="J67" s="115">
        <v>30</v>
      </c>
      <c r="K67" s="116">
        <v>4.3541364296081273</v>
      </c>
    </row>
    <row r="68" spans="1:11" ht="14.1" customHeight="1" x14ac:dyDescent="0.2">
      <c r="A68" s="306" t="s">
        <v>302</v>
      </c>
      <c r="B68" s="307" t="s">
        <v>303</v>
      </c>
      <c r="C68" s="308"/>
      <c r="D68" s="113">
        <v>0.54107931083582517</v>
      </c>
      <c r="E68" s="115">
        <v>152</v>
      </c>
      <c r="F68" s="114">
        <v>152</v>
      </c>
      <c r="G68" s="114">
        <v>150</v>
      </c>
      <c r="H68" s="114">
        <v>142</v>
      </c>
      <c r="I68" s="140">
        <v>147</v>
      </c>
      <c r="J68" s="115">
        <v>5</v>
      </c>
      <c r="K68" s="116">
        <v>3.4013605442176869</v>
      </c>
    </row>
    <row r="69" spans="1:11" ht="14.1" customHeight="1" x14ac:dyDescent="0.2">
      <c r="A69" s="306">
        <v>83</v>
      </c>
      <c r="B69" s="307" t="s">
        <v>304</v>
      </c>
      <c r="C69" s="308"/>
      <c r="D69" s="113">
        <v>6.1334187669087283</v>
      </c>
      <c r="E69" s="115">
        <v>1723</v>
      </c>
      <c r="F69" s="114">
        <v>1728</v>
      </c>
      <c r="G69" s="114">
        <v>1716</v>
      </c>
      <c r="H69" s="114">
        <v>1627</v>
      </c>
      <c r="I69" s="140">
        <v>1618</v>
      </c>
      <c r="J69" s="115">
        <v>105</v>
      </c>
      <c r="K69" s="116">
        <v>6.4894932014833131</v>
      </c>
    </row>
    <row r="70" spans="1:11" ht="14.1" customHeight="1" x14ac:dyDescent="0.2">
      <c r="A70" s="306" t="s">
        <v>305</v>
      </c>
      <c r="B70" s="307" t="s">
        <v>306</v>
      </c>
      <c r="C70" s="308"/>
      <c r="D70" s="113">
        <v>5.3965541791257294</v>
      </c>
      <c r="E70" s="115">
        <v>1516</v>
      </c>
      <c r="F70" s="114">
        <v>1525</v>
      </c>
      <c r="G70" s="114">
        <v>1519</v>
      </c>
      <c r="H70" s="114">
        <v>1436</v>
      </c>
      <c r="I70" s="140">
        <v>1428</v>
      </c>
      <c r="J70" s="115">
        <v>88</v>
      </c>
      <c r="K70" s="116">
        <v>6.1624649859943981</v>
      </c>
    </row>
    <row r="71" spans="1:11" ht="14.1" customHeight="1" x14ac:dyDescent="0.2">
      <c r="A71" s="306"/>
      <c r="B71" s="307" t="s">
        <v>307</v>
      </c>
      <c r="C71" s="308"/>
      <c r="D71" s="113">
        <v>4.0189377758792535</v>
      </c>
      <c r="E71" s="115">
        <v>1129</v>
      </c>
      <c r="F71" s="114">
        <v>1138</v>
      </c>
      <c r="G71" s="114">
        <v>1124</v>
      </c>
      <c r="H71" s="114">
        <v>1086</v>
      </c>
      <c r="I71" s="140">
        <v>1088</v>
      </c>
      <c r="J71" s="115">
        <v>41</v>
      </c>
      <c r="K71" s="116">
        <v>3.7683823529411766</v>
      </c>
    </row>
    <row r="72" spans="1:11" ht="14.1" customHeight="1" x14ac:dyDescent="0.2">
      <c r="A72" s="306">
        <v>84</v>
      </c>
      <c r="B72" s="307" t="s">
        <v>308</v>
      </c>
      <c r="C72" s="308"/>
      <c r="D72" s="113">
        <v>1.8510608002278228</v>
      </c>
      <c r="E72" s="115">
        <v>520</v>
      </c>
      <c r="F72" s="114">
        <v>531</v>
      </c>
      <c r="G72" s="114">
        <v>538</v>
      </c>
      <c r="H72" s="114">
        <v>557</v>
      </c>
      <c r="I72" s="140">
        <v>564</v>
      </c>
      <c r="J72" s="115">
        <v>-44</v>
      </c>
      <c r="K72" s="116">
        <v>-7.8014184397163122</v>
      </c>
    </row>
    <row r="73" spans="1:11" ht="14.1" customHeight="1" x14ac:dyDescent="0.2">
      <c r="A73" s="306" t="s">
        <v>309</v>
      </c>
      <c r="B73" s="307" t="s">
        <v>310</v>
      </c>
      <c r="C73" s="308"/>
      <c r="D73" s="113">
        <v>1.2743841663106934</v>
      </c>
      <c r="E73" s="115">
        <v>358</v>
      </c>
      <c r="F73" s="114">
        <v>364</v>
      </c>
      <c r="G73" s="114">
        <v>371</v>
      </c>
      <c r="H73" s="114">
        <v>391</v>
      </c>
      <c r="I73" s="140">
        <v>396</v>
      </c>
      <c r="J73" s="115">
        <v>-38</v>
      </c>
      <c r="K73" s="116">
        <v>-9.5959595959595951</v>
      </c>
    </row>
    <row r="74" spans="1:11" ht="14.1" customHeight="1" x14ac:dyDescent="0.2">
      <c r="A74" s="306" t="s">
        <v>311</v>
      </c>
      <c r="B74" s="307" t="s">
        <v>312</v>
      </c>
      <c r="C74" s="308"/>
      <c r="D74" s="113">
        <v>0.24206179695286914</v>
      </c>
      <c r="E74" s="115">
        <v>68</v>
      </c>
      <c r="F74" s="114">
        <v>71</v>
      </c>
      <c r="G74" s="114">
        <v>70</v>
      </c>
      <c r="H74" s="114">
        <v>71</v>
      </c>
      <c r="I74" s="140">
        <v>72</v>
      </c>
      <c r="J74" s="115">
        <v>-4</v>
      </c>
      <c r="K74" s="116">
        <v>-5.5555555555555554</v>
      </c>
    </row>
    <row r="75" spans="1:11" ht="14.1" customHeight="1" x14ac:dyDescent="0.2">
      <c r="A75" s="306" t="s">
        <v>313</v>
      </c>
      <c r="B75" s="307" t="s">
        <v>314</v>
      </c>
      <c r="C75" s="308"/>
      <c r="D75" s="113">
        <v>0.10323223693578243</v>
      </c>
      <c r="E75" s="115">
        <v>29</v>
      </c>
      <c r="F75" s="114">
        <v>31</v>
      </c>
      <c r="G75" s="114">
        <v>32</v>
      </c>
      <c r="H75" s="114">
        <v>32</v>
      </c>
      <c r="I75" s="140">
        <v>33</v>
      </c>
      <c r="J75" s="115">
        <v>-4</v>
      </c>
      <c r="K75" s="116">
        <v>-12.121212121212121</v>
      </c>
    </row>
    <row r="76" spans="1:11" ht="14.1" customHeight="1" x14ac:dyDescent="0.2">
      <c r="A76" s="306">
        <v>91</v>
      </c>
      <c r="B76" s="307" t="s">
        <v>315</v>
      </c>
      <c r="C76" s="308"/>
      <c r="D76" s="113">
        <v>0.22782286772034743</v>
      </c>
      <c r="E76" s="115">
        <v>64</v>
      </c>
      <c r="F76" s="114">
        <v>63</v>
      </c>
      <c r="G76" s="114">
        <v>61</v>
      </c>
      <c r="H76" s="114">
        <v>64</v>
      </c>
      <c r="I76" s="140">
        <v>58</v>
      </c>
      <c r="J76" s="115">
        <v>6</v>
      </c>
      <c r="K76" s="116">
        <v>10.344827586206897</v>
      </c>
    </row>
    <row r="77" spans="1:11" ht="14.1" customHeight="1" x14ac:dyDescent="0.2">
      <c r="A77" s="306">
        <v>92</v>
      </c>
      <c r="B77" s="307" t="s">
        <v>316</v>
      </c>
      <c r="C77" s="308"/>
      <c r="D77" s="113">
        <v>0.3452940338886516</v>
      </c>
      <c r="E77" s="115">
        <v>97</v>
      </c>
      <c r="F77" s="114">
        <v>99</v>
      </c>
      <c r="G77" s="114">
        <v>104</v>
      </c>
      <c r="H77" s="114">
        <v>106</v>
      </c>
      <c r="I77" s="140">
        <v>103</v>
      </c>
      <c r="J77" s="115">
        <v>-6</v>
      </c>
      <c r="K77" s="116">
        <v>-5.825242718446602</v>
      </c>
    </row>
    <row r="78" spans="1:11" ht="14.1" customHeight="1" x14ac:dyDescent="0.2">
      <c r="A78" s="306">
        <v>93</v>
      </c>
      <c r="B78" s="307" t="s">
        <v>317</v>
      </c>
      <c r="C78" s="308"/>
      <c r="D78" s="113">
        <v>0.15662822155773887</v>
      </c>
      <c r="E78" s="115">
        <v>44</v>
      </c>
      <c r="F78" s="114">
        <v>46</v>
      </c>
      <c r="G78" s="114">
        <v>48</v>
      </c>
      <c r="H78" s="114">
        <v>50</v>
      </c>
      <c r="I78" s="140">
        <v>44</v>
      </c>
      <c r="J78" s="115">
        <v>0</v>
      </c>
      <c r="K78" s="116">
        <v>0</v>
      </c>
    </row>
    <row r="79" spans="1:11" ht="14.1" customHeight="1" x14ac:dyDescent="0.2">
      <c r="A79" s="306">
        <v>94</v>
      </c>
      <c r="B79" s="307" t="s">
        <v>318</v>
      </c>
      <c r="C79" s="308"/>
      <c r="D79" s="113">
        <v>0.13882956001708671</v>
      </c>
      <c r="E79" s="115">
        <v>39</v>
      </c>
      <c r="F79" s="114">
        <v>39</v>
      </c>
      <c r="G79" s="114">
        <v>38</v>
      </c>
      <c r="H79" s="114">
        <v>39</v>
      </c>
      <c r="I79" s="140">
        <v>38</v>
      </c>
      <c r="J79" s="115">
        <v>1</v>
      </c>
      <c r="K79" s="116">
        <v>2.6315789473684212</v>
      </c>
    </row>
    <row r="80" spans="1:11" ht="14.1" customHeight="1" x14ac:dyDescent="0.2">
      <c r="A80" s="306" t="s">
        <v>319</v>
      </c>
      <c r="B80" s="307" t="s">
        <v>320</v>
      </c>
      <c r="C80" s="308"/>
      <c r="D80" s="113">
        <v>1.4238929232521715E-2</v>
      </c>
      <c r="E80" s="115">
        <v>4</v>
      </c>
      <c r="F80" s="114">
        <v>3</v>
      </c>
      <c r="G80" s="114">
        <v>3</v>
      </c>
      <c r="H80" s="114">
        <v>3</v>
      </c>
      <c r="I80" s="140">
        <v>4</v>
      </c>
      <c r="J80" s="115">
        <v>0</v>
      </c>
      <c r="K80" s="116">
        <v>0</v>
      </c>
    </row>
    <row r="81" spans="1:11" ht="14.1" customHeight="1" x14ac:dyDescent="0.2">
      <c r="A81" s="310" t="s">
        <v>321</v>
      </c>
      <c r="B81" s="311" t="s">
        <v>224</v>
      </c>
      <c r="C81" s="312"/>
      <c r="D81" s="125">
        <v>1.8012245479139968</v>
      </c>
      <c r="E81" s="143">
        <v>506</v>
      </c>
      <c r="F81" s="144">
        <v>507</v>
      </c>
      <c r="G81" s="144">
        <v>510</v>
      </c>
      <c r="H81" s="144">
        <v>506</v>
      </c>
      <c r="I81" s="145">
        <v>513</v>
      </c>
      <c r="J81" s="143">
        <v>-7</v>
      </c>
      <c r="K81" s="146">
        <v>-1.364522417153996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3515</v>
      </c>
      <c r="E12" s="114">
        <v>3581</v>
      </c>
      <c r="F12" s="114">
        <v>3624</v>
      </c>
      <c r="G12" s="114">
        <v>3663</v>
      </c>
      <c r="H12" s="140">
        <v>3527</v>
      </c>
      <c r="I12" s="115">
        <v>-12</v>
      </c>
      <c r="J12" s="116">
        <v>-0.34023249220300539</v>
      </c>
      <c r="K12"/>
      <c r="L12"/>
      <c r="M12"/>
      <c r="N12"/>
      <c r="O12"/>
      <c r="P12"/>
    </row>
    <row r="13" spans="1:16" s="110" customFormat="1" ht="14.45" customHeight="1" x14ac:dyDescent="0.2">
      <c r="A13" s="120" t="s">
        <v>105</v>
      </c>
      <c r="B13" s="119" t="s">
        <v>106</v>
      </c>
      <c r="C13" s="113">
        <v>45.519203413940254</v>
      </c>
      <c r="D13" s="115">
        <v>1600</v>
      </c>
      <c r="E13" s="114">
        <v>1626</v>
      </c>
      <c r="F13" s="114">
        <v>1623</v>
      </c>
      <c r="G13" s="114">
        <v>1638</v>
      </c>
      <c r="H13" s="140">
        <v>1576</v>
      </c>
      <c r="I13" s="115">
        <v>24</v>
      </c>
      <c r="J13" s="116">
        <v>1.5228426395939085</v>
      </c>
      <c r="K13"/>
      <c r="L13"/>
      <c r="M13"/>
      <c r="N13"/>
      <c r="O13"/>
      <c r="P13"/>
    </row>
    <row r="14" spans="1:16" s="110" customFormat="1" ht="14.45" customHeight="1" x14ac:dyDescent="0.2">
      <c r="A14" s="120"/>
      <c r="B14" s="119" t="s">
        <v>107</v>
      </c>
      <c r="C14" s="113">
        <v>54.480796586059746</v>
      </c>
      <c r="D14" s="115">
        <v>1915</v>
      </c>
      <c r="E14" s="114">
        <v>1955</v>
      </c>
      <c r="F14" s="114">
        <v>2001</v>
      </c>
      <c r="G14" s="114">
        <v>2025</v>
      </c>
      <c r="H14" s="140">
        <v>1951</v>
      </c>
      <c r="I14" s="115">
        <v>-36</v>
      </c>
      <c r="J14" s="116">
        <v>-1.8452075858534085</v>
      </c>
      <c r="K14"/>
      <c r="L14"/>
      <c r="M14"/>
      <c r="N14"/>
      <c r="O14"/>
      <c r="P14"/>
    </row>
    <row r="15" spans="1:16" s="110" customFormat="1" ht="14.45" customHeight="1" x14ac:dyDescent="0.2">
      <c r="A15" s="118" t="s">
        <v>105</v>
      </c>
      <c r="B15" s="121" t="s">
        <v>108</v>
      </c>
      <c r="C15" s="113">
        <v>10.184921763869133</v>
      </c>
      <c r="D15" s="115">
        <v>358</v>
      </c>
      <c r="E15" s="114">
        <v>366</v>
      </c>
      <c r="F15" s="114">
        <v>382</v>
      </c>
      <c r="G15" s="114">
        <v>408</v>
      </c>
      <c r="H15" s="140">
        <v>355</v>
      </c>
      <c r="I15" s="115">
        <v>3</v>
      </c>
      <c r="J15" s="116">
        <v>0.84507042253521125</v>
      </c>
      <c r="K15"/>
      <c r="L15"/>
      <c r="M15"/>
      <c r="N15"/>
      <c r="O15"/>
      <c r="P15"/>
    </row>
    <row r="16" spans="1:16" s="110" customFormat="1" ht="14.45" customHeight="1" x14ac:dyDescent="0.2">
      <c r="A16" s="118"/>
      <c r="B16" s="121" t="s">
        <v>109</v>
      </c>
      <c r="C16" s="113">
        <v>40.028449502133711</v>
      </c>
      <c r="D16" s="115">
        <v>1407</v>
      </c>
      <c r="E16" s="114">
        <v>1436</v>
      </c>
      <c r="F16" s="114">
        <v>1428</v>
      </c>
      <c r="G16" s="114">
        <v>1450</v>
      </c>
      <c r="H16" s="140">
        <v>1458</v>
      </c>
      <c r="I16" s="115">
        <v>-51</v>
      </c>
      <c r="J16" s="116">
        <v>-3.4979423868312756</v>
      </c>
      <c r="K16"/>
      <c r="L16"/>
      <c r="M16"/>
      <c r="N16"/>
      <c r="O16"/>
      <c r="P16"/>
    </row>
    <row r="17" spans="1:16" s="110" customFormat="1" ht="14.45" customHeight="1" x14ac:dyDescent="0.2">
      <c r="A17" s="118"/>
      <c r="B17" s="121" t="s">
        <v>110</v>
      </c>
      <c r="C17" s="113">
        <v>25.035561877667142</v>
      </c>
      <c r="D17" s="115">
        <v>880</v>
      </c>
      <c r="E17" s="114">
        <v>880</v>
      </c>
      <c r="F17" s="114">
        <v>901</v>
      </c>
      <c r="G17" s="114">
        <v>912</v>
      </c>
      <c r="H17" s="140">
        <v>881</v>
      </c>
      <c r="I17" s="115">
        <v>-1</v>
      </c>
      <c r="J17" s="116">
        <v>-0.11350737797956867</v>
      </c>
      <c r="K17"/>
      <c r="L17"/>
      <c r="M17"/>
      <c r="N17"/>
      <c r="O17"/>
      <c r="P17"/>
    </row>
    <row r="18" spans="1:16" s="110" customFormat="1" ht="14.45" customHeight="1" x14ac:dyDescent="0.2">
      <c r="A18" s="120"/>
      <c r="B18" s="121" t="s">
        <v>111</v>
      </c>
      <c r="C18" s="113">
        <v>24.751066856330013</v>
      </c>
      <c r="D18" s="115">
        <v>870</v>
      </c>
      <c r="E18" s="114">
        <v>899</v>
      </c>
      <c r="F18" s="114">
        <v>913</v>
      </c>
      <c r="G18" s="114">
        <v>893</v>
      </c>
      <c r="H18" s="140">
        <v>833</v>
      </c>
      <c r="I18" s="115">
        <v>37</v>
      </c>
      <c r="J18" s="116">
        <v>4.441776710684274</v>
      </c>
      <c r="K18"/>
      <c r="L18"/>
      <c r="M18"/>
      <c r="N18"/>
      <c r="O18"/>
      <c r="P18"/>
    </row>
    <row r="19" spans="1:16" s="110" customFormat="1" ht="14.45" customHeight="1" x14ac:dyDescent="0.2">
      <c r="A19" s="120"/>
      <c r="B19" s="121" t="s">
        <v>112</v>
      </c>
      <c r="C19" s="113">
        <v>2.8449502133712659</v>
      </c>
      <c r="D19" s="115">
        <v>100</v>
      </c>
      <c r="E19" s="114">
        <v>103</v>
      </c>
      <c r="F19" s="114">
        <v>130</v>
      </c>
      <c r="G19" s="114">
        <v>113</v>
      </c>
      <c r="H19" s="140">
        <v>115</v>
      </c>
      <c r="I19" s="115">
        <v>-15</v>
      </c>
      <c r="J19" s="116">
        <v>-13.043478260869565</v>
      </c>
      <c r="K19"/>
      <c r="L19"/>
      <c r="M19"/>
      <c r="N19"/>
      <c r="O19"/>
      <c r="P19"/>
    </row>
    <row r="20" spans="1:16" s="110" customFormat="1" ht="14.45" customHeight="1" x14ac:dyDescent="0.2">
      <c r="A20" s="120" t="s">
        <v>113</v>
      </c>
      <c r="B20" s="119" t="s">
        <v>116</v>
      </c>
      <c r="C20" s="113">
        <v>95.419630156472266</v>
      </c>
      <c r="D20" s="115">
        <v>3354</v>
      </c>
      <c r="E20" s="114">
        <v>3431</v>
      </c>
      <c r="F20" s="114">
        <v>3496</v>
      </c>
      <c r="G20" s="114">
        <v>3518</v>
      </c>
      <c r="H20" s="140">
        <v>3392</v>
      </c>
      <c r="I20" s="115">
        <v>-38</v>
      </c>
      <c r="J20" s="116">
        <v>-1.1202830188679245</v>
      </c>
      <c r="K20"/>
      <c r="L20"/>
      <c r="M20"/>
      <c r="N20"/>
      <c r="O20"/>
      <c r="P20"/>
    </row>
    <row r="21" spans="1:16" s="110" customFormat="1" ht="14.45" customHeight="1" x14ac:dyDescent="0.2">
      <c r="A21" s="123"/>
      <c r="B21" s="124" t="s">
        <v>117</v>
      </c>
      <c r="C21" s="125">
        <v>4.3812233285917497</v>
      </c>
      <c r="D21" s="143">
        <v>154</v>
      </c>
      <c r="E21" s="144">
        <v>143</v>
      </c>
      <c r="F21" s="144">
        <v>121</v>
      </c>
      <c r="G21" s="144">
        <v>139</v>
      </c>
      <c r="H21" s="145">
        <v>129</v>
      </c>
      <c r="I21" s="143">
        <v>25</v>
      </c>
      <c r="J21" s="146">
        <v>19.379844961240309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97872</v>
      </c>
      <c r="E23" s="114">
        <v>101848</v>
      </c>
      <c r="F23" s="114">
        <v>102101</v>
      </c>
      <c r="G23" s="114">
        <v>103145</v>
      </c>
      <c r="H23" s="140">
        <v>100626</v>
      </c>
      <c r="I23" s="115">
        <v>-2754</v>
      </c>
      <c r="J23" s="116">
        <v>-2.7368672112575281</v>
      </c>
      <c r="K23"/>
      <c r="L23"/>
      <c r="M23"/>
      <c r="N23"/>
      <c r="O23"/>
      <c r="P23"/>
    </row>
    <row r="24" spans="1:16" s="110" customFormat="1" ht="14.45" customHeight="1" x14ac:dyDescent="0.2">
      <c r="A24" s="120" t="s">
        <v>105</v>
      </c>
      <c r="B24" s="119" t="s">
        <v>106</v>
      </c>
      <c r="C24" s="113">
        <v>44.86267778322707</v>
      </c>
      <c r="D24" s="115">
        <v>43908</v>
      </c>
      <c r="E24" s="114">
        <v>45296</v>
      </c>
      <c r="F24" s="114">
        <v>45412</v>
      </c>
      <c r="G24" s="114">
        <v>45532</v>
      </c>
      <c r="H24" s="140">
        <v>44381</v>
      </c>
      <c r="I24" s="115">
        <v>-473</v>
      </c>
      <c r="J24" s="116">
        <v>-1.0657713886573084</v>
      </c>
      <c r="K24"/>
      <c r="L24"/>
      <c r="M24"/>
      <c r="N24"/>
      <c r="O24"/>
      <c r="P24"/>
    </row>
    <row r="25" spans="1:16" s="110" customFormat="1" ht="14.45" customHeight="1" x14ac:dyDescent="0.2">
      <c r="A25" s="120"/>
      <c r="B25" s="119" t="s">
        <v>107</v>
      </c>
      <c r="C25" s="113">
        <v>55.13732221677293</v>
      </c>
      <c r="D25" s="115">
        <v>53964</v>
      </c>
      <c r="E25" s="114">
        <v>56552</v>
      </c>
      <c r="F25" s="114">
        <v>56689</v>
      </c>
      <c r="G25" s="114">
        <v>57613</v>
      </c>
      <c r="H25" s="140">
        <v>56245</v>
      </c>
      <c r="I25" s="115">
        <v>-2281</v>
      </c>
      <c r="J25" s="116">
        <v>-4.0554715974753313</v>
      </c>
      <c r="K25"/>
      <c r="L25"/>
      <c r="M25"/>
      <c r="N25"/>
      <c r="O25"/>
      <c r="P25"/>
    </row>
    <row r="26" spans="1:16" s="110" customFormat="1" ht="14.45" customHeight="1" x14ac:dyDescent="0.2">
      <c r="A26" s="118" t="s">
        <v>105</v>
      </c>
      <c r="B26" s="121" t="s">
        <v>108</v>
      </c>
      <c r="C26" s="113">
        <v>15.164704920712767</v>
      </c>
      <c r="D26" s="115">
        <v>14842</v>
      </c>
      <c r="E26" s="114">
        <v>15767</v>
      </c>
      <c r="F26" s="114">
        <v>15304</v>
      </c>
      <c r="G26" s="114">
        <v>15971</v>
      </c>
      <c r="H26" s="140">
        <v>14240</v>
      </c>
      <c r="I26" s="115">
        <v>602</v>
      </c>
      <c r="J26" s="116">
        <v>4.2275280898876408</v>
      </c>
      <c r="K26"/>
      <c r="L26"/>
      <c r="M26"/>
      <c r="N26"/>
      <c r="O26"/>
      <c r="P26"/>
    </row>
    <row r="27" spans="1:16" s="110" customFormat="1" ht="14.45" customHeight="1" x14ac:dyDescent="0.2">
      <c r="A27" s="118"/>
      <c r="B27" s="121" t="s">
        <v>109</v>
      </c>
      <c r="C27" s="113">
        <v>39.956269413111002</v>
      </c>
      <c r="D27" s="115">
        <v>39106</v>
      </c>
      <c r="E27" s="114">
        <v>40886</v>
      </c>
      <c r="F27" s="114">
        <v>41118</v>
      </c>
      <c r="G27" s="114">
        <v>41589</v>
      </c>
      <c r="H27" s="140">
        <v>41398</v>
      </c>
      <c r="I27" s="115">
        <v>-2292</v>
      </c>
      <c r="J27" s="116">
        <v>-5.5364993477945799</v>
      </c>
      <c r="K27"/>
      <c r="L27"/>
      <c r="M27"/>
      <c r="N27"/>
      <c r="O27"/>
      <c r="P27"/>
    </row>
    <row r="28" spans="1:16" s="110" customFormat="1" ht="14.45" customHeight="1" x14ac:dyDescent="0.2">
      <c r="A28" s="118"/>
      <c r="B28" s="121" t="s">
        <v>110</v>
      </c>
      <c r="C28" s="113">
        <v>21.690575445479812</v>
      </c>
      <c r="D28" s="115">
        <v>21229</v>
      </c>
      <c r="E28" s="114">
        <v>21901</v>
      </c>
      <c r="F28" s="114">
        <v>22458</v>
      </c>
      <c r="G28" s="114">
        <v>22765</v>
      </c>
      <c r="H28" s="140">
        <v>22875</v>
      </c>
      <c r="I28" s="115">
        <v>-1646</v>
      </c>
      <c r="J28" s="116">
        <v>-7.1956284153005461</v>
      </c>
      <c r="K28"/>
      <c r="L28"/>
      <c r="M28"/>
      <c r="N28"/>
      <c r="O28"/>
      <c r="P28"/>
    </row>
    <row r="29" spans="1:16" s="110" customFormat="1" ht="14.45" customHeight="1" x14ac:dyDescent="0.2">
      <c r="A29" s="118"/>
      <c r="B29" s="121" t="s">
        <v>111</v>
      </c>
      <c r="C29" s="113">
        <v>23.188450220696421</v>
      </c>
      <c r="D29" s="115">
        <v>22695</v>
      </c>
      <c r="E29" s="114">
        <v>23294</v>
      </c>
      <c r="F29" s="114">
        <v>23221</v>
      </c>
      <c r="G29" s="114">
        <v>22820</v>
      </c>
      <c r="H29" s="140">
        <v>22113</v>
      </c>
      <c r="I29" s="115">
        <v>582</v>
      </c>
      <c r="J29" s="116">
        <v>2.6319359652692986</v>
      </c>
      <c r="K29"/>
      <c r="L29"/>
      <c r="M29"/>
      <c r="N29"/>
      <c r="O29"/>
      <c r="P29"/>
    </row>
    <row r="30" spans="1:16" s="110" customFormat="1" ht="14.45" customHeight="1" x14ac:dyDescent="0.2">
      <c r="A30" s="120"/>
      <c r="B30" s="121" t="s">
        <v>112</v>
      </c>
      <c r="C30" s="113">
        <v>2.8036619257806112</v>
      </c>
      <c r="D30" s="115">
        <v>2744</v>
      </c>
      <c r="E30" s="114">
        <v>2856</v>
      </c>
      <c r="F30" s="114">
        <v>2984</v>
      </c>
      <c r="G30" s="114">
        <v>2626</v>
      </c>
      <c r="H30" s="140">
        <v>2542</v>
      </c>
      <c r="I30" s="115">
        <v>202</v>
      </c>
      <c r="J30" s="116">
        <v>7.9464988198269078</v>
      </c>
      <c r="K30"/>
      <c r="L30"/>
      <c r="M30"/>
      <c r="N30"/>
      <c r="O30"/>
      <c r="P30"/>
    </row>
    <row r="31" spans="1:16" s="110" customFormat="1" ht="14.45" customHeight="1" x14ac:dyDescent="0.2">
      <c r="A31" s="120" t="s">
        <v>113</v>
      </c>
      <c r="B31" s="119" t="s">
        <v>116</v>
      </c>
      <c r="C31" s="113">
        <v>95.205983325159394</v>
      </c>
      <c r="D31" s="115">
        <v>93180</v>
      </c>
      <c r="E31" s="114">
        <v>96959</v>
      </c>
      <c r="F31" s="114">
        <v>97393</v>
      </c>
      <c r="G31" s="114">
        <v>98376</v>
      </c>
      <c r="H31" s="140">
        <v>96101</v>
      </c>
      <c r="I31" s="115">
        <v>-2921</v>
      </c>
      <c r="J31" s="116">
        <v>-3.0395105149790327</v>
      </c>
      <c r="K31"/>
      <c r="L31"/>
      <c r="M31"/>
      <c r="N31"/>
      <c r="O31"/>
      <c r="P31"/>
    </row>
    <row r="32" spans="1:16" s="110" customFormat="1" ht="14.45" customHeight="1" x14ac:dyDescent="0.2">
      <c r="A32" s="123"/>
      <c r="B32" s="124" t="s">
        <v>117</v>
      </c>
      <c r="C32" s="125">
        <v>4.686733692986758</v>
      </c>
      <c r="D32" s="143">
        <v>4587</v>
      </c>
      <c r="E32" s="144">
        <v>4775</v>
      </c>
      <c r="F32" s="144">
        <v>4604</v>
      </c>
      <c r="G32" s="144">
        <v>4649</v>
      </c>
      <c r="H32" s="145">
        <v>4394</v>
      </c>
      <c r="I32" s="143">
        <v>193</v>
      </c>
      <c r="J32" s="146">
        <v>4.3923532089212562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3794</v>
      </c>
      <c r="E56" s="114">
        <v>3871</v>
      </c>
      <c r="F56" s="114">
        <v>3929</v>
      </c>
      <c r="G56" s="114">
        <v>3960</v>
      </c>
      <c r="H56" s="140">
        <v>3838</v>
      </c>
      <c r="I56" s="115">
        <v>-44</v>
      </c>
      <c r="J56" s="116">
        <v>-1.1464304325169359</v>
      </c>
      <c r="K56"/>
      <c r="L56"/>
      <c r="M56"/>
      <c r="N56"/>
      <c r="O56"/>
      <c r="P56"/>
    </row>
    <row r="57" spans="1:16" s="110" customFormat="1" ht="14.45" customHeight="1" x14ac:dyDescent="0.2">
      <c r="A57" s="120" t="s">
        <v>105</v>
      </c>
      <c r="B57" s="119" t="s">
        <v>106</v>
      </c>
      <c r="C57" s="113">
        <v>46.547179757511863</v>
      </c>
      <c r="D57" s="115">
        <v>1766</v>
      </c>
      <c r="E57" s="114">
        <v>1760</v>
      </c>
      <c r="F57" s="114">
        <v>1777</v>
      </c>
      <c r="G57" s="114">
        <v>1772</v>
      </c>
      <c r="H57" s="140">
        <v>1712</v>
      </c>
      <c r="I57" s="115">
        <v>54</v>
      </c>
      <c r="J57" s="116">
        <v>3.1542056074766354</v>
      </c>
    </row>
    <row r="58" spans="1:16" s="110" customFormat="1" ht="14.45" customHeight="1" x14ac:dyDescent="0.2">
      <c r="A58" s="120"/>
      <c r="B58" s="119" t="s">
        <v>107</v>
      </c>
      <c r="C58" s="113">
        <v>53.452820242488137</v>
      </c>
      <c r="D58" s="115">
        <v>2028</v>
      </c>
      <c r="E58" s="114">
        <v>2111</v>
      </c>
      <c r="F58" s="114">
        <v>2152</v>
      </c>
      <c r="G58" s="114">
        <v>2188</v>
      </c>
      <c r="H58" s="140">
        <v>2126</v>
      </c>
      <c r="I58" s="115">
        <v>-98</v>
      </c>
      <c r="J58" s="116">
        <v>-4.609595484477893</v>
      </c>
    </row>
    <row r="59" spans="1:16" s="110" customFormat="1" ht="14.45" customHeight="1" x14ac:dyDescent="0.2">
      <c r="A59" s="118" t="s">
        <v>105</v>
      </c>
      <c r="B59" s="121" t="s">
        <v>108</v>
      </c>
      <c r="C59" s="113">
        <v>10.305745914602003</v>
      </c>
      <c r="D59" s="115">
        <v>391</v>
      </c>
      <c r="E59" s="114">
        <v>387</v>
      </c>
      <c r="F59" s="114">
        <v>401</v>
      </c>
      <c r="G59" s="114">
        <v>425</v>
      </c>
      <c r="H59" s="140">
        <v>377</v>
      </c>
      <c r="I59" s="115">
        <v>14</v>
      </c>
      <c r="J59" s="116">
        <v>3.7135278514588861</v>
      </c>
    </row>
    <row r="60" spans="1:16" s="110" customFormat="1" ht="14.45" customHeight="1" x14ac:dyDescent="0.2">
      <c r="A60" s="118"/>
      <c r="B60" s="121" t="s">
        <v>109</v>
      </c>
      <c r="C60" s="113">
        <v>38.060094886663151</v>
      </c>
      <c r="D60" s="115">
        <v>1444</v>
      </c>
      <c r="E60" s="114">
        <v>1489</v>
      </c>
      <c r="F60" s="114">
        <v>1485</v>
      </c>
      <c r="G60" s="114">
        <v>1495</v>
      </c>
      <c r="H60" s="140">
        <v>1493</v>
      </c>
      <c r="I60" s="115">
        <v>-49</v>
      </c>
      <c r="J60" s="116">
        <v>-3.2819825853985263</v>
      </c>
    </row>
    <row r="61" spans="1:16" s="110" customFormat="1" ht="14.45" customHeight="1" x14ac:dyDescent="0.2">
      <c r="A61" s="118"/>
      <c r="B61" s="121" t="s">
        <v>110</v>
      </c>
      <c r="C61" s="113">
        <v>24.749604638903531</v>
      </c>
      <c r="D61" s="115">
        <v>939</v>
      </c>
      <c r="E61" s="114">
        <v>960</v>
      </c>
      <c r="F61" s="114">
        <v>1005</v>
      </c>
      <c r="G61" s="114">
        <v>1025</v>
      </c>
      <c r="H61" s="140">
        <v>992</v>
      </c>
      <c r="I61" s="115">
        <v>-53</v>
      </c>
      <c r="J61" s="116">
        <v>-5.342741935483871</v>
      </c>
    </row>
    <row r="62" spans="1:16" s="110" customFormat="1" ht="14.45" customHeight="1" x14ac:dyDescent="0.2">
      <c r="A62" s="120"/>
      <c r="B62" s="121" t="s">
        <v>111</v>
      </c>
      <c r="C62" s="113">
        <v>26.884554559831312</v>
      </c>
      <c r="D62" s="115">
        <v>1020</v>
      </c>
      <c r="E62" s="114">
        <v>1035</v>
      </c>
      <c r="F62" s="114">
        <v>1038</v>
      </c>
      <c r="G62" s="114">
        <v>1015</v>
      </c>
      <c r="H62" s="140">
        <v>976</v>
      </c>
      <c r="I62" s="115">
        <v>44</v>
      </c>
      <c r="J62" s="116">
        <v>4.5081967213114753</v>
      </c>
    </row>
    <row r="63" spans="1:16" s="110" customFormat="1" ht="14.45" customHeight="1" x14ac:dyDescent="0.2">
      <c r="A63" s="120"/>
      <c r="B63" s="121" t="s">
        <v>112</v>
      </c>
      <c r="C63" s="113">
        <v>3.1892461781760675</v>
      </c>
      <c r="D63" s="115">
        <v>121</v>
      </c>
      <c r="E63" s="114">
        <v>113</v>
      </c>
      <c r="F63" s="114">
        <v>148</v>
      </c>
      <c r="G63" s="114">
        <v>137</v>
      </c>
      <c r="H63" s="140">
        <v>137</v>
      </c>
      <c r="I63" s="115">
        <v>-16</v>
      </c>
      <c r="J63" s="116">
        <v>-11.678832116788321</v>
      </c>
    </row>
    <row r="64" spans="1:16" s="110" customFormat="1" ht="14.45" customHeight="1" x14ac:dyDescent="0.2">
      <c r="A64" s="120" t="s">
        <v>113</v>
      </c>
      <c r="B64" s="119" t="s">
        <v>116</v>
      </c>
      <c r="C64" s="113">
        <v>96.942540853979963</v>
      </c>
      <c r="D64" s="115">
        <v>3678</v>
      </c>
      <c r="E64" s="114">
        <v>3755</v>
      </c>
      <c r="F64" s="114">
        <v>3827</v>
      </c>
      <c r="G64" s="114">
        <v>3845</v>
      </c>
      <c r="H64" s="140">
        <v>3725</v>
      </c>
      <c r="I64" s="115">
        <v>-47</v>
      </c>
      <c r="J64" s="116">
        <v>-1.261744966442953</v>
      </c>
    </row>
    <row r="65" spans="1:10" s="110" customFormat="1" ht="14.45" customHeight="1" x14ac:dyDescent="0.2">
      <c r="A65" s="123"/>
      <c r="B65" s="124" t="s">
        <v>117</v>
      </c>
      <c r="C65" s="125">
        <v>2.8465998945703741</v>
      </c>
      <c r="D65" s="143">
        <v>108</v>
      </c>
      <c r="E65" s="144">
        <v>108</v>
      </c>
      <c r="F65" s="144">
        <v>93</v>
      </c>
      <c r="G65" s="144">
        <v>109</v>
      </c>
      <c r="H65" s="145">
        <v>107</v>
      </c>
      <c r="I65" s="143">
        <v>1</v>
      </c>
      <c r="J65" s="146">
        <v>0.93457943925233644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3515</v>
      </c>
      <c r="G11" s="114">
        <v>3581</v>
      </c>
      <c r="H11" s="114">
        <v>3624</v>
      </c>
      <c r="I11" s="114">
        <v>3663</v>
      </c>
      <c r="J11" s="140">
        <v>3527</v>
      </c>
      <c r="K11" s="114">
        <v>-12</v>
      </c>
      <c r="L11" s="116">
        <v>-0.34023249220300539</v>
      </c>
    </row>
    <row r="12" spans="1:17" s="110" customFormat="1" ht="24" customHeight="1" x14ac:dyDescent="0.2">
      <c r="A12" s="604" t="s">
        <v>185</v>
      </c>
      <c r="B12" s="605"/>
      <c r="C12" s="605"/>
      <c r="D12" s="606"/>
      <c r="E12" s="113">
        <v>45.519203413940254</v>
      </c>
      <c r="F12" s="115">
        <v>1600</v>
      </c>
      <c r="G12" s="114">
        <v>1626</v>
      </c>
      <c r="H12" s="114">
        <v>1623</v>
      </c>
      <c r="I12" s="114">
        <v>1638</v>
      </c>
      <c r="J12" s="140">
        <v>1576</v>
      </c>
      <c r="K12" s="114">
        <v>24</v>
      </c>
      <c r="L12" s="116">
        <v>1.5228426395939085</v>
      </c>
    </row>
    <row r="13" spans="1:17" s="110" customFormat="1" ht="15" customHeight="1" x14ac:dyDescent="0.2">
      <c r="A13" s="120"/>
      <c r="B13" s="612" t="s">
        <v>107</v>
      </c>
      <c r="C13" s="612"/>
      <c r="E13" s="113">
        <v>54.480796586059746</v>
      </c>
      <c r="F13" s="115">
        <v>1915</v>
      </c>
      <c r="G13" s="114">
        <v>1955</v>
      </c>
      <c r="H13" s="114">
        <v>2001</v>
      </c>
      <c r="I13" s="114">
        <v>2025</v>
      </c>
      <c r="J13" s="140">
        <v>1951</v>
      </c>
      <c r="K13" s="114">
        <v>-36</v>
      </c>
      <c r="L13" s="116">
        <v>-1.8452075858534085</v>
      </c>
    </row>
    <row r="14" spans="1:17" s="110" customFormat="1" ht="22.5" customHeight="1" x14ac:dyDescent="0.2">
      <c r="A14" s="604" t="s">
        <v>186</v>
      </c>
      <c r="B14" s="605"/>
      <c r="C14" s="605"/>
      <c r="D14" s="606"/>
      <c r="E14" s="113">
        <v>10.184921763869133</v>
      </c>
      <c r="F14" s="115">
        <v>358</v>
      </c>
      <c r="G14" s="114">
        <v>366</v>
      </c>
      <c r="H14" s="114">
        <v>382</v>
      </c>
      <c r="I14" s="114">
        <v>408</v>
      </c>
      <c r="J14" s="140">
        <v>355</v>
      </c>
      <c r="K14" s="114">
        <v>3</v>
      </c>
      <c r="L14" s="116">
        <v>0.84507042253521125</v>
      </c>
    </row>
    <row r="15" spans="1:17" s="110" customFormat="1" ht="15" customHeight="1" x14ac:dyDescent="0.2">
      <c r="A15" s="120"/>
      <c r="B15" s="119"/>
      <c r="C15" s="258" t="s">
        <v>106</v>
      </c>
      <c r="E15" s="113">
        <v>42.458100558659218</v>
      </c>
      <c r="F15" s="115">
        <v>152</v>
      </c>
      <c r="G15" s="114">
        <v>171</v>
      </c>
      <c r="H15" s="114">
        <v>170</v>
      </c>
      <c r="I15" s="114">
        <v>184</v>
      </c>
      <c r="J15" s="140">
        <v>154</v>
      </c>
      <c r="K15" s="114">
        <v>-2</v>
      </c>
      <c r="L15" s="116">
        <v>-1.2987012987012987</v>
      </c>
    </row>
    <row r="16" spans="1:17" s="110" customFormat="1" ht="15" customHeight="1" x14ac:dyDescent="0.2">
      <c r="A16" s="120"/>
      <c r="B16" s="119"/>
      <c r="C16" s="258" t="s">
        <v>107</v>
      </c>
      <c r="E16" s="113">
        <v>57.541899441340782</v>
      </c>
      <c r="F16" s="115">
        <v>206</v>
      </c>
      <c r="G16" s="114">
        <v>195</v>
      </c>
      <c r="H16" s="114">
        <v>212</v>
      </c>
      <c r="I16" s="114">
        <v>224</v>
      </c>
      <c r="J16" s="140">
        <v>201</v>
      </c>
      <c r="K16" s="114">
        <v>5</v>
      </c>
      <c r="L16" s="116">
        <v>2.4875621890547261</v>
      </c>
    </row>
    <row r="17" spans="1:12" s="110" customFormat="1" ht="15" customHeight="1" x14ac:dyDescent="0.2">
      <c r="A17" s="120"/>
      <c r="B17" s="121" t="s">
        <v>109</v>
      </c>
      <c r="C17" s="258"/>
      <c r="E17" s="113">
        <v>40.028449502133711</v>
      </c>
      <c r="F17" s="115">
        <v>1407</v>
      </c>
      <c r="G17" s="114">
        <v>1436</v>
      </c>
      <c r="H17" s="114">
        <v>1428</v>
      </c>
      <c r="I17" s="114">
        <v>1450</v>
      </c>
      <c r="J17" s="140">
        <v>1458</v>
      </c>
      <c r="K17" s="114">
        <v>-51</v>
      </c>
      <c r="L17" s="116">
        <v>-3.4979423868312756</v>
      </c>
    </row>
    <row r="18" spans="1:12" s="110" customFormat="1" ht="15" customHeight="1" x14ac:dyDescent="0.2">
      <c r="A18" s="120"/>
      <c r="B18" s="119"/>
      <c r="C18" s="258" t="s">
        <v>106</v>
      </c>
      <c r="E18" s="113">
        <v>42.999289267945983</v>
      </c>
      <c r="F18" s="115">
        <v>605</v>
      </c>
      <c r="G18" s="114">
        <v>606</v>
      </c>
      <c r="H18" s="114">
        <v>582</v>
      </c>
      <c r="I18" s="114">
        <v>595</v>
      </c>
      <c r="J18" s="140">
        <v>602</v>
      </c>
      <c r="K18" s="114">
        <v>3</v>
      </c>
      <c r="L18" s="116">
        <v>0.49833887043189368</v>
      </c>
    </row>
    <row r="19" spans="1:12" s="110" customFormat="1" ht="15" customHeight="1" x14ac:dyDescent="0.2">
      <c r="A19" s="120"/>
      <c r="B19" s="119"/>
      <c r="C19" s="258" t="s">
        <v>107</v>
      </c>
      <c r="E19" s="113">
        <v>57.000710732054017</v>
      </c>
      <c r="F19" s="115">
        <v>802</v>
      </c>
      <c r="G19" s="114">
        <v>830</v>
      </c>
      <c r="H19" s="114">
        <v>846</v>
      </c>
      <c r="I19" s="114">
        <v>855</v>
      </c>
      <c r="J19" s="140">
        <v>856</v>
      </c>
      <c r="K19" s="114">
        <v>-54</v>
      </c>
      <c r="L19" s="116">
        <v>-6.3084112149532707</v>
      </c>
    </row>
    <row r="20" spans="1:12" s="110" customFormat="1" ht="15" customHeight="1" x14ac:dyDescent="0.2">
      <c r="A20" s="120"/>
      <c r="B20" s="121" t="s">
        <v>110</v>
      </c>
      <c r="C20" s="258"/>
      <c r="E20" s="113">
        <v>25.035561877667142</v>
      </c>
      <c r="F20" s="115">
        <v>880</v>
      </c>
      <c r="G20" s="114">
        <v>880</v>
      </c>
      <c r="H20" s="114">
        <v>901</v>
      </c>
      <c r="I20" s="114">
        <v>912</v>
      </c>
      <c r="J20" s="140">
        <v>881</v>
      </c>
      <c r="K20" s="114">
        <v>-1</v>
      </c>
      <c r="L20" s="116">
        <v>-0.11350737797956867</v>
      </c>
    </row>
    <row r="21" spans="1:12" s="110" customFormat="1" ht="15" customHeight="1" x14ac:dyDescent="0.2">
      <c r="A21" s="120"/>
      <c r="B21" s="119"/>
      <c r="C21" s="258" t="s">
        <v>106</v>
      </c>
      <c r="E21" s="113">
        <v>38.977272727272727</v>
      </c>
      <c r="F21" s="115">
        <v>343</v>
      </c>
      <c r="G21" s="114">
        <v>332</v>
      </c>
      <c r="H21" s="114">
        <v>341</v>
      </c>
      <c r="I21" s="114">
        <v>344</v>
      </c>
      <c r="J21" s="140">
        <v>346</v>
      </c>
      <c r="K21" s="114">
        <v>-3</v>
      </c>
      <c r="L21" s="116">
        <v>-0.86705202312138729</v>
      </c>
    </row>
    <row r="22" spans="1:12" s="110" customFormat="1" ht="15" customHeight="1" x14ac:dyDescent="0.2">
      <c r="A22" s="120"/>
      <c r="B22" s="119"/>
      <c r="C22" s="258" t="s">
        <v>107</v>
      </c>
      <c r="E22" s="113">
        <v>61.022727272727273</v>
      </c>
      <c r="F22" s="115">
        <v>537</v>
      </c>
      <c r="G22" s="114">
        <v>548</v>
      </c>
      <c r="H22" s="114">
        <v>560</v>
      </c>
      <c r="I22" s="114">
        <v>568</v>
      </c>
      <c r="J22" s="140">
        <v>535</v>
      </c>
      <c r="K22" s="114">
        <v>2</v>
      </c>
      <c r="L22" s="116">
        <v>0.37383177570093457</v>
      </c>
    </row>
    <row r="23" spans="1:12" s="110" customFormat="1" ht="15" customHeight="1" x14ac:dyDescent="0.2">
      <c r="A23" s="120"/>
      <c r="B23" s="121" t="s">
        <v>111</v>
      </c>
      <c r="C23" s="258"/>
      <c r="E23" s="113">
        <v>24.751066856330013</v>
      </c>
      <c r="F23" s="115">
        <v>870</v>
      </c>
      <c r="G23" s="114">
        <v>899</v>
      </c>
      <c r="H23" s="114">
        <v>913</v>
      </c>
      <c r="I23" s="114">
        <v>893</v>
      </c>
      <c r="J23" s="140">
        <v>833</v>
      </c>
      <c r="K23" s="114">
        <v>37</v>
      </c>
      <c r="L23" s="116">
        <v>4.441776710684274</v>
      </c>
    </row>
    <row r="24" spans="1:12" s="110" customFormat="1" ht="15" customHeight="1" x14ac:dyDescent="0.2">
      <c r="A24" s="120"/>
      <c r="B24" s="119"/>
      <c r="C24" s="258" t="s">
        <v>106</v>
      </c>
      <c r="E24" s="113">
        <v>57.47126436781609</v>
      </c>
      <c r="F24" s="115">
        <v>500</v>
      </c>
      <c r="G24" s="114">
        <v>517</v>
      </c>
      <c r="H24" s="114">
        <v>530</v>
      </c>
      <c r="I24" s="114">
        <v>515</v>
      </c>
      <c r="J24" s="140">
        <v>474</v>
      </c>
      <c r="K24" s="114">
        <v>26</v>
      </c>
      <c r="L24" s="116">
        <v>5.4852320675105481</v>
      </c>
    </row>
    <row r="25" spans="1:12" s="110" customFormat="1" ht="15" customHeight="1" x14ac:dyDescent="0.2">
      <c r="A25" s="120"/>
      <c r="B25" s="119"/>
      <c r="C25" s="258" t="s">
        <v>107</v>
      </c>
      <c r="E25" s="113">
        <v>42.52873563218391</v>
      </c>
      <c r="F25" s="115">
        <v>370</v>
      </c>
      <c r="G25" s="114">
        <v>382</v>
      </c>
      <c r="H25" s="114">
        <v>383</v>
      </c>
      <c r="I25" s="114">
        <v>378</v>
      </c>
      <c r="J25" s="140">
        <v>359</v>
      </c>
      <c r="K25" s="114">
        <v>11</v>
      </c>
      <c r="L25" s="116">
        <v>3.0640668523676879</v>
      </c>
    </row>
    <row r="26" spans="1:12" s="110" customFormat="1" ht="15" customHeight="1" x14ac:dyDescent="0.2">
      <c r="A26" s="120"/>
      <c r="C26" s="121" t="s">
        <v>187</v>
      </c>
      <c r="D26" s="110" t="s">
        <v>188</v>
      </c>
      <c r="E26" s="113">
        <v>2.8449502133712659</v>
      </c>
      <c r="F26" s="115">
        <v>100</v>
      </c>
      <c r="G26" s="114">
        <v>103</v>
      </c>
      <c r="H26" s="114">
        <v>130</v>
      </c>
      <c r="I26" s="114">
        <v>113</v>
      </c>
      <c r="J26" s="140">
        <v>115</v>
      </c>
      <c r="K26" s="114">
        <v>-15</v>
      </c>
      <c r="L26" s="116">
        <v>-13.043478260869565</v>
      </c>
    </row>
    <row r="27" spans="1:12" s="110" customFormat="1" ht="15" customHeight="1" x14ac:dyDescent="0.2">
      <c r="A27" s="120"/>
      <c r="B27" s="119"/>
      <c r="D27" s="259" t="s">
        <v>106</v>
      </c>
      <c r="E27" s="113">
        <v>56</v>
      </c>
      <c r="F27" s="115">
        <v>56</v>
      </c>
      <c r="G27" s="114">
        <v>59</v>
      </c>
      <c r="H27" s="114">
        <v>70</v>
      </c>
      <c r="I27" s="114">
        <v>60</v>
      </c>
      <c r="J27" s="140">
        <v>61</v>
      </c>
      <c r="K27" s="114">
        <v>-5</v>
      </c>
      <c r="L27" s="116">
        <v>-8.1967213114754092</v>
      </c>
    </row>
    <row r="28" spans="1:12" s="110" customFormat="1" ht="15" customHeight="1" x14ac:dyDescent="0.2">
      <c r="A28" s="120"/>
      <c r="B28" s="119"/>
      <c r="D28" s="259" t="s">
        <v>107</v>
      </c>
      <c r="E28" s="113">
        <v>44</v>
      </c>
      <c r="F28" s="115">
        <v>44</v>
      </c>
      <c r="G28" s="114">
        <v>44</v>
      </c>
      <c r="H28" s="114">
        <v>60</v>
      </c>
      <c r="I28" s="114">
        <v>53</v>
      </c>
      <c r="J28" s="140">
        <v>54</v>
      </c>
      <c r="K28" s="114">
        <v>-10</v>
      </c>
      <c r="L28" s="116">
        <v>-18.518518518518519</v>
      </c>
    </row>
    <row r="29" spans="1:12" s="110" customFormat="1" ht="24" customHeight="1" x14ac:dyDescent="0.2">
      <c r="A29" s="604" t="s">
        <v>189</v>
      </c>
      <c r="B29" s="605"/>
      <c r="C29" s="605"/>
      <c r="D29" s="606"/>
      <c r="E29" s="113">
        <v>95.419630156472266</v>
      </c>
      <c r="F29" s="115">
        <v>3354</v>
      </c>
      <c r="G29" s="114">
        <v>3431</v>
      </c>
      <c r="H29" s="114">
        <v>3496</v>
      </c>
      <c r="I29" s="114">
        <v>3518</v>
      </c>
      <c r="J29" s="140">
        <v>3392</v>
      </c>
      <c r="K29" s="114">
        <v>-38</v>
      </c>
      <c r="L29" s="116">
        <v>-1.1202830188679245</v>
      </c>
    </row>
    <row r="30" spans="1:12" s="110" customFormat="1" ht="15" customHeight="1" x14ac:dyDescent="0.2">
      <c r="A30" s="120"/>
      <c r="B30" s="119"/>
      <c r="C30" s="258" t="s">
        <v>106</v>
      </c>
      <c r="E30" s="113">
        <v>45.020870602265951</v>
      </c>
      <c r="F30" s="115">
        <v>1510</v>
      </c>
      <c r="G30" s="114">
        <v>1533</v>
      </c>
      <c r="H30" s="114">
        <v>1545</v>
      </c>
      <c r="I30" s="114">
        <v>1545</v>
      </c>
      <c r="J30" s="140">
        <v>1497</v>
      </c>
      <c r="K30" s="114">
        <v>13</v>
      </c>
      <c r="L30" s="116">
        <v>0.86840347361389447</v>
      </c>
    </row>
    <row r="31" spans="1:12" s="110" customFormat="1" ht="15" customHeight="1" x14ac:dyDescent="0.2">
      <c r="A31" s="120"/>
      <c r="B31" s="119"/>
      <c r="C31" s="258" t="s">
        <v>107</v>
      </c>
      <c r="E31" s="113">
        <v>54.979129397734049</v>
      </c>
      <c r="F31" s="115">
        <v>1844</v>
      </c>
      <c r="G31" s="114">
        <v>1898</v>
      </c>
      <c r="H31" s="114">
        <v>1951</v>
      </c>
      <c r="I31" s="114">
        <v>1973</v>
      </c>
      <c r="J31" s="140">
        <v>1895</v>
      </c>
      <c r="K31" s="114">
        <v>-51</v>
      </c>
      <c r="L31" s="116">
        <v>-2.6912928759894461</v>
      </c>
    </row>
    <row r="32" spans="1:12" s="110" customFormat="1" ht="15" customHeight="1" x14ac:dyDescent="0.2">
      <c r="A32" s="120"/>
      <c r="B32" s="119" t="s">
        <v>117</v>
      </c>
      <c r="C32" s="258"/>
      <c r="E32" s="113">
        <v>4.3812233285917497</v>
      </c>
      <c r="F32" s="114">
        <v>154</v>
      </c>
      <c r="G32" s="114">
        <v>143</v>
      </c>
      <c r="H32" s="114">
        <v>121</v>
      </c>
      <c r="I32" s="114">
        <v>139</v>
      </c>
      <c r="J32" s="140">
        <v>129</v>
      </c>
      <c r="K32" s="114">
        <v>25</v>
      </c>
      <c r="L32" s="116">
        <v>19.379844961240309</v>
      </c>
    </row>
    <row r="33" spans="1:12" s="110" customFormat="1" ht="15" customHeight="1" x14ac:dyDescent="0.2">
      <c r="A33" s="120"/>
      <c r="B33" s="119"/>
      <c r="C33" s="258" t="s">
        <v>106</v>
      </c>
      <c r="E33" s="113">
        <v>56.493506493506494</v>
      </c>
      <c r="F33" s="114">
        <v>87</v>
      </c>
      <c r="G33" s="114">
        <v>89</v>
      </c>
      <c r="H33" s="114">
        <v>74</v>
      </c>
      <c r="I33" s="114">
        <v>90</v>
      </c>
      <c r="J33" s="140">
        <v>76</v>
      </c>
      <c r="K33" s="114">
        <v>11</v>
      </c>
      <c r="L33" s="116">
        <v>14.473684210526315</v>
      </c>
    </row>
    <row r="34" spans="1:12" s="110" customFormat="1" ht="15" customHeight="1" x14ac:dyDescent="0.2">
      <c r="A34" s="120"/>
      <c r="B34" s="119"/>
      <c r="C34" s="258" t="s">
        <v>107</v>
      </c>
      <c r="E34" s="113">
        <v>43.506493506493506</v>
      </c>
      <c r="F34" s="114">
        <v>67</v>
      </c>
      <c r="G34" s="114">
        <v>54</v>
      </c>
      <c r="H34" s="114">
        <v>47</v>
      </c>
      <c r="I34" s="114">
        <v>49</v>
      </c>
      <c r="J34" s="140">
        <v>53</v>
      </c>
      <c r="K34" s="114">
        <v>14</v>
      </c>
      <c r="L34" s="116">
        <v>26.415094339622641</v>
      </c>
    </row>
    <row r="35" spans="1:12" s="110" customFormat="1" ht="24" customHeight="1" x14ac:dyDescent="0.2">
      <c r="A35" s="604" t="s">
        <v>192</v>
      </c>
      <c r="B35" s="605"/>
      <c r="C35" s="605"/>
      <c r="D35" s="606"/>
      <c r="E35" s="113">
        <v>9.7866287339971549</v>
      </c>
      <c r="F35" s="114">
        <v>344</v>
      </c>
      <c r="G35" s="114">
        <v>350</v>
      </c>
      <c r="H35" s="114">
        <v>361</v>
      </c>
      <c r="I35" s="114">
        <v>377</v>
      </c>
      <c r="J35" s="114">
        <v>346</v>
      </c>
      <c r="K35" s="318">
        <v>-2</v>
      </c>
      <c r="L35" s="319">
        <v>-0.5780346820809249</v>
      </c>
    </row>
    <row r="36" spans="1:12" s="110" customFormat="1" ht="15" customHeight="1" x14ac:dyDescent="0.2">
      <c r="A36" s="120"/>
      <c r="B36" s="119"/>
      <c r="C36" s="258" t="s">
        <v>106</v>
      </c>
      <c r="E36" s="113">
        <v>41.279069767441861</v>
      </c>
      <c r="F36" s="114">
        <v>142</v>
      </c>
      <c r="G36" s="114">
        <v>151</v>
      </c>
      <c r="H36" s="114">
        <v>152</v>
      </c>
      <c r="I36" s="114">
        <v>161</v>
      </c>
      <c r="J36" s="114">
        <v>156</v>
      </c>
      <c r="K36" s="318">
        <v>-14</v>
      </c>
      <c r="L36" s="116">
        <v>-8.9743589743589745</v>
      </c>
    </row>
    <row r="37" spans="1:12" s="110" customFormat="1" ht="15" customHeight="1" x14ac:dyDescent="0.2">
      <c r="A37" s="120"/>
      <c r="B37" s="119"/>
      <c r="C37" s="258" t="s">
        <v>107</v>
      </c>
      <c r="E37" s="113">
        <v>58.720930232558139</v>
      </c>
      <c r="F37" s="114">
        <v>202</v>
      </c>
      <c r="G37" s="114">
        <v>199</v>
      </c>
      <c r="H37" s="114">
        <v>209</v>
      </c>
      <c r="I37" s="114">
        <v>216</v>
      </c>
      <c r="J37" s="140">
        <v>190</v>
      </c>
      <c r="K37" s="114">
        <v>12</v>
      </c>
      <c r="L37" s="116">
        <v>6.3157894736842106</v>
      </c>
    </row>
    <row r="38" spans="1:12" s="110" customFormat="1" ht="15" customHeight="1" x14ac:dyDescent="0.2">
      <c r="A38" s="120"/>
      <c r="B38" s="119" t="s">
        <v>328</v>
      </c>
      <c r="C38" s="258"/>
      <c r="E38" s="113">
        <v>64.495021337126602</v>
      </c>
      <c r="F38" s="114">
        <v>2267</v>
      </c>
      <c r="G38" s="114">
        <v>2317</v>
      </c>
      <c r="H38" s="114">
        <v>2354</v>
      </c>
      <c r="I38" s="114">
        <v>2356</v>
      </c>
      <c r="J38" s="140">
        <v>2276</v>
      </c>
      <c r="K38" s="114">
        <v>-9</v>
      </c>
      <c r="L38" s="116">
        <v>-0.39543057996485059</v>
      </c>
    </row>
    <row r="39" spans="1:12" s="110" customFormat="1" ht="15" customHeight="1" x14ac:dyDescent="0.2">
      <c r="A39" s="120"/>
      <c r="B39" s="119"/>
      <c r="C39" s="258" t="s">
        <v>106</v>
      </c>
      <c r="E39" s="113">
        <v>45.743273048081164</v>
      </c>
      <c r="F39" s="115">
        <v>1037</v>
      </c>
      <c r="G39" s="114">
        <v>1055</v>
      </c>
      <c r="H39" s="114">
        <v>1070</v>
      </c>
      <c r="I39" s="114">
        <v>1066</v>
      </c>
      <c r="J39" s="140">
        <v>1021</v>
      </c>
      <c r="K39" s="114">
        <v>16</v>
      </c>
      <c r="L39" s="116">
        <v>1.5670910871694417</v>
      </c>
    </row>
    <row r="40" spans="1:12" s="110" customFormat="1" ht="15" customHeight="1" x14ac:dyDescent="0.2">
      <c r="A40" s="120"/>
      <c r="B40" s="119"/>
      <c r="C40" s="258" t="s">
        <v>107</v>
      </c>
      <c r="E40" s="113">
        <v>54.256726951918836</v>
      </c>
      <c r="F40" s="115">
        <v>1230</v>
      </c>
      <c r="G40" s="114">
        <v>1262</v>
      </c>
      <c r="H40" s="114">
        <v>1284</v>
      </c>
      <c r="I40" s="114">
        <v>1290</v>
      </c>
      <c r="J40" s="140">
        <v>1255</v>
      </c>
      <c r="K40" s="114">
        <v>-25</v>
      </c>
      <c r="L40" s="116">
        <v>-1.9920318725099602</v>
      </c>
    </row>
    <row r="41" spans="1:12" s="110" customFormat="1" ht="15" customHeight="1" x14ac:dyDescent="0.2">
      <c r="A41" s="120"/>
      <c r="B41" s="320" t="s">
        <v>515</v>
      </c>
      <c r="C41" s="258"/>
      <c r="E41" s="113">
        <v>9.0469416785206267</v>
      </c>
      <c r="F41" s="115">
        <v>318</v>
      </c>
      <c r="G41" s="114">
        <v>313</v>
      </c>
      <c r="H41" s="114">
        <v>297</v>
      </c>
      <c r="I41" s="114">
        <v>300</v>
      </c>
      <c r="J41" s="140">
        <v>291</v>
      </c>
      <c r="K41" s="114">
        <v>27</v>
      </c>
      <c r="L41" s="116">
        <v>9.2783505154639183</v>
      </c>
    </row>
    <row r="42" spans="1:12" s="110" customFormat="1" ht="15" customHeight="1" x14ac:dyDescent="0.2">
      <c r="A42" s="120"/>
      <c r="B42" s="119"/>
      <c r="C42" s="268" t="s">
        <v>106</v>
      </c>
      <c r="D42" s="182"/>
      <c r="E42" s="113">
        <v>50.943396226415096</v>
      </c>
      <c r="F42" s="115">
        <v>162</v>
      </c>
      <c r="G42" s="114">
        <v>154</v>
      </c>
      <c r="H42" s="114">
        <v>138</v>
      </c>
      <c r="I42" s="114">
        <v>142</v>
      </c>
      <c r="J42" s="140">
        <v>135</v>
      </c>
      <c r="K42" s="114">
        <v>27</v>
      </c>
      <c r="L42" s="116">
        <v>20</v>
      </c>
    </row>
    <row r="43" spans="1:12" s="110" customFormat="1" ht="15" customHeight="1" x14ac:dyDescent="0.2">
      <c r="A43" s="120"/>
      <c r="B43" s="119"/>
      <c r="C43" s="268" t="s">
        <v>107</v>
      </c>
      <c r="D43" s="182"/>
      <c r="E43" s="113">
        <v>49.056603773584904</v>
      </c>
      <c r="F43" s="115">
        <v>156</v>
      </c>
      <c r="G43" s="114">
        <v>159</v>
      </c>
      <c r="H43" s="114">
        <v>159</v>
      </c>
      <c r="I43" s="114">
        <v>158</v>
      </c>
      <c r="J43" s="140">
        <v>156</v>
      </c>
      <c r="K43" s="114">
        <v>0</v>
      </c>
      <c r="L43" s="116">
        <v>0</v>
      </c>
    </row>
    <row r="44" spans="1:12" s="110" customFormat="1" ht="15" customHeight="1" x14ac:dyDescent="0.2">
      <c r="A44" s="120"/>
      <c r="B44" s="119" t="s">
        <v>205</v>
      </c>
      <c r="C44" s="268"/>
      <c r="D44" s="182"/>
      <c r="E44" s="113">
        <v>16.671408250355618</v>
      </c>
      <c r="F44" s="115">
        <v>586</v>
      </c>
      <c r="G44" s="114">
        <v>601</v>
      </c>
      <c r="H44" s="114">
        <v>612</v>
      </c>
      <c r="I44" s="114">
        <v>630</v>
      </c>
      <c r="J44" s="140">
        <v>614</v>
      </c>
      <c r="K44" s="114">
        <v>-28</v>
      </c>
      <c r="L44" s="116">
        <v>-4.5602605863192185</v>
      </c>
    </row>
    <row r="45" spans="1:12" s="110" customFormat="1" ht="15" customHeight="1" x14ac:dyDescent="0.2">
      <c r="A45" s="120"/>
      <c r="B45" s="119"/>
      <c r="C45" s="268" t="s">
        <v>106</v>
      </c>
      <c r="D45" s="182"/>
      <c r="E45" s="113">
        <v>44.197952218430032</v>
      </c>
      <c r="F45" s="115">
        <v>259</v>
      </c>
      <c r="G45" s="114">
        <v>266</v>
      </c>
      <c r="H45" s="114">
        <v>263</v>
      </c>
      <c r="I45" s="114">
        <v>269</v>
      </c>
      <c r="J45" s="140">
        <v>264</v>
      </c>
      <c r="K45" s="114">
        <v>-5</v>
      </c>
      <c r="L45" s="116">
        <v>-1.893939393939394</v>
      </c>
    </row>
    <row r="46" spans="1:12" s="110" customFormat="1" ht="15" customHeight="1" x14ac:dyDescent="0.2">
      <c r="A46" s="123"/>
      <c r="B46" s="124"/>
      <c r="C46" s="260" t="s">
        <v>107</v>
      </c>
      <c r="D46" s="261"/>
      <c r="E46" s="125">
        <v>55.802047781569968</v>
      </c>
      <c r="F46" s="143">
        <v>327</v>
      </c>
      <c r="G46" s="144">
        <v>335</v>
      </c>
      <c r="H46" s="144">
        <v>349</v>
      </c>
      <c r="I46" s="144">
        <v>361</v>
      </c>
      <c r="J46" s="145">
        <v>350</v>
      </c>
      <c r="K46" s="144">
        <v>-23</v>
      </c>
      <c r="L46" s="146">
        <v>-6.5714285714285712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3515</v>
      </c>
      <c r="E11" s="114">
        <v>3581</v>
      </c>
      <c r="F11" s="114">
        <v>3624</v>
      </c>
      <c r="G11" s="114">
        <v>3663</v>
      </c>
      <c r="H11" s="140">
        <v>3527</v>
      </c>
      <c r="I11" s="115">
        <v>-12</v>
      </c>
      <c r="J11" s="116">
        <v>-0.34023249220300539</v>
      </c>
    </row>
    <row r="12" spans="1:15" s="110" customFormat="1" ht="24.95" customHeight="1" x14ac:dyDescent="0.2">
      <c r="A12" s="193" t="s">
        <v>132</v>
      </c>
      <c r="B12" s="194" t="s">
        <v>133</v>
      </c>
      <c r="C12" s="113">
        <v>5.3769559032716927</v>
      </c>
      <c r="D12" s="115">
        <v>189</v>
      </c>
      <c r="E12" s="114">
        <v>197</v>
      </c>
      <c r="F12" s="114">
        <v>216</v>
      </c>
      <c r="G12" s="114">
        <v>214</v>
      </c>
      <c r="H12" s="140">
        <v>194</v>
      </c>
      <c r="I12" s="115">
        <v>-5</v>
      </c>
      <c r="J12" s="116">
        <v>-2.5773195876288661</v>
      </c>
    </row>
    <row r="13" spans="1:15" s="110" customFormat="1" ht="24.95" customHeight="1" x14ac:dyDescent="0.2">
      <c r="A13" s="193" t="s">
        <v>134</v>
      </c>
      <c r="B13" s="199" t="s">
        <v>214</v>
      </c>
      <c r="C13" s="113">
        <v>0.9388335704125178</v>
      </c>
      <c r="D13" s="115">
        <v>33</v>
      </c>
      <c r="E13" s="114">
        <v>35</v>
      </c>
      <c r="F13" s="114">
        <v>36</v>
      </c>
      <c r="G13" s="114">
        <v>33</v>
      </c>
      <c r="H13" s="140">
        <v>28</v>
      </c>
      <c r="I13" s="115">
        <v>5</v>
      </c>
      <c r="J13" s="116">
        <v>17.857142857142858</v>
      </c>
    </row>
    <row r="14" spans="1:15" s="287" customFormat="1" ht="24.95" customHeight="1" x14ac:dyDescent="0.2">
      <c r="A14" s="193" t="s">
        <v>215</v>
      </c>
      <c r="B14" s="199" t="s">
        <v>137</v>
      </c>
      <c r="C14" s="113">
        <v>7.1123755334281649</v>
      </c>
      <c r="D14" s="115">
        <v>250</v>
      </c>
      <c r="E14" s="114">
        <v>251</v>
      </c>
      <c r="F14" s="114">
        <v>250</v>
      </c>
      <c r="G14" s="114">
        <v>260</v>
      </c>
      <c r="H14" s="140">
        <v>258</v>
      </c>
      <c r="I14" s="115">
        <v>-8</v>
      </c>
      <c r="J14" s="116">
        <v>-3.1007751937984498</v>
      </c>
      <c r="K14" s="110"/>
      <c r="L14" s="110"/>
      <c r="M14" s="110"/>
      <c r="N14" s="110"/>
      <c r="O14" s="110"/>
    </row>
    <row r="15" spans="1:15" s="110" customFormat="1" ht="24.95" customHeight="1" x14ac:dyDescent="0.2">
      <c r="A15" s="193" t="s">
        <v>216</v>
      </c>
      <c r="B15" s="199" t="s">
        <v>217</v>
      </c>
      <c r="C15" s="113">
        <v>1.5647226173541964</v>
      </c>
      <c r="D15" s="115">
        <v>55</v>
      </c>
      <c r="E15" s="114">
        <v>57</v>
      </c>
      <c r="F15" s="114">
        <v>57</v>
      </c>
      <c r="G15" s="114">
        <v>62</v>
      </c>
      <c r="H15" s="140">
        <v>60</v>
      </c>
      <c r="I15" s="115">
        <v>-5</v>
      </c>
      <c r="J15" s="116">
        <v>-8.3333333333333339</v>
      </c>
    </row>
    <row r="16" spans="1:15" s="287" customFormat="1" ht="24.95" customHeight="1" x14ac:dyDescent="0.2">
      <c r="A16" s="193" t="s">
        <v>218</v>
      </c>
      <c r="B16" s="199" t="s">
        <v>141</v>
      </c>
      <c r="C16" s="113">
        <v>4.1820768136557609</v>
      </c>
      <c r="D16" s="115">
        <v>147</v>
      </c>
      <c r="E16" s="114">
        <v>146</v>
      </c>
      <c r="F16" s="114">
        <v>145</v>
      </c>
      <c r="G16" s="114">
        <v>146</v>
      </c>
      <c r="H16" s="140">
        <v>145</v>
      </c>
      <c r="I16" s="115">
        <v>2</v>
      </c>
      <c r="J16" s="116">
        <v>1.3793103448275863</v>
      </c>
      <c r="K16" s="110"/>
      <c r="L16" s="110"/>
      <c r="M16" s="110"/>
      <c r="N16" s="110"/>
      <c r="O16" s="110"/>
    </row>
    <row r="17" spans="1:15" s="110" customFormat="1" ht="24.95" customHeight="1" x14ac:dyDescent="0.2">
      <c r="A17" s="193" t="s">
        <v>142</v>
      </c>
      <c r="B17" s="199" t="s">
        <v>220</v>
      </c>
      <c r="C17" s="113">
        <v>1.3655761024182076</v>
      </c>
      <c r="D17" s="115">
        <v>48</v>
      </c>
      <c r="E17" s="114">
        <v>48</v>
      </c>
      <c r="F17" s="114">
        <v>48</v>
      </c>
      <c r="G17" s="114">
        <v>52</v>
      </c>
      <c r="H17" s="140">
        <v>53</v>
      </c>
      <c r="I17" s="115">
        <v>-5</v>
      </c>
      <c r="J17" s="116">
        <v>-9.433962264150944</v>
      </c>
    </row>
    <row r="18" spans="1:15" s="287" customFormat="1" ht="24.95" customHeight="1" x14ac:dyDescent="0.2">
      <c r="A18" s="201" t="s">
        <v>144</v>
      </c>
      <c r="B18" s="202" t="s">
        <v>145</v>
      </c>
      <c r="C18" s="113">
        <v>7.4253200568990039</v>
      </c>
      <c r="D18" s="115">
        <v>261</v>
      </c>
      <c r="E18" s="114">
        <v>265</v>
      </c>
      <c r="F18" s="114">
        <v>275</v>
      </c>
      <c r="G18" s="114">
        <v>287</v>
      </c>
      <c r="H18" s="140">
        <v>268</v>
      </c>
      <c r="I18" s="115">
        <v>-7</v>
      </c>
      <c r="J18" s="116">
        <v>-2.6119402985074629</v>
      </c>
      <c r="K18" s="110"/>
      <c r="L18" s="110"/>
      <c r="M18" s="110"/>
      <c r="N18" s="110"/>
      <c r="O18" s="110"/>
    </row>
    <row r="19" spans="1:15" s="110" customFormat="1" ht="24.95" customHeight="1" x14ac:dyDescent="0.2">
      <c r="A19" s="193" t="s">
        <v>146</v>
      </c>
      <c r="B19" s="199" t="s">
        <v>147</v>
      </c>
      <c r="C19" s="113">
        <v>16.984352773826458</v>
      </c>
      <c r="D19" s="115">
        <v>597</v>
      </c>
      <c r="E19" s="114">
        <v>589</v>
      </c>
      <c r="F19" s="114">
        <v>593</v>
      </c>
      <c r="G19" s="114">
        <v>582</v>
      </c>
      <c r="H19" s="140">
        <v>552</v>
      </c>
      <c r="I19" s="115">
        <v>45</v>
      </c>
      <c r="J19" s="116">
        <v>8.1521739130434785</v>
      </c>
    </row>
    <row r="20" spans="1:15" s="287" customFormat="1" ht="24.95" customHeight="1" x14ac:dyDescent="0.2">
      <c r="A20" s="193" t="s">
        <v>148</v>
      </c>
      <c r="B20" s="199" t="s">
        <v>149</v>
      </c>
      <c r="C20" s="113">
        <v>4.8364153627311524</v>
      </c>
      <c r="D20" s="115">
        <v>170</v>
      </c>
      <c r="E20" s="114">
        <v>168</v>
      </c>
      <c r="F20" s="114">
        <v>170</v>
      </c>
      <c r="G20" s="114">
        <v>167</v>
      </c>
      <c r="H20" s="140">
        <v>160</v>
      </c>
      <c r="I20" s="115">
        <v>10</v>
      </c>
      <c r="J20" s="116">
        <v>6.25</v>
      </c>
      <c r="K20" s="110"/>
      <c r="L20" s="110"/>
      <c r="M20" s="110"/>
      <c r="N20" s="110"/>
      <c r="O20" s="110"/>
    </row>
    <row r="21" spans="1:15" s="110" customFormat="1" ht="24.95" customHeight="1" x14ac:dyDescent="0.2">
      <c r="A21" s="201" t="s">
        <v>150</v>
      </c>
      <c r="B21" s="202" t="s">
        <v>151</v>
      </c>
      <c r="C21" s="113">
        <v>7.5960170697012801</v>
      </c>
      <c r="D21" s="115">
        <v>267</v>
      </c>
      <c r="E21" s="114">
        <v>321</v>
      </c>
      <c r="F21" s="114">
        <v>343</v>
      </c>
      <c r="G21" s="114">
        <v>340</v>
      </c>
      <c r="H21" s="140">
        <v>296</v>
      </c>
      <c r="I21" s="115">
        <v>-29</v>
      </c>
      <c r="J21" s="116">
        <v>-9.7972972972972965</v>
      </c>
    </row>
    <row r="22" spans="1:15" s="110" customFormat="1" ht="24.95" customHeight="1" x14ac:dyDescent="0.2">
      <c r="A22" s="201" t="s">
        <v>152</v>
      </c>
      <c r="B22" s="199" t="s">
        <v>153</v>
      </c>
      <c r="C22" s="113">
        <v>0.99573257467994314</v>
      </c>
      <c r="D22" s="115">
        <v>35</v>
      </c>
      <c r="E22" s="114">
        <v>46</v>
      </c>
      <c r="F22" s="114">
        <v>53</v>
      </c>
      <c r="G22" s="114">
        <v>60</v>
      </c>
      <c r="H22" s="140">
        <v>67</v>
      </c>
      <c r="I22" s="115">
        <v>-32</v>
      </c>
      <c r="J22" s="116">
        <v>-47.761194029850749</v>
      </c>
    </row>
    <row r="23" spans="1:15" s="110" customFormat="1" ht="24.95" customHeight="1" x14ac:dyDescent="0.2">
      <c r="A23" s="193" t="s">
        <v>154</v>
      </c>
      <c r="B23" s="199" t="s">
        <v>155</v>
      </c>
      <c r="C23" s="113">
        <v>1.5647226173541964</v>
      </c>
      <c r="D23" s="115">
        <v>55</v>
      </c>
      <c r="E23" s="114">
        <v>52</v>
      </c>
      <c r="F23" s="114">
        <v>56</v>
      </c>
      <c r="G23" s="114">
        <v>47</v>
      </c>
      <c r="H23" s="140">
        <v>43</v>
      </c>
      <c r="I23" s="115">
        <v>12</v>
      </c>
      <c r="J23" s="116">
        <v>27.906976744186046</v>
      </c>
    </row>
    <row r="24" spans="1:15" s="110" customFormat="1" ht="24.95" customHeight="1" x14ac:dyDescent="0.2">
      <c r="A24" s="193" t="s">
        <v>156</v>
      </c>
      <c r="B24" s="199" t="s">
        <v>221</v>
      </c>
      <c r="C24" s="113">
        <v>5.9459459459459456</v>
      </c>
      <c r="D24" s="115">
        <v>209</v>
      </c>
      <c r="E24" s="114">
        <v>213</v>
      </c>
      <c r="F24" s="114">
        <v>236</v>
      </c>
      <c r="G24" s="114">
        <v>242</v>
      </c>
      <c r="H24" s="140">
        <v>232</v>
      </c>
      <c r="I24" s="115">
        <v>-23</v>
      </c>
      <c r="J24" s="116">
        <v>-9.9137931034482758</v>
      </c>
    </row>
    <row r="25" spans="1:15" s="110" customFormat="1" ht="24.95" customHeight="1" x14ac:dyDescent="0.2">
      <c r="A25" s="193" t="s">
        <v>222</v>
      </c>
      <c r="B25" s="204" t="s">
        <v>159</v>
      </c>
      <c r="C25" s="113">
        <v>15.732574679943101</v>
      </c>
      <c r="D25" s="115">
        <v>553</v>
      </c>
      <c r="E25" s="114">
        <v>558</v>
      </c>
      <c r="F25" s="114">
        <v>541</v>
      </c>
      <c r="G25" s="114">
        <v>549</v>
      </c>
      <c r="H25" s="140">
        <v>556</v>
      </c>
      <c r="I25" s="115">
        <v>-3</v>
      </c>
      <c r="J25" s="116">
        <v>-0.53956834532374098</v>
      </c>
    </row>
    <row r="26" spans="1:15" s="110" customFormat="1" ht="24.95" customHeight="1" x14ac:dyDescent="0.2">
      <c r="A26" s="201">
        <v>782.78300000000002</v>
      </c>
      <c r="B26" s="203" t="s">
        <v>160</v>
      </c>
      <c r="C26" s="113">
        <v>0.48364153627311524</v>
      </c>
      <c r="D26" s="115">
        <v>17</v>
      </c>
      <c r="E26" s="114">
        <v>17</v>
      </c>
      <c r="F26" s="114">
        <v>15</v>
      </c>
      <c r="G26" s="114">
        <v>13</v>
      </c>
      <c r="H26" s="140">
        <v>15</v>
      </c>
      <c r="I26" s="115">
        <v>2</v>
      </c>
      <c r="J26" s="116">
        <v>13.333333333333334</v>
      </c>
    </row>
    <row r="27" spans="1:15" s="110" customFormat="1" ht="24.95" customHeight="1" x14ac:dyDescent="0.2">
      <c r="A27" s="193" t="s">
        <v>161</v>
      </c>
      <c r="B27" s="199" t="s">
        <v>162</v>
      </c>
      <c r="C27" s="113">
        <v>1.9914651493598863</v>
      </c>
      <c r="D27" s="115">
        <v>70</v>
      </c>
      <c r="E27" s="114">
        <v>69</v>
      </c>
      <c r="F27" s="114">
        <v>76</v>
      </c>
      <c r="G27" s="114">
        <v>77</v>
      </c>
      <c r="H27" s="140">
        <v>71</v>
      </c>
      <c r="I27" s="115">
        <v>-1</v>
      </c>
      <c r="J27" s="116">
        <v>-1.408450704225352</v>
      </c>
    </row>
    <row r="28" spans="1:15" s="110" customFormat="1" ht="24.95" customHeight="1" x14ac:dyDescent="0.2">
      <c r="A28" s="193" t="s">
        <v>163</v>
      </c>
      <c r="B28" s="199" t="s">
        <v>164</v>
      </c>
      <c r="C28" s="113">
        <v>2.6742532005689901</v>
      </c>
      <c r="D28" s="115">
        <v>94</v>
      </c>
      <c r="E28" s="114">
        <v>84</v>
      </c>
      <c r="F28" s="114">
        <v>40</v>
      </c>
      <c r="G28" s="114">
        <v>72</v>
      </c>
      <c r="H28" s="140">
        <v>78</v>
      </c>
      <c r="I28" s="115">
        <v>16</v>
      </c>
      <c r="J28" s="116">
        <v>20.512820512820515</v>
      </c>
    </row>
    <row r="29" spans="1:15" s="110" customFormat="1" ht="24.95" customHeight="1" x14ac:dyDescent="0.2">
      <c r="A29" s="193">
        <v>86</v>
      </c>
      <c r="B29" s="199" t="s">
        <v>165</v>
      </c>
      <c r="C29" s="113">
        <v>6.3726884779516357</v>
      </c>
      <c r="D29" s="115">
        <v>224</v>
      </c>
      <c r="E29" s="114">
        <v>223</v>
      </c>
      <c r="F29" s="114">
        <v>223</v>
      </c>
      <c r="G29" s="114">
        <v>212</v>
      </c>
      <c r="H29" s="140">
        <v>213</v>
      </c>
      <c r="I29" s="115">
        <v>11</v>
      </c>
      <c r="J29" s="116">
        <v>5.164319248826291</v>
      </c>
    </row>
    <row r="30" spans="1:15" s="110" customFormat="1" ht="24.95" customHeight="1" x14ac:dyDescent="0.2">
      <c r="A30" s="193">
        <v>87.88</v>
      </c>
      <c r="B30" s="204" t="s">
        <v>166</v>
      </c>
      <c r="C30" s="113">
        <v>4.6657183499288761</v>
      </c>
      <c r="D30" s="115">
        <v>164</v>
      </c>
      <c r="E30" s="114">
        <v>160</v>
      </c>
      <c r="F30" s="114">
        <v>162</v>
      </c>
      <c r="G30" s="114">
        <v>164</v>
      </c>
      <c r="H30" s="140">
        <v>157</v>
      </c>
      <c r="I30" s="115">
        <v>7</v>
      </c>
      <c r="J30" s="116">
        <v>4.4585987261146496</v>
      </c>
    </row>
    <row r="31" spans="1:15" s="110" customFormat="1" ht="24.95" customHeight="1" x14ac:dyDescent="0.2">
      <c r="A31" s="193" t="s">
        <v>167</v>
      </c>
      <c r="B31" s="199" t="s">
        <v>168</v>
      </c>
      <c r="C31" s="113">
        <v>9.3029871977240397</v>
      </c>
      <c r="D31" s="115">
        <v>327</v>
      </c>
      <c r="E31" s="114">
        <v>333</v>
      </c>
      <c r="F31" s="114">
        <v>339</v>
      </c>
      <c r="G31" s="114">
        <v>344</v>
      </c>
      <c r="H31" s="140">
        <v>339</v>
      </c>
      <c r="I31" s="115">
        <v>-12</v>
      </c>
      <c r="J31" s="116">
        <v>-3.5398230088495577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5.3769559032716927</v>
      </c>
      <c r="D34" s="115">
        <v>189</v>
      </c>
      <c r="E34" s="114">
        <v>197</v>
      </c>
      <c r="F34" s="114">
        <v>216</v>
      </c>
      <c r="G34" s="114">
        <v>214</v>
      </c>
      <c r="H34" s="140">
        <v>194</v>
      </c>
      <c r="I34" s="115">
        <v>-5</v>
      </c>
      <c r="J34" s="116">
        <v>-2.5773195876288661</v>
      </c>
    </row>
    <row r="35" spans="1:10" s="110" customFormat="1" ht="24.95" customHeight="1" x14ac:dyDescent="0.2">
      <c r="A35" s="292" t="s">
        <v>171</v>
      </c>
      <c r="B35" s="293" t="s">
        <v>172</v>
      </c>
      <c r="C35" s="113">
        <v>15.476529160739688</v>
      </c>
      <c r="D35" s="115">
        <v>544</v>
      </c>
      <c r="E35" s="114">
        <v>551</v>
      </c>
      <c r="F35" s="114">
        <v>561</v>
      </c>
      <c r="G35" s="114">
        <v>580</v>
      </c>
      <c r="H35" s="140">
        <v>554</v>
      </c>
      <c r="I35" s="115">
        <v>-10</v>
      </c>
      <c r="J35" s="116">
        <v>-1.8050541516245486</v>
      </c>
    </row>
    <row r="36" spans="1:10" s="110" customFormat="1" ht="24.95" customHeight="1" x14ac:dyDescent="0.2">
      <c r="A36" s="294" t="s">
        <v>173</v>
      </c>
      <c r="B36" s="295" t="s">
        <v>174</v>
      </c>
      <c r="C36" s="125">
        <v>79.14651493598862</v>
      </c>
      <c r="D36" s="143">
        <v>2782</v>
      </c>
      <c r="E36" s="144">
        <v>2833</v>
      </c>
      <c r="F36" s="144">
        <v>2847</v>
      </c>
      <c r="G36" s="144">
        <v>2869</v>
      </c>
      <c r="H36" s="145">
        <v>2779</v>
      </c>
      <c r="I36" s="143">
        <v>3</v>
      </c>
      <c r="J36" s="146">
        <v>0.10795250089960418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3515</v>
      </c>
      <c r="F11" s="264">
        <v>3581</v>
      </c>
      <c r="G11" s="264">
        <v>3624</v>
      </c>
      <c r="H11" s="264">
        <v>3663</v>
      </c>
      <c r="I11" s="265">
        <v>3527</v>
      </c>
      <c r="J11" s="263">
        <v>-12</v>
      </c>
      <c r="K11" s="266">
        <v>-0.34023249220300539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39.26031294452347</v>
      </c>
      <c r="E13" s="115">
        <v>1380</v>
      </c>
      <c r="F13" s="114">
        <v>1390</v>
      </c>
      <c r="G13" s="114">
        <v>1378</v>
      </c>
      <c r="H13" s="114">
        <v>1429</v>
      </c>
      <c r="I13" s="140">
        <v>1401</v>
      </c>
      <c r="J13" s="115">
        <v>-21</v>
      </c>
      <c r="K13" s="116">
        <v>-1.4989293361884368</v>
      </c>
    </row>
    <row r="14" spans="1:15" ht="15.95" customHeight="1" x14ac:dyDescent="0.2">
      <c r="A14" s="306" t="s">
        <v>230</v>
      </c>
      <c r="B14" s="307"/>
      <c r="C14" s="308"/>
      <c r="D14" s="113">
        <v>49.758179231863444</v>
      </c>
      <c r="E14" s="115">
        <v>1749</v>
      </c>
      <c r="F14" s="114">
        <v>1819</v>
      </c>
      <c r="G14" s="114">
        <v>1853</v>
      </c>
      <c r="H14" s="114">
        <v>1826</v>
      </c>
      <c r="I14" s="140">
        <v>1729</v>
      </c>
      <c r="J14" s="115">
        <v>20</v>
      </c>
      <c r="K14" s="116">
        <v>1.156737998843262</v>
      </c>
    </row>
    <row r="15" spans="1:15" ht="15.95" customHeight="1" x14ac:dyDescent="0.2">
      <c r="A15" s="306" t="s">
        <v>231</v>
      </c>
      <c r="B15" s="307"/>
      <c r="C15" s="308"/>
      <c r="D15" s="113">
        <v>4.8364153627311524</v>
      </c>
      <c r="E15" s="115">
        <v>170</v>
      </c>
      <c r="F15" s="114">
        <v>168</v>
      </c>
      <c r="G15" s="114">
        <v>174</v>
      </c>
      <c r="H15" s="114">
        <v>179</v>
      </c>
      <c r="I15" s="140">
        <v>179</v>
      </c>
      <c r="J15" s="115">
        <v>-9</v>
      </c>
      <c r="K15" s="116">
        <v>-5.027932960893855</v>
      </c>
    </row>
    <row r="16" spans="1:15" ht="15.95" customHeight="1" x14ac:dyDescent="0.2">
      <c r="A16" s="306" t="s">
        <v>232</v>
      </c>
      <c r="B16" s="307"/>
      <c r="C16" s="308"/>
      <c r="D16" s="113">
        <v>2.7596017069701282</v>
      </c>
      <c r="E16" s="115">
        <v>97</v>
      </c>
      <c r="F16" s="114">
        <v>90</v>
      </c>
      <c r="G16" s="114">
        <v>100</v>
      </c>
      <c r="H16" s="114">
        <v>103</v>
      </c>
      <c r="I16" s="140">
        <v>97</v>
      </c>
      <c r="J16" s="115">
        <v>0</v>
      </c>
      <c r="K16" s="116">
        <v>0</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4.2105263157894735</v>
      </c>
      <c r="E18" s="115">
        <v>148</v>
      </c>
      <c r="F18" s="114">
        <v>153</v>
      </c>
      <c r="G18" s="114">
        <v>164</v>
      </c>
      <c r="H18" s="114">
        <v>152</v>
      </c>
      <c r="I18" s="140">
        <v>146</v>
      </c>
      <c r="J18" s="115">
        <v>2</v>
      </c>
      <c r="K18" s="116">
        <v>1.3698630136986301</v>
      </c>
    </row>
    <row r="19" spans="1:11" ht="14.1" customHeight="1" x14ac:dyDescent="0.2">
      <c r="A19" s="306" t="s">
        <v>235</v>
      </c>
      <c r="B19" s="307" t="s">
        <v>236</v>
      </c>
      <c r="C19" s="308"/>
      <c r="D19" s="113">
        <v>2.8449502133712659</v>
      </c>
      <c r="E19" s="115">
        <v>100</v>
      </c>
      <c r="F19" s="114">
        <v>102</v>
      </c>
      <c r="G19" s="114">
        <v>117</v>
      </c>
      <c r="H19" s="114">
        <v>107</v>
      </c>
      <c r="I19" s="140">
        <v>93</v>
      </c>
      <c r="J19" s="115">
        <v>7</v>
      </c>
      <c r="K19" s="116">
        <v>7.5268817204301079</v>
      </c>
    </row>
    <row r="20" spans="1:11" ht="14.1" customHeight="1" x14ac:dyDescent="0.2">
      <c r="A20" s="306">
        <v>12</v>
      </c>
      <c r="B20" s="307" t="s">
        <v>237</v>
      </c>
      <c r="C20" s="308"/>
      <c r="D20" s="113">
        <v>1.1948790896159318</v>
      </c>
      <c r="E20" s="115">
        <v>42</v>
      </c>
      <c r="F20" s="114">
        <v>41</v>
      </c>
      <c r="G20" s="114">
        <v>46</v>
      </c>
      <c r="H20" s="114">
        <v>44</v>
      </c>
      <c r="I20" s="140">
        <v>44</v>
      </c>
      <c r="J20" s="115">
        <v>-2</v>
      </c>
      <c r="K20" s="116">
        <v>-4.5454545454545459</v>
      </c>
    </row>
    <row r="21" spans="1:11" ht="14.1" customHeight="1" x14ac:dyDescent="0.2">
      <c r="A21" s="306">
        <v>21</v>
      </c>
      <c r="B21" s="307" t="s">
        <v>238</v>
      </c>
      <c r="C21" s="308"/>
      <c r="D21" s="113">
        <v>0.17069701280227595</v>
      </c>
      <c r="E21" s="115">
        <v>6</v>
      </c>
      <c r="F21" s="114" t="s">
        <v>513</v>
      </c>
      <c r="G21" s="114" t="s">
        <v>513</v>
      </c>
      <c r="H21" s="114">
        <v>5</v>
      </c>
      <c r="I21" s="140">
        <v>7</v>
      </c>
      <c r="J21" s="115">
        <v>-1</v>
      </c>
      <c r="K21" s="116">
        <v>-14.285714285714286</v>
      </c>
    </row>
    <row r="22" spans="1:11" ht="14.1" customHeight="1" x14ac:dyDescent="0.2">
      <c r="A22" s="306">
        <v>22</v>
      </c>
      <c r="B22" s="307" t="s">
        <v>239</v>
      </c>
      <c r="C22" s="308"/>
      <c r="D22" s="113">
        <v>0.65433854907539113</v>
      </c>
      <c r="E22" s="115">
        <v>23</v>
      </c>
      <c r="F22" s="114">
        <v>25</v>
      </c>
      <c r="G22" s="114">
        <v>25</v>
      </c>
      <c r="H22" s="114">
        <v>23</v>
      </c>
      <c r="I22" s="140">
        <v>21</v>
      </c>
      <c r="J22" s="115">
        <v>2</v>
      </c>
      <c r="K22" s="116">
        <v>9.5238095238095237</v>
      </c>
    </row>
    <row r="23" spans="1:11" ht="14.1" customHeight="1" x14ac:dyDescent="0.2">
      <c r="A23" s="306">
        <v>23</v>
      </c>
      <c r="B23" s="307" t="s">
        <v>240</v>
      </c>
      <c r="C23" s="308"/>
      <c r="D23" s="113">
        <v>0.17069701280227595</v>
      </c>
      <c r="E23" s="115">
        <v>6</v>
      </c>
      <c r="F23" s="114">
        <v>7</v>
      </c>
      <c r="G23" s="114">
        <v>6</v>
      </c>
      <c r="H23" s="114" t="s">
        <v>513</v>
      </c>
      <c r="I23" s="140">
        <v>5</v>
      </c>
      <c r="J23" s="115">
        <v>1</v>
      </c>
      <c r="K23" s="116">
        <v>20</v>
      </c>
    </row>
    <row r="24" spans="1:11" ht="14.1" customHeight="1" x14ac:dyDescent="0.2">
      <c r="A24" s="306">
        <v>24</v>
      </c>
      <c r="B24" s="307" t="s">
        <v>241</v>
      </c>
      <c r="C24" s="308"/>
      <c r="D24" s="113">
        <v>1.4509246088193457</v>
      </c>
      <c r="E24" s="115">
        <v>51</v>
      </c>
      <c r="F24" s="114">
        <v>53</v>
      </c>
      <c r="G24" s="114">
        <v>54</v>
      </c>
      <c r="H24" s="114">
        <v>54</v>
      </c>
      <c r="I24" s="140">
        <v>52</v>
      </c>
      <c r="J24" s="115">
        <v>-1</v>
      </c>
      <c r="K24" s="116">
        <v>-1.9230769230769231</v>
      </c>
    </row>
    <row r="25" spans="1:11" ht="14.1" customHeight="1" x14ac:dyDescent="0.2">
      <c r="A25" s="306">
        <v>25</v>
      </c>
      <c r="B25" s="307" t="s">
        <v>242</v>
      </c>
      <c r="C25" s="308"/>
      <c r="D25" s="113">
        <v>1.9630156472261735</v>
      </c>
      <c r="E25" s="115">
        <v>69</v>
      </c>
      <c r="F25" s="114">
        <v>73</v>
      </c>
      <c r="G25" s="114">
        <v>72</v>
      </c>
      <c r="H25" s="114">
        <v>76</v>
      </c>
      <c r="I25" s="140">
        <v>66</v>
      </c>
      <c r="J25" s="115">
        <v>3</v>
      </c>
      <c r="K25" s="116">
        <v>4.5454545454545459</v>
      </c>
    </row>
    <row r="26" spans="1:11" ht="14.1" customHeight="1" x14ac:dyDescent="0.2">
      <c r="A26" s="306">
        <v>26</v>
      </c>
      <c r="B26" s="307" t="s">
        <v>243</v>
      </c>
      <c r="C26" s="308"/>
      <c r="D26" s="113">
        <v>1.1948790896159318</v>
      </c>
      <c r="E26" s="115">
        <v>42</v>
      </c>
      <c r="F26" s="114">
        <v>41</v>
      </c>
      <c r="G26" s="114">
        <v>37</v>
      </c>
      <c r="H26" s="114">
        <v>43</v>
      </c>
      <c r="I26" s="140">
        <v>41</v>
      </c>
      <c r="J26" s="115">
        <v>1</v>
      </c>
      <c r="K26" s="116">
        <v>2.4390243902439024</v>
      </c>
    </row>
    <row r="27" spans="1:11" ht="14.1" customHeight="1" x14ac:dyDescent="0.2">
      <c r="A27" s="306">
        <v>27</v>
      </c>
      <c r="B27" s="307" t="s">
        <v>244</v>
      </c>
      <c r="C27" s="308"/>
      <c r="D27" s="113">
        <v>0.3413940256045519</v>
      </c>
      <c r="E27" s="115">
        <v>12</v>
      </c>
      <c r="F27" s="114">
        <v>12</v>
      </c>
      <c r="G27" s="114">
        <v>10</v>
      </c>
      <c r="H27" s="114">
        <v>11</v>
      </c>
      <c r="I27" s="140">
        <v>9</v>
      </c>
      <c r="J27" s="115">
        <v>3</v>
      </c>
      <c r="K27" s="116">
        <v>33.333333333333336</v>
      </c>
    </row>
    <row r="28" spans="1:11" ht="14.1" customHeight="1" x14ac:dyDescent="0.2">
      <c r="A28" s="306">
        <v>28</v>
      </c>
      <c r="B28" s="307" t="s">
        <v>245</v>
      </c>
      <c r="C28" s="308"/>
      <c r="D28" s="113">
        <v>0.22759601706970128</v>
      </c>
      <c r="E28" s="115">
        <v>8</v>
      </c>
      <c r="F28" s="114">
        <v>6</v>
      </c>
      <c r="G28" s="114">
        <v>7</v>
      </c>
      <c r="H28" s="114">
        <v>7</v>
      </c>
      <c r="I28" s="140">
        <v>7</v>
      </c>
      <c r="J28" s="115">
        <v>1</v>
      </c>
      <c r="K28" s="116">
        <v>14.285714285714286</v>
      </c>
    </row>
    <row r="29" spans="1:11" ht="14.1" customHeight="1" x14ac:dyDescent="0.2">
      <c r="A29" s="306">
        <v>29</v>
      </c>
      <c r="B29" s="307" t="s">
        <v>246</v>
      </c>
      <c r="C29" s="308"/>
      <c r="D29" s="113">
        <v>2.6458036984352775</v>
      </c>
      <c r="E29" s="115">
        <v>93</v>
      </c>
      <c r="F29" s="114">
        <v>108</v>
      </c>
      <c r="G29" s="114">
        <v>101</v>
      </c>
      <c r="H29" s="114">
        <v>102</v>
      </c>
      <c r="I29" s="140">
        <v>104</v>
      </c>
      <c r="J29" s="115">
        <v>-11</v>
      </c>
      <c r="K29" s="116">
        <v>-10.576923076923077</v>
      </c>
    </row>
    <row r="30" spans="1:11" ht="14.1" customHeight="1" x14ac:dyDescent="0.2">
      <c r="A30" s="306" t="s">
        <v>247</v>
      </c>
      <c r="B30" s="307" t="s">
        <v>248</v>
      </c>
      <c r="C30" s="308"/>
      <c r="D30" s="113">
        <v>0.28449502133712662</v>
      </c>
      <c r="E30" s="115">
        <v>10</v>
      </c>
      <c r="F30" s="114">
        <v>11</v>
      </c>
      <c r="G30" s="114">
        <v>12</v>
      </c>
      <c r="H30" s="114">
        <v>13</v>
      </c>
      <c r="I30" s="140">
        <v>13</v>
      </c>
      <c r="J30" s="115">
        <v>-3</v>
      </c>
      <c r="K30" s="116">
        <v>-23.076923076923077</v>
      </c>
    </row>
    <row r="31" spans="1:11" ht="14.1" customHeight="1" x14ac:dyDescent="0.2">
      <c r="A31" s="306" t="s">
        <v>249</v>
      </c>
      <c r="B31" s="307" t="s">
        <v>250</v>
      </c>
      <c r="C31" s="308"/>
      <c r="D31" s="113">
        <v>2.3613086770981506</v>
      </c>
      <c r="E31" s="115">
        <v>83</v>
      </c>
      <c r="F31" s="114">
        <v>97</v>
      </c>
      <c r="G31" s="114">
        <v>89</v>
      </c>
      <c r="H31" s="114">
        <v>89</v>
      </c>
      <c r="I31" s="140">
        <v>91</v>
      </c>
      <c r="J31" s="115">
        <v>-8</v>
      </c>
      <c r="K31" s="116">
        <v>-8.791208791208792</v>
      </c>
    </row>
    <row r="32" spans="1:11" ht="14.1" customHeight="1" x14ac:dyDescent="0.2">
      <c r="A32" s="306">
        <v>31</v>
      </c>
      <c r="B32" s="307" t="s">
        <v>251</v>
      </c>
      <c r="C32" s="308"/>
      <c r="D32" s="113">
        <v>0.3413940256045519</v>
      </c>
      <c r="E32" s="115">
        <v>12</v>
      </c>
      <c r="F32" s="114">
        <v>10</v>
      </c>
      <c r="G32" s="114">
        <v>9</v>
      </c>
      <c r="H32" s="114">
        <v>9</v>
      </c>
      <c r="I32" s="140">
        <v>7</v>
      </c>
      <c r="J32" s="115">
        <v>5</v>
      </c>
      <c r="K32" s="116">
        <v>71.428571428571431</v>
      </c>
    </row>
    <row r="33" spans="1:11" ht="14.1" customHeight="1" x14ac:dyDescent="0.2">
      <c r="A33" s="306">
        <v>32</v>
      </c>
      <c r="B33" s="307" t="s">
        <v>252</v>
      </c>
      <c r="C33" s="308"/>
      <c r="D33" s="113">
        <v>1.9345661450924609</v>
      </c>
      <c r="E33" s="115">
        <v>68</v>
      </c>
      <c r="F33" s="114">
        <v>63</v>
      </c>
      <c r="G33" s="114">
        <v>66</v>
      </c>
      <c r="H33" s="114">
        <v>74</v>
      </c>
      <c r="I33" s="140">
        <v>64</v>
      </c>
      <c r="J33" s="115">
        <v>4</v>
      </c>
      <c r="K33" s="116">
        <v>6.25</v>
      </c>
    </row>
    <row r="34" spans="1:11" ht="14.1" customHeight="1" x14ac:dyDescent="0.2">
      <c r="A34" s="306">
        <v>33</v>
      </c>
      <c r="B34" s="307" t="s">
        <v>253</v>
      </c>
      <c r="C34" s="308"/>
      <c r="D34" s="113">
        <v>0.54054054054054057</v>
      </c>
      <c r="E34" s="115">
        <v>19</v>
      </c>
      <c r="F34" s="114">
        <v>18</v>
      </c>
      <c r="G34" s="114">
        <v>14</v>
      </c>
      <c r="H34" s="114">
        <v>14</v>
      </c>
      <c r="I34" s="140">
        <v>15</v>
      </c>
      <c r="J34" s="115">
        <v>4</v>
      </c>
      <c r="K34" s="116">
        <v>26.666666666666668</v>
      </c>
    </row>
    <row r="35" spans="1:11" ht="14.1" customHeight="1" x14ac:dyDescent="0.2">
      <c r="A35" s="306">
        <v>34</v>
      </c>
      <c r="B35" s="307" t="s">
        <v>254</v>
      </c>
      <c r="C35" s="308"/>
      <c r="D35" s="113">
        <v>6.1735419630156469</v>
      </c>
      <c r="E35" s="115">
        <v>217</v>
      </c>
      <c r="F35" s="114">
        <v>229</v>
      </c>
      <c r="G35" s="114">
        <v>238</v>
      </c>
      <c r="H35" s="114">
        <v>226</v>
      </c>
      <c r="I35" s="140">
        <v>216</v>
      </c>
      <c r="J35" s="115">
        <v>1</v>
      </c>
      <c r="K35" s="116">
        <v>0.46296296296296297</v>
      </c>
    </row>
    <row r="36" spans="1:11" ht="14.1" customHeight="1" x14ac:dyDescent="0.2">
      <c r="A36" s="306">
        <v>41</v>
      </c>
      <c r="B36" s="307" t="s">
        <v>255</v>
      </c>
      <c r="C36" s="308"/>
      <c r="D36" s="113">
        <v>0.14224751066856331</v>
      </c>
      <c r="E36" s="115">
        <v>5</v>
      </c>
      <c r="F36" s="114">
        <v>4</v>
      </c>
      <c r="G36" s="114">
        <v>7</v>
      </c>
      <c r="H36" s="114">
        <v>7</v>
      </c>
      <c r="I36" s="140">
        <v>8</v>
      </c>
      <c r="J36" s="115">
        <v>-3</v>
      </c>
      <c r="K36" s="116">
        <v>-37.5</v>
      </c>
    </row>
    <row r="37" spans="1:11" ht="14.1" customHeight="1" x14ac:dyDescent="0.2">
      <c r="A37" s="306">
        <v>42</v>
      </c>
      <c r="B37" s="307" t="s">
        <v>256</v>
      </c>
      <c r="C37" s="308"/>
      <c r="D37" s="113" t="s">
        <v>513</v>
      </c>
      <c r="E37" s="115" t="s">
        <v>513</v>
      </c>
      <c r="F37" s="114" t="s">
        <v>513</v>
      </c>
      <c r="G37" s="114">
        <v>4</v>
      </c>
      <c r="H37" s="114">
        <v>4</v>
      </c>
      <c r="I37" s="140">
        <v>4</v>
      </c>
      <c r="J37" s="115" t="s">
        <v>513</v>
      </c>
      <c r="K37" s="116" t="s">
        <v>513</v>
      </c>
    </row>
    <row r="38" spans="1:11" ht="14.1" customHeight="1" x14ac:dyDescent="0.2">
      <c r="A38" s="306">
        <v>43</v>
      </c>
      <c r="B38" s="307" t="s">
        <v>257</v>
      </c>
      <c r="C38" s="308"/>
      <c r="D38" s="113">
        <v>0.39829302987197723</v>
      </c>
      <c r="E38" s="115">
        <v>14</v>
      </c>
      <c r="F38" s="114">
        <v>12</v>
      </c>
      <c r="G38" s="114">
        <v>11</v>
      </c>
      <c r="H38" s="114">
        <v>11</v>
      </c>
      <c r="I38" s="140">
        <v>14</v>
      </c>
      <c r="J38" s="115">
        <v>0</v>
      </c>
      <c r="K38" s="116">
        <v>0</v>
      </c>
    </row>
    <row r="39" spans="1:11" ht="14.1" customHeight="1" x14ac:dyDescent="0.2">
      <c r="A39" s="306">
        <v>51</v>
      </c>
      <c r="B39" s="307" t="s">
        <v>258</v>
      </c>
      <c r="C39" s="308"/>
      <c r="D39" s="113">
        <v>3.6699857752489331</v>
      </c>
      <c r="E39" s="115">
        <v>129</v>
      </c>
      <c r="F39" s="114">
        <v>128</v>
      </c>
      <c r="G39" s="114">
        <v>134</v>
      </c>
      <c r="H39" s="114">
        <v>136</v>
      </c>
      <c r="I39" s="140">
        <v>146</v>
      </c>
      <c r="J39" s="115">
        <v>-17</v>
      </c>
      <c r="K39" s="116">
        <v>-11.643835616438356</v>
      </c>
    </row>
    <row r="40" spans="1:11" ht="14.1" customHeight="1" x14ac:dyDescent="0.2">
      <c r="A40" s="306" t="s">
        <v>259</v>
      </c>
      <c r="B40" s="307" t="s">
        <v>260</v>
      </c>
      <c r="C40" s="308"/>
      <c r="D40" s="113">
        <v>3.4139402560455192</v>
      </c>
      <c r="E40" s="115">
        <v>120</v>
      </c>
      <c r="F40" s="114">
        <v>122</v>
      </c>
      <c r="G40" s="114">
        <v>126</v>
      </c>
      <c r="H40" s="114">
        <v>127</v>
      </c>
      <c r="I40" s="140">
        <v>137</v>
      </c>
      <c r="J40" s="115">
        <v>-17</v>
      </c>
      <c r="K40" s="116">
        <v>-12.408759124087592</v>
      </c>
    </row>
    <row r="41" spans="1:11" ht="14.1" customHeight="1" x14ac:dyDescent="0.2">
      <c r="A41" s="306"/>
      <c r="B41" s="307" t="s">
        <v>261</v>
      </c>
      <c r="C41" s="308"/>
      <c r="D41" s="113">
        <v>2.275960170697013</v>
      </c>
      <c r="E41" s="115">
        <v>80</v>
      </c>
      <c r="F41" s="114">
        <v>80</v>
      </c>
      <c r="G41" s="114">
        <v>77</v>
      </c>
      <c r="H41" s="114">
        <v>75</v>
      </c>
      <c r="I41" s="140">
        <v>82</v>
      </c>
      <c r="J41" s="115">
        <v>-2</v>
      </c>
      <c r="K41" s="116">
        <v>-2.4390243902439024</v>
      </c>
    </row>
    <row r="42" spans="1:11" ht="14.1" customHeight="1" x14ac:dyDescent="0.2">
      <c r="A42" s="306">
        <v>52</v>
      </c>
      <c r="B42" s="307" t="s">
        <v>262</v>
      </c>
      <c r="C42" s="308"/>
      <c r="D42" s="113">
        <v>4.7510668563300138</v>
      </c>
      <c r="E42" s="115">
        <v>167</v>
      </c>
      <c r="F42" s="114">
        <v>167</v>
      </c>
      <c r="G42" s="114">
        <v>173</v>
      </c>
      <c r="H42" s="114">
        <v>178</v>
      </c>
      <c r="I42" s="140">
        <v>170</v>
      </c>
      <c r="J42" s="115">
        <v>-3</v>
      </c>
      <c r="K42" s="116">
        <v>-1.7647058823529411</v>
      </c>
    </row>
    <row r="43" spans="1:11" ht="14.1" customHeight="1" x14ac:dyDescent="0.2">
      <c r="A43" s="306" t="s">
        <v>263</v>
      </c>
      <c r="B43" s="307" t="s">
        <v>264</v>
      </c>
      <c r="C43" s="308"/>
      <c r="D43" s="113">
        <v>4.4950213371265999</v>
      </c>
      <c r="E43" s="115">
        <v>158</v>
      </c>
      <c r="F43" s="114">
        <v>155</v>
      </c>
      <c r="G43" s="114">
        <v>156</v>
      </c>
      <c r="H43" s="114">
        <v>160</v>
      </c>
      <c r="I43" s="140">
        <v>156</v>
      </c>
      <c r="J43" s="115">
        <v>2</v>
      </c>
      <c r="K43" s="116">
        <v>1.2820512820512822</v>
      </c>
    </row>
    <row r="44" spans="1:11" ht="14.1" customHeight="1" x14ac:dyDescent="0.2">
      <c r="A44" s="306">
        <v>53</v>
      </c>
      <c r="B44" s="307" t="s">
        <v>265</v>
      </c>
      <c r="C44" s="308"/>
      <c r="D44" s="113">
        <v>2.0483641536273116</v>
      </c>
      <c r="E44" s="115">
        <v>72</v>
      </c>
      <c r="F44" s="114">
        <v>71</v>
      </c>
      <c r="G44" s="114">
        <v>77</v>
      </c>
      <c r="H44" s="114">
        <v>72</v>
      </c>
      <c r="I44" s="140">
        <v>71</v>
      </c>
      <c r="J44" s="115">
        <v>1</v>
      </c>
      <c r="K44" s="116">
        <v>1.408450704225352</v>
      </c>
    </row>
    <row r="45" spans="1:11" ht="14.1" customHeight="1" x14ac:dyDescent="0.2">
      <c r="A45" s="306" t="s">
        <v>266</v>
      </c>
      <c r="B45" s="307" t="s">
        <v>267</v>
      </c>
      <c r="C45" s="308"/>
      <c r="D45" s="113">
        <v>1.8776671408250356</v>
      </c>
      <c r="E45" s="115">
        <v>66</v>
      </c>
      <c r="F45" s="114">
        <v>64</v>
      </c>
      <c r="G45" s="114">
        <v>65</v>
      </c>
      <c r="H45" s="114">
        <v>62</v>
      </c>
      <c r="I45" s="140">
        <v>64</v>
      </c>
      <c r="J45" s="115">
        <v>2</v>
      </c>
      <c r="K45" s="116">
        <v>3.125</v>
      </c>
    </row>
    <row r="46" spans="1:11" ht="14.1" customHeight="1" x14ac:dyDescent="0.2">
      <c r="A46" s="306">
        <v>54</v>
      </c>
      <c r="B46" s="307" t="s">
        <v>268</v>
      </c>
      <c r="C46" s="308"/>
      <c r="D46" s="113">
        <v>18.349928876244665</v>
      </c>
      <c r="E46" s="115">
        <v>645</v>
      </c>
      <c r="F46" s="114">
        <v>650</v>
      </c>
      <c r="G46" s="114">
        <v>651</v>
      </c>
      <c r="H46" s="114">
        <v>673</v>
      </c>
      <c r="I46" s="140">
        <v>678</v>
      </c>
      <c r="J46" s="115">
        <v>-33</v>
      </c>
      <c r="K46" s="116">
        <v>-4.8672566371681416</v>
      </c>
    </row>
    <row r="47" spans="1:11" ht="14.1" customHeight="1" x14ac:dyDescent="0.2">
      <c r="A47" s="306">
        <v>61</v>
      </c>
      <c r="B47" s="307" t="s">
        <v>269</v>
      </c>
      <c r="C47" s="308"/>
      <c r="D47" s="113">
        <v>0.73968705547652913</v>
      </c>
      <c r="E47" s="115">
        <v>26</v>
      </c>
      <c r="F47" s="114">
        <v>28</v>
      </c>
      <c r="G47" s="114">
        <v>29</v>
      </c>
      <c r="H47" s="114">
        <v>29</v>
      </c>
      <c r="I47" s="140">
        <v>29</v>
      </c>
      <c r="J47" s="115">
        <v>-3</v>
      </c>
      <c r="K47" s="116">
        <v>-10.344827586206897</v>
      </c>
    </row>
    <row r="48" spans="1:11" ht="14.1" customHeight="1" x14ac:dyDescent="0.2">
      <c r="A48" s="306">
        <v>62</v>
      </c>
      <c r="B48" s="307" t="s">
        <v>270</v>
      </c>
      <c r="C48" s="308"/>
      <c r="D48" s="113">
        <v>10.810810810810811</v>
      </c>
      <c r="E48" s="115">
        <v>380</v>
      </c>
      <c r="F48" s="114">
        <v>366</v>
      </c>
      <c r="G48" s="114">
        <v>370</v>
      </c>
      <c r="H48" s="114">
        <v>381</v>
      </c>
      <c r="I48" s="140">
        <v>351</v>
      </c>
      <c r="J48" s="115">
        <v>29</v>
      </c>
      <c r="K48" s="116">
        <v>8.2621082621082618</v>
      </c>
    </row>
    <row r="49" spans="1:11" ht="14.1" customHeight="1" x14ac:dyDescent="0.2">
      <c r="A49" s="306">
        <v>63</v>
      </c>
      <c r="B49" s="307" t="s">
        <v>271</v>
      </c>
      <c r="C49" s="308"/>
      <c r="D49" s="113">
        <v>6.0312944523470842</v>
      </c>
      <c r="E49" s="115">
        <v>212</v>
      </c>
      <c r="F49" s="114">
        <v>246</v>
      </c>
      <c r="G49" s="114">
        <v>271</v>
      </c>
      <c r="H49" s="114">
        <v>266</v>
      </c>
      <c r="I49" s="140">
        <v>225</v>
      </c>
      <c r="J49" s="115">
        <v>-13</v>
      </c>
      <c r="K49" s="116">
        <v>-5.7777777777777777</v>
      </c>
    </row>
    <row r="50" spans="1:11" ht="14.1" customHeight="1" x14ac:dyDescent="0.2">
      <c r="A50" s="306" t="s">
        <v>272</v>
      </c>
      <c r="B50" s="307" t="s">
        <v>273</v>
      </c>
      <c r="C50" s="308"/>
      <c r="D50" s="113">
        <v>0.28449502133712662</v>
      </c>
      <c r="E50" s="115">
        <v>10</v>
      </c>
      <c r="F50" s="114">
        <v>7</v>
      </c>
      <c r="G50" s="114">
        <v>9</v>
      </c>
      <c r="H50" s="114">
        <v>8</v>
      </c>
      <c r="I50" s="140">
        <v>5</v>
      </c>
      <c r="J50" s="115">
        <v>5</v>
      </c>
      <c r="K50" s="116">
        <v>100</v>
      </c>
    </row>
    <row r="51" spans="1:11" ht="14.1" customHeight="1" x14ac:dyDescent="0.2">
      <c r="A51" s="306" t="s">
        <v>274</v>
      </c>
      <c r="B51" s="307" t="s">
        <v>275</v>
      </c>
      <c r="C51" s="308"/>
      <c r="D51" s="113">
        <v>5.1493598862019914</v>
      </c>
      <c r="E51" s="115">
        <v>181</v>
      </c>
      <c r="F51" s="114">
        <v>219</v>
      </c>
      <c r="G51" s="114">
        <v>242</v>
      </c>
      <c r="H51" s="114">
        <v>241</v>
      </c>
      <c r="I51" s="140">
        <v>202</v>
      </c>
      <c r="J51" s="115">
        <v>-21</v>
      </c>
      <c r="K51" s="116">
        <v>-10.396039603960396</v>
      </c>
    </row>
    <row r="52" spans="1:11" ht="14.1" customHeight="1" x14ac:dyDescent="0.2">
      <c r="A52" s="306">
        <v>71</v>
      </c>
      <c r="B52" s="307" t="s">
        <v>276</v>
      </c>
      <c r="C52" s="308"/>
      <c r="D52" s="113">
        <v>15.93172119487909</v>
      </c>
      <c r="E52" s="115">
        <v>560</v>
      </c>
      <c r="F52" s="114">
        <v>562</v>
      </c>
      <c r="G52" s="114">
        <v>527</v>
      </c>
      <c r="H52" s="114">
        <v>540</v>
      </c>
      <c r="I52" s="140">
        <v>533</v>
      </c>
      <c r="J52" s="115">
        <v>27</v>
      </c>
      <c r="K52" s="116">
        <v>5.0656660412757972</v>
      </c>
    </row>
    <row r="53" spans="1:11" ht="14.1" customHeight="1" x14ac:dyDescent="0.2">
      <c r="A53" s="306" t="s">
        <v>277</v>
      </c>
      <c r="B53" s="307" t="s">
        <v>278</v>
      </c>
      <c r="C53" s="308"/>
      <c r="D53" s="113">
        <v>1.1095305832147937</v>
      </c>
      <c r="E53" s="115">
        <v>39</v>
      </c>
      <c r="F53" s="114">
        <v>36</v>
      </c>
      <c r="G53" s="114">
        <v>39</v>
      </c>
      <c r="H53" s="114">
        <v>40</v>
      </c>
      <c r="I53" s="140">
        <v>32</v>
      </c>
      <c r="J53" s="115">
        <v>7</v>
      </c>
      <c r="K53" s="116">
        <v>21.875</v>
      </c>
    </row>
    <row r="54" spans="1:11" ht="14.1" customHeight="1" x14ac:dyDescent="0.2">
      <c r="A54" s="306" t="s">
        <v>279</v>
      </c>
      <c r="B54" s="307" t="s">
        <v>280</v>
      </c>
      <c r="C54" s="308"/>
      <c r="D54" s="113">
        <v>14.253200568990042</v>
      </c>
      <c r="E54" s="115">
        <v>501</v>
      </c>
      <c r="F54" s="114">
        <v>504</v>
      </c>
      <c r="G54" s="114">
        <v>466</v>
      </c>
      <c r="H54" s="114">
        <v>478</v>
      </c>
      <c r="I54" s="140">
        <v>480</v>
      </c>
      <c r="J54" s="115">
        <v>21</v>
      </c>
      <c r="K54" s="116">
        <v>4.375</v>
      </c>
    </row>
    <row r="55" spans="1:11" ht="14.1" customHeight="1" x14ac:dyDescent="0.2">
      <c r="A55" s="306">
        <v>72</v>
      </c>
      <c r="B55" s="307" t="s">
        <v>281</v>
      </c>
      <c r="C55" s="308"/>
      <c r="D55" s="113">
        <v>1.5647226173541964</v>
      </c>
      <c r="E55" s="115">
        <v>55</v>
      </c>
      <c r="F55" s="114">
        <v>58</v>
      </c>
      <c r="G55" s="114">
        <v>60</v>
      </c>
      <c r="H55" s="114">
        <v>58</v>
      </c>
      <c r="I55" s="140">
        <v>57</v>
      </c>
      <c r="J55" s="115">
        <v>-2</v>
      </c>
      <c r="K55" s="116">
        <v>-3.5087719298245612</v>
      </c>
    </row>
    <row r="56" spans="1:11" ht="14.1" customHeight="1" x14ac:dyDescent="0.2">
      <c r="A56" s="306" t="s">
        <v>282</v>
      </c>
      <c r="B56" s="307" t="s">
        <v>283</v>
      </c>
      <c r="C56" s="308"/>
      <c r="D56" s="113">
        <v>0.17069701280227595</v>
      </c>
      <c r="E56" s="115">
        <v>6</v>
      </c>
      <c r="F56" s="114">
        <v>5</v>
      </c>
      <c r="G56" s="114">
        <v>6</v>
      </c>
      <c r="H56" s="114">
        <v>5</v>
      </c>
      <c r="I56" s="140">
        <v>3</v>
      </c>
      <c r="J56" s="115">
        <v>3</v>
      </c>
      <c r="K56" s="116">
        <v>100</v>
      </c>
    </row>
    <row r="57" spans="1:11" ht="14.1" customHeight="1" x14ac:dyDescent="0.2">
      <c r="A57" s="306" t="s">
        <v>284</v>
      </c>
      <c r="B57" s="307" t="s">
        <v>285</v>
      </c>
      <c r="C57" s="308"/>
      <c r="D57" s="113">
        <v>1.166429587482219</v>
      </c>
      <c r="E57" s="115">
        <v>41</v>
      </c>
      <c r="F57" s="114">
        <v>45</v>
      </c>
      <c r="G57" s="114">
        <v>44</v>
      </c>
      <c r="H57" s="114">
        <v>44</v>
      </c>
      <c r="I57" s="140">
        <v>44</v>
      </c>
      <c r="J57" s="115">
        <v>-3</v>
      </c>
      <c r="K57" s="116">
        <v>-6.8181818181818183</v>
      </c>
    </row>
    <row r="58" spans="1:11" ht="14.1" customHeight="1" x14ac:dyDescent="0.2">
      <c r="A58" s="306">
        <v>73</v>
      </c>
      <c r="B58" s="307" t="s">
        <v>286</v>
      </c>
      <c r="C58" s="308"/>
      <c r="D58" s="113">
        <v>1.2802275960170697</v>
      </c>
      <c r="E58" s="115">
        <v>45</v>
      </c>
      <c r="F58" s="114">
        <v>45</v>
      </c>
      <c r="G58" s="114">
        <v>43</v>
      </c>
      <c r="H58" s="114">
        <v>42</v>
      </c>
      <c r="I58" s="140">
        <v>40</v>
      </c>
      <c r="J58" s="115">
        <v>5</v>
      </c>
      <c r="K58" s="116">
        <v>12.5</v>
      </c>
    </row>
    <row r="59" spans="1:11" ht="14.1" customHeight="1" x14ac:dyDescent="0.2">
      <c r="A59" s="306" t="s">
        <v>287</v>
      </c>
      <c r="B59" s="307" t="s">
        <v>288</v>
      </c>
      <c r="C59" s="308"/>
      <c r="D59" s="113">
        <v>0.9388335704125178</v>
      </c>
      <c r="E59" s="115">
        <v>33</v>
      </c>
      <c r="F59" s="114">
        <v>33</v>
      </c>
      <c r="G59" s="114">
        <v>30</v>
      </c>
      <c r="H59" s="114">
        <v>30</v>
      </c>
      <c r="I59" s="140">
        <v>29</v>
      </c>
      <c r="J59" s="115">
        <v>4</v>
      </c>
      <c r="K59" s="116">
        <v>13.793103448275861</v>
      </c>
    </row>
    <row r="60" spans="1:11" ht="14.1" customHeight="1" x14ac:dyDescent="0.2">
      <c r="A60" s="306">
        <v>81</v>
      </c>
      <c r="B60" s="307" t="s">
        <v>289</v>
      </c>
      <c r="C60" s="308"/>
      <c r="D60" s="113">
        <v>2.930298719772404</v>
      </c>
      <c r="E60" s="115">
        <v>103</v>
      </c>
      <c r="F60" s="114">
        <v>106</v>
      </c>
      <c r="G60" s="114">
        <v>108</v>
      </c>
      <c r="H60" s="114">
        <v>101</v>
      </c>
      <c r="I60" s="140">
        <v>99</v>
      </c>
      <c r="J60" s="115">
        <v>4</v>
      </c>
      <c r="K60" s="116">
        <v>4.0404040404040407</v>
      </c>
    </row>
    <row r="61" spans="1:11" ht="14.1" customHeight="1" x14ac:dyDescent="0.2">
      <c r="A61" s="306" t="s">
        <v>290</v>
      </c>
      <c r="B61" s="307" t="s">
        <v>291</v>
      </c>
      <c r="C61" s="308"/>
      <c r="D61" s="113">
        <v>0.88193456614509247</v>
      </c>
      <c r="E61" s="115">
        <v>31</v>
      </c>
      <c r="F61" s="114">
        <v>33</v>
      </c>
      <c r="G61" s="114">
        <v>33</v>
      </c>
      <c r="H61" s="114">
        <v>34</v>
      </c>
      <c r="I61" s="140">
        <v>34</v>
      </c>
      <c r="J61" s="115">
        <v>-3</v>
      </c>
      <c r="K61" s="116">
        <v>-8.8235294117647065</v>
      </c>
    </row>
    <row r="62" spans="1:11" ht="14.1" customHeight="1" x14ac:dyDescent="0.2">
      <c r="A62" s="306" t="s">
        <v>292</v>
      </c>
      <c r="B62" s="307" t="s">
        <v>293</v>
      </c>
      <c r="C62" s="308"/>
      <c r="D62" s="113">
        <v>0.73968705547652913</v>
      </c>
      <c r="E62" s="115">
        <v>26</v>
      </c>
      <c r="F62" s="114">
        <v>29</v>
      </c>
      <c r="G62" s="114">
        <v>28</v>
      </c>
      <c r="H62" s="114">
        <v>24</v>
      </c>
      <c r="I62" s="140">
        <v>24</v>
      </c>
      <c r="J62" s="115">
        <v>2</v>
      </c>
      <c r="K62" s="116">
        <v>8.3333333333333339</v>
      </c>
    </row>
    <row r="63" spans="1:11" ht="14.1" customHeight="1" x14ac:dyDescent="0.2">
      <c r="A63" s="306"/>
      <c r="B63" s="307" t="s">
        <v>294</v>
      </c>
      <c r="C63" s="308"/>
      <c r="D63" s="113">
        <v>0.54054054054054057</v>
      </c>
      <c r="E63" s="115">
        <v>19</v>
      </c>
      <c r="F63" s="114">
        <v>21</v>
      </c>
      <c r="G63" s="114">
        <v>18</v>
      </c>
      <c r="H63" s="114">
        <v>15</v>
      </c>
      <c r="I63" s="140">
        <v>15</v>
      </c>
      <c r="J63" s="115">
        <v>4</v>
      </c>
      <c r="K63" s="116">
        <v>26.666666666666668</v>
      </c>
    </row>
    <row r="64" spans="1:11" ht="14.1" customHeight="1" x14ac:dyDescent="0.2">
      <c r="A64" s="306" t="s">
        <v>295</v>
      </c>
      <c r="B64" s="307" t="s">
        <v>296</v>
      </c>
      <c r="C64" s="308"/>
      <c r="D64" s="113">
        <v>0.19914651493598862</v>
      </c>
      <c r="E64" s="115">
        <v>7</v>
      </c>
      <c r="F64" s="114">
        <v>7</v>
      </c>
      <c r="G64" s="114">
        <v>8</v>
      </c>
      <c r="H64" s="114">
        <v>7</v>
      </c>
      <c r="I64" s="140">
        <v>6</v>
      </c>
      <c r="J64" s="115">
        <v>1</v>
      </c>
      <c r="K64" s="116">
        <v>16.666666666666668</v>
      </c>
    </row>
    <row r="65" spans="1:11" ht="14.1" customHeight="1" x14ac:dyDescent="0.2">
      <c r="A65" s="306" t="s">
        <v>297</v>
      </c>
      <c r="B65" s="307" t="s">
        <v>298</v>
      </c>
      <c r="C65" s="308"/>
      <c r="D65" s="113">
        <v>0.36984352773826457</v>
      </c>
      <c r="E65" s="115">
        <v>13</v>
      </c>
      <c r="F65" s="114">
        <v>13</v>
      </c>
      <c r="G65" s="114">
        <v>14</v>
      </c>
      <c r="H65" s="114">
        <v>14</v>
      </c>
      <c r="I65" s="140">
        <v>15</v>
      </c>
      <c r="J65" s="115">
        <v>-2</v>
      </c>
      <c r="K65" s="116">
        <v>-13.333333333333334</v>
      </c>
    </row>
    <row r="66" spans="1:11" ht="14.1" customHeight="1" x14ac:dyDescent="0.2">
      <c r="A66" s="306">
        <v>82</v>
      </c>
      <c r="B66" s="307" t="s">
        <v>299</v>
      </c>
      <c r="C66" s="308"/>
      <c r="D66" s="113">
        <v>1.3940256045519204</v>
      </c>
      <c r="E66" s="115">
        <v>49</v>
      </c>
      <c r="F66" s="114">
        <v>57</v>
      </c>
      <c r="G66" s="114">
        <v>63</v>
      </c>
      <c r="H66" s="114">
        <v>62</v>
      </c>
      <c r="I66" s="140">
        <v>47</v>
      </c>
      <c r="J66" s="115">
        <v>2</v>
      </c>
      <c r="K66" s="116">
        <v>4.2553191489361701</v>
      </c>
    </row>
    <row r="67" spans="1:11" ht="14.1" customHeight="1" x14ac:dyDescent="0.2">
      <c r="A67" s="306" t="s">
        <v>300</v>
      </c>
      <c r="B67" s="307" t="s">
        <v>301</v>
      </c>
      <c r="C67" s="308"/>
      <c r="D67" s="113">
        <v>0.5120910384068279</v>
      </c>
      <c r="E67" s="115">
        <v>18</v>
      </c>
      <c r="F67" s="114">
        <v>21</v>
      </c>
      <c r="G67" s="114">
        <v>24</v>
      </c>
      <c r="H67" s="114">
        <v>23</v>
      </c>
      <c r="I67" s="140">
        <v>14</v>
      </c>
      <c r="J67" s="115">
        <v>4</v>
      </c>
      <c r="K67" s="116">
        <v>28.571428571428573</v>
      </c>
    </row>
    <row r="68" spans="1:11" ht="14.1" customHeight="1" x14ac:dyDescent="0.2">
      <c r="A68" s="306" t="s">
        <v>302</v>
      </c>
      <c r="B68" s="307" t="s">
        <v>303</v>
      </c>
      <c r="C68" s="308"/>
      <c r="D68" s="113">
        <v>0.3413940256045519</v>
      </c>
      <c r="E68" s="115">
        <v>12</v>
      </c>
      <c r="F68" s="114">
        <v>14</v>
      </c>
      <c r="G68" s="114">
        <v>17</v>
      </c>
      <c r="H68" s="114">
        <v>16</v>
      </c>
      <c r="I68" s="140">
        <v>11</v>
      </c>
      <c r="J68" s="115">
        <v>1</v>
      </c>
      <c r="K68" s="116">
        <v>9.0909090909090917</v>
      </c>
    </row>
    <row r="69" spans="1:11" ht="14.1" customHeight="1" x14ac:dyDescent="0.2">
      <c r="A69" s="306">
        <v>83</v>
      </c>
      <c r="B69" s="307" t="s">
        <v>304</v>
      </c>
      <c r="C69" s="308"/>
      <c r="D69" s="113">
        <v>2.3044096728307255</v>
      </c>
      <c r="E69" s="115">
        <v>81</v>
      </c>
      <c r="F69" s="114">
        <v>89</v>
      </c>
      <c r="G69" s="114">
        <v>89</v>
      </c>
      <c r="H69" s="114">
        <v>90</v>
      </c>
      <c r="I69" s="140">
        <v>90</v>
      </c>
      <c r="J69" s="115">
        <v>-9</v>
      </c>
      <c r="K69" s="116">
        <v>-10</v>
      </c>
    </row>
    <row r="70" spans="1:11" ht="14.1" customHeight="1" x14ac:dyDescent="0.2">
      <c r="A70" s="306" t="s">
        <v>305</v>
      </c>
      <c r="B70" s="307" t="s">
        <v>306</v>
      </c>
      <c r="C70" s="308"/>
      <c r="D70" s="113">
        <v>1.2517780938833571</v>
      </c>
      <c r="E70" s="115">
        <v>44</v>
      </c>
      <c r="F70" s="114">
        <v>52</v>
      </c>
      <c r="G70" s="114">
        <v>50</v>
      </c>
      <c r="H70" s="114">
        <v>52</v>
      </c>
      <c r="I70" s="140">
        <v>52</v>
      </c>
      <c r="J70" s="115">
        <v>-8</v>
      </c>
      <c r="K70" s="116">
        <v>-15.384615384615385</v>
      </c>
    </row>
    <row r="71" spans="1:11" ht="14.1" customHeight="1" x14ac:dyDescent="0.2">
      <c r="A71" s="306"/>
      <c r="B71" s="307" t="s">
        <v>307</v>
      </c>
      <c r="C71" s="308"/>
      <c r="D71" s="113">
        <v>0.62588904694167857</v>
      </c>
      <c r="E71" s="115">
        <v>22</v>
      </c>
      <c r="F71" s="114">
        <v>23</v>
      </c>
      <c r="G71" s="114">
        <v>23</v>
      </c>
      <c r="H71" s="114">
        <v>25</v>
      </c>
      <c r="I71" s="140">
        <v>24</v>
      </c>
      <c r="J71" s="115">
        <v>-2</v>
      </c>
      <c r="K71" s="116">
        <v>-8.3333333333333339</v>
      </c>
    </row>
    <row r="72" spans="1:11" ht="14.1" customHeight="1" x14ac:dyDescent="0.2">
      <c r="A72" s="306">
        <v>84</v>
      </c>
      <c r="B72" s="307" t="s">
        <v>308</v>
      </c>
      <c r="C72" s="308"/>
      <c r="D72" s="113">
        <v>0.62588904694167857</v>
      </c>
      <c r="E72" s="115">
        <v>22</v>
      </c>
      <c r="F72" s="114">
        <v>21</v>
      </c>
      <c r="G72" s="114">
        <v>17</v>
      </c>
      <c r="H72" s="114">
        <v>23</v>
      </c>
      <c r="I72" s="140">
        <v>22</v>
      </c>
      <c r="J72" s="115">
        <v>0</v>
      </c>
      <c r="K72" s="116">
        <v>0</v>
      </c>
    </row>
    <row r="73" spans="1:11" ht="14.1" customHeight="1" x14ac:dyDescent="0.2">
      <c r="A73" s="306" t="s">
        <v>309</v>
      </c>
      <c r="B73" s="307" t="s">
        <v>310</v>
      </c>
      <c r="C73" s="308"/>
      <c r="D73" s="113">
        <v>0</v>
      </c>
      <c r="E73" s="115">
        <v>0</v>
      </c>
      <c r="F73" s="114" t="s">
        <v>513</v>
      </c>
      <c r="G73" s="114" t="s">
        <v>513</v>
      </c>
      <c r="H73" s="114" t="s">
        <v>513</v>
      </c>
      <c r="I73" s="140" t="s">
        <v>513</v>
      </c>
      <c r="J73" s="115" t="s">
        <v>513</v>
      </c>
      <c r="K73" s="116" t="s">
        <v>513</v>
      </c>
    </row>
    <row r="74" spans="1:11" ht="14.1" customHeight="1" x14ac:dyDescent="0.2">
      <c r="A74" s="306" t="s">
        <v>311</v>
      </c>
      <c r="B74" s="307" t="s">
        <v>312</v>
      </c>
      <c r="C74" s="308"/>
      <c r="D74" s="113" t="s">
        <v>513</v>
      </c>
      <c r="E74" s="115" t="s">
        <v>513</v>
      </c>
      <c r="F74" s="114" t="s">
        <v>513</v>
      </c>
      <c r="G74" s="114" t="s">
        <v>513</v>
      </c>
      <c r="H74" s="114">
        <v>3</v>
      </c>
      <c r="I74" s="140" t="s">
        <v>513</v>
      </c>
      <c r="J74" s="115" t="s">
        <v>513</v>
      </c>
      <c r="K74" s="116" t="s">
        <v>513</v>
      </c>
    </row>
    <row r="75" spans="1:11" ht="14.1" customHeight="1" x14ac:dyDescent="0.2">
      <c r="A75" s="306" t="s">
        <v>313</v>
      </c>
      <c r="B75" s="307" t="s">
        <v>314</v>
      </c>
      <c r="C75" s="308"/>
      <c r="D75" s="113" t="s">
        <v>513</v>
      </c>
      <c r="E75" s="115" t="s">
        <v>513</v>
      </c>
      <c r="F75" s="114" t="s">
        <v>513</v>
      </c>
      <c r="G75" s="114">
        <v>0</v>
      </c>
      <c r="H75" s="114" t="s">
        <v>513</v>
      </c>
      <c r="I75" s="140" t="s">
        <v>513</v>
      </c>
      <c r="J75" s="115" t="s">
        <v>513</v>
      </c>
      <c r="K75" s="116" t="s">
        <v>513</v>
      </c>
    </row>
    <row r="76" spans="1:11" ht="14.1" customHeight="1" x14ac:dyDescent="0.2">
      <c r="A76" s="306">
        <v>91</v>
      </c>
      <c r="B76" s="307" t="s">
        <v>315</v>
      </c>
      <c r="C76" s="308"/>
      <c r="D76" s="113">
        <v>0</v>
      </c>
      <c r="E76" s="115">
        <v>0</v>
      </c>
      <c r="F76" s="114">
        <v>0</v>
      </c>
      <c r="G76" s="114">
        <v>0</v>
      </c>
      <c r="H76" s="114" t="s">
        <v>513</v>
      </c>
      <c r="I76" s="140">
        <v>0</v>
      </c>
      <c r="J76" s="115">
        <v>0</v>
      </c>
      <c r="K76" s="116">
        <v>0</v>
      </c>
    </row>
    <row r="77" spans="1:11" ht="14.1" customHeight="1" x14ac:dyDescent="0.2">
      <c r="A77" s="306">
        <v>92</v>
      </c>
      <c r="B77" s="307" t="s">
        <v>316</v>
      </c>
      <c r="C77" s="308"/>
      <c r="D77" s="113">
        <v>0.25604551920341395</v>
      </c>
      <c r="E77" s="115">
        <v>9</v>
      </c>
      <c r="F77" s="114">
        <v>8</v>
      </c>
      <c r="G77" s="114">
        <v>9</v>
      </c>
      <c r="H77" s="114">
        <v>8</v>
      </c>
      <c r="I77" s="140">
        <v>11</v>
      </c>
      <c r="J77" s="115">
        <v>-2</v>
      </c>
      <c r="K77" s="116">
        <v>-18.181818181818183</v>
      </c>
    </row>
    <row r="78" spans="1:11" ht="14.1" customHeight="1" x14ac:dyDescent="0.2">
      <c r="A78" s="306">
        <v>93</v>
      </c>
      <c r="B78" s="307" t="s">
        <v>317</v>
      </c>
      <c r="C78" s="308"/>
      <c r="D78" s="113">
        <v>0</v>
      </c>
      <c r="E78" s="115">
        <v>0</v>
      </c>
      <c r="F78" s="114">
        <v>0</v>
      </c>
      <c r="G78" s="114" t="s">
        <v>513</v>
      </c>
      <c r="H78" s="114" t="s">
        <v>513</v>
      </c>
      <c r="I78" s="140">
        <v>0</v>
      </c>
      <c r="J78" s="115">
        <v>0</v>
      </c>
      <c r="K78" s="116">
        <v>0</v>
      </c>
    </row>
    <row r="79" spans="1:11" ht="14.1" customHeight="1" x14ac:dyDescent="0.2">
      <c r="A79" s="306">
        <v>94</v>
      </c>
      <c r="B79" s="307" t="s">
        <v>318</v>
      </c>
      <c r="C79" s="308"/>
      <c r="D79" s="113" t="s">
        <v>513</v>
      </c>
      <c r="E79" s="115" t="s">
        <v>513</v>
      </c>
      <c r="F79" s="114">
        <v>4</v>
      </c>
      <c r="G79" s="114">
        <v>8</v>
      </c>
      <c r="H79" s="114">
        <v>10</v>
      </c>
      <c r="I79" s="140">
        <v>7</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3.3854907539118066</v>
      </c>
      <c r="E81" s="143">
        <v>119</v>
      </c>
      <c r="F81" s="144">
        <v>114</v>
      </c>
      <c r="G81" s="144">
        <v>119</v>
      </c>
      <c r="H81" s="144">
        <v>126</v>
      </c>
      <c r="I81" s="145">
        <v>121</v>
      </c>
      <c r="J81" s="143">
        <v>-2</v>
      </c>
      <c r="K81" s="146">
        <v>-1.6528925619834711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2069</v>
      </c>
      <c r="G12" s="536">
        <v>1351</v>
      </c>
      <c r="H12" s="536">
        <v>2200</v>
      </c>
      <c r="I12" s="536">
        <v>1793</v>
      </c>
      <c r="J12" s="537">
        <v>2584</v>
      </c>
      <c r="K12" s="538">
        <v>-515</v>
      </c>
      <c r="L12" s="349">
        <v>-19.930340557275542</v>
      </c>
    </row>
    <row r="13" spans="1:17" s="110" customFormat="1" ht="15" customHeight="1" x14ac:dyDescent="0.2">
      <c r="A13" s="350" t="s">
        <v>344</v>
      </c>
      <c r="B13" s="351" t="s">
        <v>345</v>
      </c>
      <c r="C13" s="347"/>
      <c r="D13" s="347"/>
      <c r="E13" s="348"/>
      <c r="F13" s="536">
        <v>1257</v>
      </c>
      <c r="G13" s="536">
        <v>707</v>
      </c>
      <c r="H13" s="536">
        <v>1261</v>
      </c>
      <c r="I13" s="536">
        <v>1104</v>
      </c>
      <c r="J13" s="537">
        <v>1416</v>
      </c>
      <c r="K13" s="538">
        <v>-159</v>
      </c>
      <c r="L13" s="349">
        <v>-11.228813559322035</v>
      </c>
    </row>
    <row r="14" spans="1:17" s="110" customFormat="1" ht="22.5" customHeight="1" x14ac:dyDescent="0.2">
      <c r="A14" s="350"/>
      <c r="B14" s="351" t="s">
        <v>346</v>
      </c>
      <c r="C14" s="347"/>
      <c r="D14" s="347"/>
      <c r="E14" s="348"/>
      <c r="F14" s="536">
        <v>812</v>
      </c>
      <c r="G14" s="536">
        <v>644</v>
      </c>
      <c r="H14" s="536">
        <v>939</v>
      </c>
      <c r="I14" s="536">
        <v>689</v>
      </c>
      <c r="J14" s="537">
        <v>1168</v>
      </c>
      <c r="K14" s="538">
        <v>-356</v>
      </c>
      <c r="L14" s="349">
        <v>-30.479452054794521</v>
      </c>
    </row>
    <row r="15" spans="1:17" s="110" customFormat="1" ht="15" customHeight="1" x14ac:dyDescent="0.2">
      <c r="A15" s="350" t="s">
        <v>347</v>
      </c>
      <c r="B15" s="351" t="s">
        <v>108</v>
      </c>
      <c r="C15" s="347"/>
      <c r="D15" s="347"/>
      <c r="E15" s="348"/>
      <c r="F15" s="536">
        <v>291</v>
      </c>
      <c r="G15" s="536">
        <v>216</v>
      </c>
      <c r="H15" s="536">
        <v>735</v>
      </c>
      <c r="I15" s="536">
        <v>239</v>
      </c>
      <c r="J15" s="537">
        <v>370</v>
      </c>
      <c r="K15" s="538">
        <v>-79</v>
      </c>
      <c r="L15" s="349">
        <v>-21.351351351351351</v>
      </c>
    </row>
    <row r="16" spans="1:17" s="110" customFormat="1" ht="15" customHeight="1" x14ac:dyDescent="0.2">
      <c r="A16" s="350"/>
      <c r="B16" s="351" t="s">
        <v>109</v>
      </c>
      <c r="C16" s="347"/>
      <c r="D16" s="347"/>
      <c r="E16" s="348"/>
      <c r="F16" s="536">
        <v>1414</v>
      </c>
      <c r="G16" s="536">
        <v>958</v>
      </c>
      <c r="H16" s="536">
        <v>1247</v>
      </c>
      <c r="I16" s="536">
        <v>1278</v>
      </c>
      <c r="J16" s="537">
        <v>1810</v>
      </c>
      <c r="K16" s="538">
        <v>-396</v>
      </c>
      <c r="L16" s="349">
        <v>-21.878453038674031</v>
      </c>
    </row>
    <row r="17" spans="1:12" s="110" customFormat="1" ht="15" customHeight="1" x14ac:dyDescent="0.2">
      <c r="A17" s="350"/>
      <c r="B17" s="351" t="s">
        <v>110</v>
      </c>
      <c r="C17" s="347"/>
      <c r="D17" s="347"/>
      <c r="E17" s="348"/>
      <c r="F17" s="536">
        <v>333</v>
      </c>
      <c r="G17" s="536">
        <v>157</v>
      </c>
      <c r="H17" s="536">
        <v>192</v>
      </c>
      <c r="I17" s="536">
        <v>251</v>
      </c>
      <c r="J17" s="537">
        <v>376</v>
      </c>
      <c r="K17" s="538">
        <v>-43</v>
      </c>
      <c r="L17" s="349">
        <v>-11.436170212765957</v>
      </c>
    </row>
    <row r="18" spans="1:12" s="110" customFormat="1" ht="15" customHeight="1" x14ac:dyDescent="0.2">
      <c r="A18" s="350"/>
      <c r="B18" s="351" t="s">
        <v>111</v>
      </c>
      <c r="C18" s="347"/>
      <c r="D18" s="347"/>
      <c r="E18" s="348"/>
      <c r="F18" s="536">
        <v>31</v>
      </c>
      <c r="G18" s="536">
        <v>20</v>
      </c>
      <c r="H18" s="536">
        <v>26</v>
      </c>
      <c r="I18" s="536">
        <v>25</v>
      </c>
      <c r="J18" s="537">
        <v>28</v>
      </c>
      <c r="K18" s="538">
        <v>3</v>
      </c>
      <c r="L18" s="349">
        <v>10.714285714285714</v>
      </c>
    </row>
    <row r="19" spans="1:12" s="110" customFormat="1" ht="15" customHeight="1" x14ac:dyDescent="0.2">
      <c r="A19" s="118" t="s">
        <v>113</v>
      </c>
      <c r="B19" s="119" t="s">
        <v>181</v>
      </c>
      <c r="C19" s="347"/>
      <c r="D19" s="347"/>
      <c r="E19" s="348"/>
      <c r="F19" s="536">
        <v>1395</v>
      </c>
      <c r="G19" s="536">
        <v>825</v>
      </c>
      <c r="H19" s="536">
        <v>1504</v>
      </c>
      <c r="I19" s="536">
        <v>1156</v>
      </c>
      <c r="J19" s="537">
        <v>1589</v>
      </c>
      <c r="K19" s="538">
        <v>-194</v>
      </c>
      <c r="L19" s="349">
        <v>-12.208936438011328</v>
      </c>
    </row>
    <row r="20" spans="1:12" s="110" customFormat="1" ht="15" customHeight="1" x14ac:dyDescent="0.2">
      <c r="A20" s="118"/>
      <c r="B20" s="119" t="s">
        <v>182</v>
      </c>
      <c r="C20" s="347"/>
      <c r="D20" s="347"/>
      <c r="E20" s="348"/>
      <c r="F20" s="536">
        <v>674</v>
      </c>
      <c r="G20" s="536">
        <v>526</v>
      </c>
      <c r="H20" s="536">
        <v>696</v>
      </c>
      <c r="I20" s="536">
        <v>637</v>
      </c>
      <c r="J20" s="537">
        <v>995</v>
      </c>
      <c r="K20" s="538">
        <v>-321</v>
      </c>
      <c r="L20" s="349">
        <v>-32.261306532663319</v>
      </c>
    </row>
    <row r="21" spans="1:12" s="110" customFormat="1" ht="15" customHeight="1" x14ac:dyDescent="0.2">
      <c r="A21" s="118" t="s">
        <v>113</v>
      </c>
      <c r="B21" s="119" t="s">
        <v>116</v>
      </c>
      <c r="C21" s="347"/>
      <c r="D21" s="347"/>
      <c r="E21" s="348"/>
      <c r="F21" s="536">
        <v>1778</v>
      </c>
      <c r="G21" s="536">
        <v>1145</v>
      </c>
      <c r="H21" s="536">
        <v>1928</v>
      </c>
      <c r="I21" s="536">
        <v>1544</v>
      </c>
      <c r="J21" s="537">
        <v>2301</v>
      </c>
      <c r="K21" s="538">
        <v>-523</v>
      </c>
      <c r="L21" s="349">
        <v>-22.729248152976968</v>
      </c>
    </row>
    <row r="22" spans="1:12" s="110" customFormat="1" ht="15" customHeight="1" x14ac:dyDescent="0.2">
      <c r="A22" s="118"/>
      <c r="B22" s="119" t="s">
        <v>117</v>
      </c>
      <c r="C22" s="347"/>
      <c r="D22" s="347"/>
      <c r="E22" s="348"/>
      <c r="F22" s="536">
        <v>290</v>
      </c>
      <c r="G22" s="536">
        <v>206</v>
      </c>
      <c r="H22" s="536">
        <v>272</v>
      </c>
      <c r="I22" s="536">
        <v>249</v>
      </c>
      <c r="J22" s="537">
        <v>282</v>
      </c>
      <c r="K22" s="538">
        <v>8</v>
      </c>
      <c r="L22" s="349">
        <v>2.8368794326241136</v>
      </c>
    </row>
    <row r="23" spans="1:12" s="110" customFormat="1" ht="15" customHeight="1" x14ac:dyDescent="0.2">
      <c r="A23" s="352" t="s">
        <v>347</v>
      </c>
      <c r="B23" s="353" t="s">
        <v>193</v>
      </c>
      <c r="C23" s="354"/>
      <c r="D23" s="354"/>
      <c r="E23" s="355"/>
      <c r="F23" s="539">
        <v>30</v>
      </c>
      <c r="G23" s="539">
        <v>37</v>
      </c>
      <c r="H23" s="539">
        <v>391</v>
      </c>
      <c r="I23" s="539">
        <v>11</v>
      </c>
      <c r="J23" s="540">
        <v>89</v>
      </c>
      <c r="K23" s="541">
        <v>-59</v>
      </c>
      <c r="L23" s="356">
        <v>-66.292134831460672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31.3</v>
      </c>
      <c r="G25" s="542">
        <v>35.700000000000003</v>
      </c>
      <c r="H25" s="542">
        <v>38.5</v>
      </c>
      <c r="I25" s="542">
        <v>34.4</v>
      </c>
      <c r="J25" s="542">
        <v>40.299999999999997</v>
      </c>
      <c r="K25" s="543" t="s">
        <v>349</v>
      </c>
      <c r="L25" s="364">
        <v>-8.9999999999999964</v>
      </c>
    </row>
    <row r="26" spans="1:12" s="110" customFormat="1" ht="15" customHeight="1" x14ac:dyDescent="0.2">
      <c r="A26" s="365" t="s">
        <v>105</v>
      </c>
      <c r="B26" s="366" t="s">
        <v>345</v>
      </c>
      <c r="C26" s="362"/>
      <c r="D26" s="362"/>
      <c r="E26" s="363"/>
      <c r="F26" s="542">
        <v>28.4</v>
      </c>
      <c r="G26" s="542">
        <v>31.8</v>
      </c>
      <c r="H26" s="542">
        <v>32.799999999999997</v>
      </c>
      <c r="I26" s="542">
        <v>28.5</v>
      </c>
      <c r="J26" s="544">
        <v>38</v>
      </c>
      <c r="K26" s="543" t="s">
        <v>349</v>
      </c>
      <c r="L26" s="364">
        <v>-9.6000000000000014</v>
      </c>
    </row>
    <row r="27" spans="1:12" s="110" customFormat="1" ht="15" customHeight="1" x14ac:dyDescent="0.2">
      <c r="A27" s="365"/>
      <c r="B27" s="366" t="s">
        <v>346</v>
      </c>
      <c r="C27" s="362"/>
      <c r="D27" s="362"/>
      <c r="E27" s="363"/>
      <c r="F27" s="542">
        <v>35.799999999999997</v>
      </c>
      <c r="G27" s="542">
        <v>39.9</v>
      </c>
      <c r="H27" s="542">
        <v>45.7</v>
      </c>
      <c r="I27" s="542">
        <v>43.8</v>
      </c>
      <c r="J27" s="542">
        <v>43.1</v>
      </c>
      <c r="K27" s="543" t="s">
        <v>349</v>
      </c>
      <c r="L27" s="364">
        <v>-7.3000000000000043</v>
      </c>
    </row>
    <row r="28" spans="1:12" s="110" customFormat="1" ht="15" customHeight="1" x14ac:dyDescent="0.2">
      <c r="A28" s="365" t="s">
        <v>113</v>
      </c>
      <c r="B28" s="366" t="s">
        <v>108</v>
      </c>
      <c r="C28" s="362"/>
      <c r="D28" s="362"/>
      <c r="E28" s="363"/>
      <c r="F28" s="542">
        <v>32.700000000000003</v>
      </c>
      <c r="G28" s="542">
        <v>45.2</v>
      </c>
      <c r="H28" s="542">
        <v>46.2</v>
      </c>
      <c r="I28" s="542">
        <v>49.3</v>
      </c>
      <c r="J28" s="542">
        <v>51.9</v>
      </c>
      <c r="K28" s="543" t="s">
        <v>349</v>
      </c>
      <c r="L28" s="364">
        <v>-19.199999999999996</v>
      </c>
    </row>
    <row r="29" spans="1:12" s="110" customFormat="1" ht="11.25" x14ac:dyDescent="0.2">
      <c r="A29" s="365"/>
      <c r="B29" s="366" t="s">
        <v>109</v>
      </c>
      <c r="C29" s="362"/>
      <c r="D29" s="362"/>
      <c r="E29" s="363"/>
      <c r="F29" s="542">
        <v>31.8</v>
      </c>
      <c r="G29" s="542">
        <v>34</v>
      </c>
      <c r="H29" s="542">
        <v>35.9</v>
      </c>
      <c r="I29" s="542">
        <v>31.9</v>
      </c>
      <c r="J29" s="544">
        <v>40.299999999999997</v>
      </c>
      <c r="K29" s="543" t="s">
        <v>349</v>
      </c>
      <c r="L29" s="364">
        <v>-8.4999999999999964</v>
      </c>
    </row>
    <row r="30" spans="1:12" s="110" customFormat="1" ht="15" customHeight="1" x14ac:dyDescent="0.2">
      <c r="A30" s="365"/>
      <c r="B30" s="366" t="s">
        <v>110</v>
      </c>
      <c r="C30" s="362"/>
      <c r="D30" s="362"/>
      <c r="E30" s="363"/>
      <c r="F30" s="542">
        <v>27</v>
      </c>
      <c r="G30" s="542">
        <v>34.4</v>
      </c>
      <c r="H30" s="542">
        <v>39.6</v>
      </c>
      <c r="I30" s="542">
        <v>31.5</v>
      </c>
      <c r="J30" s="542">
        <v>30.9</v>
      </c>
      <c r="K30" s="543" t="s">
        <v>349</v>
      </c>
      <c r="L30" s="364">
        <v>-3.8999999999999986</v>
      </c>
    </row>
    <row r="31" spans="1:12" s="110" customFormat="1" ht="15" customHeight="1" x14ac:dyDescent="0.2">
      <c r="A31" s="365"/>
      <c r="B31" s="366" t="s">
        <v>111</v>
      </c>
      <c r="C31" s="362"/>
      <c r="D31" s="362"/>
      <c r="E31" s="363"/>
      <c r="F31" s="542">
        <v>41.9</v>
      </c>
      <c r="G31" s="542">
        <v>50</v>
      </c>
      <c r="H31" s="542">
        <v>57.7</v>
      </c>
      <c r="I31" s="542">
        <v>52</v>
      </c>
      <c r="J31" s="542">
        <v>42.9</v>
      </c>
      <c r="K31" s="543" t="s">
        <v>349</v>
      </c>
      <c r="L31" s="364">
        <v>-1</v>
      </c>
    </row>
    <row r="32" spans="1:12" s="110" customFormat="1" ht="15" customHeight="1" x14ac:dyDescent="0.2">
      <c r="A32" s="367" t="s">
        <v>113</v>
      </c>
      <c r="B32" s="368" t="s">
        <v>181</v>
      </c>
      <c r="C32" s="362"/>
      <c r="D32" s="362"/>
      <c r="E32" s="363"/>
      <c r="F32" s="542">
        <v>26.2</v>
      </c>
      <c r="G32" s="542">
        <v>28.3</v>
      </c>
      <c r="H32" s="542">
        <v>29.4</v>
      </c>
      <c r="I32" s="542">
        <v>26.4</v>
      </c>
      <c r="J32" s="544">
        <v>32.799999999999997</v>
      </c>
      <c r="K32" s="543" t="s">
        <v>349</v>
      </c>
      <c r="L32" s="364">
        <v>-6.5999999999999979</v>
      </c>
    </row>
    <row r="33" spans="1:12" s="110" customFormat="1" ht="15" customHeight="1" x14ac:dyDescent="0.2">
      <c r="A33" s="367"/>
      <c r="B33" s="368" t="s">
        <v>182</v>
      </c>
      <c r="C33" s="362"/>
      <c r="D33" s="362"/>
      <c r="E33" s="363"/>
      <c r="F33" s="542">
        <v>41.6</v>
      </c>
      <c r="G33" s="542">
        <v>46.6</v>
      </c>
      <c r="H33" s="542">
        <v>52.9</v>
      </c>
      <c r="I33" s="542">
        <v>48.8</v>
      </c>
      <c r="J33" s="542">
        <v>51.7</v>
      </c>
      <c r="K33" s="543" t="s">
        <v>349</v>
      </c>
      <c r="L33" s="364">
        <v>-10.100000000000001</v>
      </c>
    </row>
    <row r="34" spans="1:12" s="369" customFormat="1" ht="15" customHeight="1" x14ac:dyDescent="0.2">
      <c r="A34" s="367" t="s">
        <v>113</v>
      </c>
      <c r="B34" s="368" t="s">
        <v>116</v>
      </c>
      <c r="C34" s="362"/>
      <c r="D34" s="362"/>
      <c r="E34" s="363"/>
      <c r="F34" s="542">
        <v>28.6</v>
      </c>
      <c r="G34" s="542">
        <v>31.1</v>
      </c>
      <c r="H34" s="542">
        <v>37.1</v>
      </c>
      <c r="I34" s="542">
        <v>32.299999999999997</v>
      </c>
      <c r="J34" s="542">
        <v>38.299999999999997</v>
      </c>
      <c r="K34" s="543" t="s">
        <v>349</v>
      </c>
      <c r="L34" s="364">
        <v>-9.6999999999999957</v>
      </c>
    </row>
    <row r="35" spans="1:12" s="369" customFormat="1" ht="11.25" x14ac:dyDescent="0.2">
      <c r="A35" s="370"/>
      <c r="B35" s="371" t="s">
        <v>117</v>
      </c>
      <c r="C35" s="372"/>
      <c r="D35" s="372"/>
      <c r="E35" s="373"/>
      <c r="F35" s="545">
        <v>47.6</v>
      </c>
      <c r="G35" s="545">
        <v>60.8</v>
      </c>
      <c r="H35" s="545">
        <v>47.4</v>
      </c>
      <c r="I35" s="545">
        <v>47</v>
      </c>
      <c r="J35" s="546">
        <v>55.9</v>
      </c>
      <c r="K35" s="547" t="s">
        <v>349</v>
      </c>
      <c r="L35" s="374">
        <v>-8.2999999999999972</v>
      </c>
    </row>
    <row r="36" spans="1:12" s="369" customFormat="1" ht="15.95" customHeight="1" x14ac:dyDescent="0.2">
      <c r="A36" s="375" t="s">
        <v>350</v>
      </c>
      <c r="B36" s="376"/>
      <c r="C36" s="377"/>
      <c r="D36" s="376"/>
      <c r="E36" s="378"/>
      <c r="F36" s="548">
        <v>2031</v>
      </c>
      <c r="G36" s="548">
        <v>1294</v>
      </c>
      <c r="H36" s="548">
        <v>1777</v>
      </c>
      <c r="I36" s="548">
        <v>1777</v>
      </c>
      <c r="J36" s="548">
        <v>2487</v>
      </c>
      <c r="K36" s="549">
        <v>-456</v>
      </c>
      <c r="L36" s="380">
        <v>-18.335343787696019</v>
      </c>
    </row>
    <row r="37" spans="1:12" s="369" customFormat="1" ht="15.95" customHeight="1" x14ac:dyDescent="0.2">
      <c r="A37" s="381"/>
      <c r="B37" s="382" t="s">
        <v>113</v>
      </c>
      <c r="C37" s="382" t="s">
        <v>351</v>
      </c>
      <c r="D37" s="382"/>
      <c r="E37" s="383"/>
      <c r="F37" s="548">
        <v>636</v>
      </c>
      <c r="G37" s="548">
        <v>462</v>
      </c>
      <c r="H37" s="548">
        <v>685</v>
      </c>
      <c r="I37" s="548">
        <v>611</v>
      </c>
      <c r="J37" s="548">
        <v>1002</v>
      </c>
      <c r="K37" s="549">
        <v>-366</v>
      </c>
      <c r="L37" s="380">
        <v>-36.526946107784433</v>
      </c>
    </row>
    <row r="38" spans="1:12" s="369" customFormat="1" ht="15.95" customHeight="1" x14ac:dyDescent="0.2">
      <c r="A38" s="381"/>
      <c r="B38" s="384" t="s">
        <v>105</v>
      </c>
      <c r="C38" s="384" t="s">
        <v>106</v>
      </c>
      <c r="D38" s="385"/>
      <c r="E38" s="383"/>
      <c r="F38" s="548">
        <v>1230</v>
      </c>
      <c r="G38" s="548">
        <v>672</v>
      </c>
      <c r="H38" s="548">
        <v>987</v>
      </c>
      <c r="I38" s="548">
        <v>1097</v>
      </c>
      <c r="J38" s="550">
        <v>1356</v>
      </c>
      <c r="K38" s="549">
        <v>-126</v>
      </c>
      <c r="L38" s="380">
        <v>-9.2920353982300892</v>
      </c>
    </row>
    <row r="39" spans="1:12" s="369" customFormat="1" ht="15.95" customHeight="1" x14ac:dyDescent="0.2">
      <c r="A39" s="381"/>
      <c r="B39" s="385"/>
      <c r="C39" s="382" t="s">
        <v>352</v>
      </c>
      <c r="D39" s="385"/>
      <c r="E39" s="383"/>
      <c r="F39" s="548">
        <v>349</v>
      </c>
      <c r="G39" s="548">
        <v>214</v>
      </c>
      <c r="H39" s="548">
        <v>324</v>
      </c>
      <c r="I39" s="548">
        <v>313</v>
      </c>
      <c r="J39" s="548">
        <v>515</v>
      </c>
      <c r="K39" s="549">
        <v>-166</v>
      </c>
      <c r="L39" s="380">
        <v>-32.233009708737868</v>
      </c>
    </row>
    <row r="40" spans="1:12" s="369" customFormat="1" ht="15.95" customHeight="1" x14ac:dyDescent="0.2">
      <c r="A40" s="381"/>
      <c r="B40" s="384"/>
      <c r="C40" s="384" t="s">
        <v>107</v>
      </c>
      <c r="D40" s="385"/>
      <c r="E40" s="383"/>
      <c r="F40" s="548">
        <v>801</v>
      </c>
      <c r="G40" s="548">
        <v>622</v>
      </c>
      <c r="H40" s="548">
        <v>790</v>
      </c>
      <c r="I40" s="548">
        <v>680</v>
      </c>
      <c r="J40" s="548">
        <v>1131</v>
      </c>
      <c r="K40" s="549">
        <v>-330</v>
      </c>
      <c r="L40" s="380">
        <v>-29.177718832891248</v>
      </c>
    </row>
    <row r="41" spans="1:12" s="369" customFormat="1" ht="24" customHeight="1" x14ac:dyDescent="0.2">
      <c r="A41" s="381"/>
      <c r="B41" s="385"/>
      <c r="C41" s="382" t="s">
        <v>352</v>
      </c>
      <c r="D41" s="385"/>
      <c r="E41" s="383"/>
      <c r="F41" s="548">
        <v>287</v>
      </c>
      <c r="G41" s="548">
        <v>248</v>
      </c>
      <c r="H41" s="548">
        <v>361</v>
      </c>
      <c r="I41" s="548">
        <v>298</v>
      </c>
      <c r="J41" s="550">
        <v>487</v>
      </c>
      <c r="K41" s="549">
        <v>-200</v>
      </c>
      <c r="L41" s="380">
        <v>-41.067761806981522</v>
      </c>
    </row>
    <row r="42" spans="1:12" s="110" customFormat="1" ht="15" customHeight="1" x14ac:dyDescent="0.2">
      <c r="A42" s="381"/>
      <c r="B42" s="384" t="s">
        <v>113</v>
      </c>
      <c r="C42" s="384" t="s">
        <v>353</v>
      </c>
      <c r="D42" s="385"/>
      <c r="E42" s="383"/>
      <c r="F42" s="548">
        <v>260</v>
      </c>
      <c r="G42" s="548">
        <v>166</v>
      </c>
      <c r="H42" s="548">
        <v>338</v>
      </c>
      <c r="I42" s="548">
        <v>227</v>
      </c>
      <c r="J42" s="548">
        <v>295</v>
      </c>
      <c r="K42" s="549">
        <v>-35</v>
      </c>
      <c r="L42" s="380">
        <v>-11.864406779661017</v>
      </c>
    </row>
    <row r="43" spans="1:12" s="110" customFormat="1" ht="15" customHeight="1" x14ac:dyDescent="0.2">
      <c r="A43" s="381"/>
      <c r="B43" s="385"/>
      <c r="C43" s="382" t="s">
        <v>352</v>
      </c>
      <c r="D43" s="385"/>
      <c r="E43" s="383"/>
      <c r="F43" s="548">
        <v>85</v>
      </c>
      <c r="G43" s="548">
        <v>75</v>
      </c>
      <c r="H43" s="548">
        <v>156</v>
      </c>
      <c r="I43" s="548">
        <v>112</v>
      </c>
      <c r="J43" s="548">
        <v>153</v>
      </c>
      <c r="K43" s="549">
        <v>-68</v>
      </c>
      <c r="L43" s="380">
        <v>-44.444444444444443</v>
      </c>
    </row>
    <row r="44" spans="1:12" s="110" customFormat="1" ht="15" customHeight="1" x14ac:dyDescent="0.2">
      <c r="A44" s="381"/>
      <c r="B44" s="384"/>
      <c r="C44" s="366" t="s">
        <v>109</v>
      </c>
      <c r="D44" s="385"/>
      <c r="E44" s="383"/>
      <c r="F44" s="548">
        <v>1407</v>
      </c>
      <c r="G44" s="548">
        <v>951</v>
      </c>
      <c r="H44" s="548">
        <v>1221</v>
      </c>
      <c r="I44" s="548">
        <v>1274</v>
      </c>
      <c r="J44" s="550">
        <v>1788</v>
      </c>
      <c r="K44" s="549">
        <v>-381</v>
      </c>
      <c r="L44" s="380">
        <v>-21.308724832214764</v>
      </c>
    </row>
    <row r="45" spans="1:12" s="110" customFormat="1" ht="15" customHeight="1" x14ac:dyDescent="0.2">
      <c r="A45" s="381"/>
      <c r="B45" s="385"/>
      <c r="C45" s="382" t="s">
        <v>352</v>
      </c>
      <c r="D45" s="385"/>
      <c r="E45" s="383"/>
      <c r="F45" s="548">
        <v>448</v>
      </c>
      <c r="G45" s="548">
        <v>323</v>
      </c>
      <c r="H45" s="548">
        <v>438</v>
      </c>
      <c r="I45" s="548">
        <v>407</v>
      </c>
      <c r="J45" s="548">
        <v>721</v>
      </c>
      <c r="K45" s="549">
        <v>-273</v>
      </c>
      <c r="L45" s="380">
        <v>-37.864077669902912</v>
      </c>
    </row>
    <row r="46" spans="1:12" s="110" customFormat="1" ht="15" customHeight="1" x14ac:dyDescent="0.2">
      <c r="A46" s="381"/>
      <c r="B46" s="384"/>
      <c r="C46" s="366" t="s">
        <v>110</v>
      </c>
      <c r="D46" s="385"/>
      <c r="E46" s="383"/>
      <c r="F46" s="548">
        <v>333</v>
      </c>
      <c r="G46" s="548">
        <v>157</v>
      </c>
      <c r="H46" s="548">
        <v>192</v>
      </c>
      <c r="I46" s="548">
        <v>251</v>
      </c>
      <c r="J46" s="548">
        <v>376</v>
      </c>
      <c r="K46" s="549">
        <v>-43</v>
      </c>
      <c r="L46" s="380">
        <v>-11.436170212765957</v>
      </c>
    </row>
    <row r="47" spans="1:12" s="110" customFormat="1" ht="15" customHeight="1" x14ac:dyDescent="0.2">
      <c r="A47" s="381"/>
      <c r="B47" s="385"/>
      <c r="C47" s="382" t="s">
        <v>352</v>
      </c>
      <c r="D47" s="385"/>
      <c r="E47" s="383"/>
      <c r="F47" s="548">
        <v>90</v>
      </c>
      <c r="G47" s="548">
        <v>54</v>
      </c>
      <c r="H47" s="548">
        <v>76</v>
      </c>
      <c r="I47" s="548">
        <v>79</v>
      </c>
      <c r="J47" s="550">
        <v>116</v>
      </c>
      <c r="K47" s="549">
        <v>-26</v>
      </c>
      <c r="L47" s="380">
        <v>-22.413793103448278</v>
      </c>
    </row>
    <row r="48" spans="1:12" s="110" customFormat="1" ht="15" customHeight="1" x14ac:dyDescent="0.2">
      <c r="A48" s="381"/>
      <c r="B48" s="385"/>
      <c r="C48" s="366" t="s">
        <v>111</v>
      </c>
      <c r="D48" s="386"/>
      <c r="E48" s="387"/>
      <c r="F48" s="548">
        <v>31</v>
      </c>
      <c r="G48" s="548">
        <v>20</v>
      </c>
      <c r="H48" s="548">
        <v>26</v>
      </c>
      <c r="I48" s="548">
        <v>25</v>
      </c>
      <c r="J48" s="548">
        <v>28</v>
      </c>
      <c r="K48" s="549">
        <v>3</v>
      </c>
      <c r="L48" s="380">
        <v>10.714285714285714</v>
      </c>
    </row>
    <row r="49" spans="1:12" s="110" customFormat="1" ht="15" customHeight="1" x14ac:dyDescent="0.2">
      <c r="A49" s="381"/>
      <c r="B49" s="385"/>
      <c r="C49" s="382" t="s">
        <v>352</v>
      </c>
      <c r="D49" s="385"/>
      <c r="E49" s="383"/>
      <c r="F49" s="548">
        <v>13</v>
      </c>
      <c r="G49" s="548">
        <v>10</v>
      </c>
      <c r="H49" s="548">
        <v>15</v>
      </c>
      <c r="I49" s="548">
        <v>13</v>
      </c>
      <c r="J49" s="548">
        <v>12</v>
      </c>
      <c r="K49" s="549">
        <v>1</v>
      </c>
      <c r="L49" s="380">
        <v>8.3333333333333339</v>
      </c>
    </row>
    <row r="50" spans="1:12" s="110" customFormat="1" ht="15" customHeight="1" x14ac:dyDescent="0.2">
      <c r="A50" s="381"/>
      <c r="B50" s="384" t="s">
        <v>113</v>
      </c>
      <c r="C50" s="382" t="s">
        <v>181</v>
      </c>
      <c r="D50" s="385"/>
      <c r="E50" s="383"/>
      <c r="F50" s="548">
        <v>1361</v>
      </c>
      <c r="G50" s="548">
        <v>773</v>
      </c>
      <c r="H50" s="548">
        <v>1087</v>
      </c>
      <c r="I50" s="548">
        <v>1144</v>
      </c>
      <c r="J50" s="550">
        <v>1498</v>
      </c>
      <c r="K50" s="549">
        <v>-137</v>
      </c>
      <c r="L50" s="380">
        <v>-9.1455273698264357</v>
      </c>
    </row>
    <row r="51" spans="1:12" s="110" customFormat="1" ht="15" customHeight="1" x14ac:dyDescent="0.2">
      <c r="A51" s="381"/>
      <c r="B51" s="385"/>
      <c r="C51" s="382" t="s">
        <v>352</v>
      </c>
      <c r="D51" s="385"/>
      <c r="E51" s="383"/>
      <c r="F51" s="548">
        <v>357</v>
      </c>
      <c r="G51" s="548">
        <v>219</v>
      </c>
      <c r="H51" s="548">
        <v>320</v>
      </c>
      <c r="I51" s="548">
        <v>302</v>
      </c>
      <c r="J51" s="548">
        <v>491</v>
      </c>
      <c r="K51" s="549">
        <v>-134</v>
      </c>
      <c r="L51" s="380">
        <v>-27.291242362525459</v>
      </c>
    </row>
    <row r="52" spans="1:12" s="110" customFormat="1" ht="15" customHeight="1" x14ac:dyDescent="0.2">
      <c r="A52" s="381"/>
      <c r="B52" s="384"/>
      <c r="C52" s="382" t="s">
        <v>182</v>
      </c>
      <c r="D52" s="385"/>
      <c r="E52" s="383"/>
      <c r="F52" s="548">
        <v>670</v>
      </c>
      <c r="G52" s="548">
        <v>521</v>
      </c>
      <c r="H52" s="548">
        <v>690</v>
      </c>
      <c r="I52" s="548">
        <v>633</v>
      </c>
      <c r="J52" s="548">
        <v>989</v>
      </c>
      <c r="K52" s="549">
        <v>-319</v>
      </c>
      <c r="L52" s="380">
        <v>-32.25480283114257</v>
      </c>
    </row>
    <row r="53" spans="1:12" s="269" customFormat="1" ht="11.25" customHeight="1" x14ac:dyDescent="0.2">
      <c r="A53" s="381"/>
      <c r="B53" s="385"/>
      <c r="C53" s="382" t="s">
        <v>352</v>
      </c>
      <c r="D53" s="385"/>
      <c r="E53" s="383"/>
      <c r="F53" s="548">
        <v>279</v>
      </c>
      <c r="G53" s="548">
        <v>243</v>
      </c>
      <c r="H53" s="548">
        <v>365</v>
      </c>
      <c r="I53" s="548">
        <v>309</v>
      </c>
      <c r="J53" s="550">
        <v>511</v>
      </c>
      <c r="K53" s="549">
        <v>-232</v>
      </c>
      <c r="L53" s="380">
        <v>-45.401174168297459</v>
      </c>
    </row>
    <row r="54" spans="1:12" s="151" customFormat="1" ht="12.75" customHeight="1" x14ac:dyDescent="0.2">
      <c r="A54" s="381"/>
      <c r="B54" s="384" t="s">
        <v>113</v>
      </c>
      <c r="C54" s="384" t="s">
        <v>116</v>
      </c>
      <c r="D54" s="385"/>
      <c r="E54" s="383"/>
      <c r="F54" s="548">
        <v>1742</v>
      </c>
      <c r="G54" s="548">
        <v>1095</v>
      </c>
      <c r="H54" s="548">
        <v>1530</v>
      </c>
      <c r="I54" s="548">
        <v>1528</v>
      </c>
      <c r="J54" s="548">
        <v>2207</v>
      </c>
      <c r="K54" s="549">
        <v>-465</v>
      </c>
      <c r="L54" s="380">
        <v>-21.069324875396465</v>
      </c>
    </row>
    <row r="55" spans="1:12" ht="11.25" x14ac:dyDescent="0.2">
      <c r="A55" s="381"/>
      <c r="B55" s="385"/>
      <c r="C55" s="382" t="s">
        <v>352</v>
      </c>
      <c r="D55" s="385"/>
      <c r="E55" s="383"/>
      <c r="F55" s="548">
        <v>499</v>
      </c>
      <c r="G55" s="548">
        <v>341</v>
      </c>
      <c r="H55" s="548">
        <v>568</v>
      </c>
      <c r="I55" s="548">
        <v>494</v>
      </c>
      <c r="J55" s="548">
        <v>846</v>
      </c>
      <c r="K55" s="549">
        <v>-347</v>
      </c>
      <c r="L55" s="380">
        <v>-41.016548463356976</v>
      </c>
    </row>
    <row r="56" spans="1:12" ht="14.25" customHeight="1" x14ac:dyDescent="0.2">
      <c r="A56" s="381"/>
      <c r="B56" s="385"/>
      <c r="C56" s="384" t="s">
        <v>117</v>
      </c>
      <c r="D56" s="385"/>
      <c r="E56" s="383"/>
      <c r="F56" s="548">
        <v>288</v>
      </c>
      <c r="G56" s="548">
        <v>199</v>
      </c>
      <c r="H56" s="548">
        <v>247</v>
      </c>
      <c r="I56" s="548">
        <v>249</v>
      </c>
      <c r="J56" s="548">
        <v>279</v>
      </c>
      <c r="K56" s="549">
        <v>9</v>
      </c>
      <c r="L56" s="380">
        <v>3.225806451612903</v>
      </c>
    </row>
    <row r="57" spans="1:12" ht="18.75" customHeight="1" x14ac:dyDescent="0.2">
      <c r="A57" s="388"/>
      <c r="B57" s="389"/>
      <c r="C57" s="390" t="s">
        <v>352</v>
      </c>
      <c r="D57" s="389"/>
      <c r="E57" s="391"/>
      <c r="F57" s="551">
        <v>137</v>
      </c>
      <c r="G57" s="552">
        <v>121</v>
      </c>
      <c r="H57" s="552">
        <v>117</v>
      </c>
      <c r="I57" s="552">
        <v>117</v>
      </c>
      <c r="J57" s="552">
        <v>156</v>
      </c>
      <c r="K57" s="553">
        <f t="shared" ref="K57" si="0">IF(OR(F57=".",J57=".")=TRUE,".",IF(OR(F57="*",J57="*")=TRUE,"*",IF(AND(F57="-",J57="-")=TRUE,"-",IF(AND(ISNUMBER(J57),ISNUMBER(F57))=TRUE,IF(F57-J57=0,0,F57-J57),IF(ISNUMBER(F57)=TRUE,F57,-J57)))))</f>
        <v>-19</v>
      </c>
      <c r="L57" s="392">
        <f t="shared" ref="L57" si="1">IF(K57 =".",".",IF(K57 ="*","*",IF(K57="-","-",IF(K57=0,0,IF(OR(J57="-",J57=".",F57="-",F57=".")=TRUE,"X",IF(J57=0,"0,0",IF(ABS(K57*100/J57)&gt;250,".X",(K57*100/J57))))))))</f>
        <v>-12.179487179487179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2069</v>
      </c>
      <c r="E11" s="114">
        <v>1351</v>
      </c>
      <c r="F11" s="114">
        <v>2200</v>
      </c>
      <c r="G11" s="114">
        <v>1793</v>
      </c>
      <c r="H11" s="140">
        <v>2584</v>
      </c>
      <c r="I11" s="115">
        <v>-515</v>
      </c>
      <c r="J11" s="116">
        <v>-19.930340557275542</v>
      </c>
    </row>
    <row r="12" spans="1:15" s="110" customFormat="1" ht="24.95" customHeight="1" x14ac:dyDescent="0.2">
      <c r="A12" s="193" t="s">
        <v>132</v>
      </c>
      <c r="B12" s="194" t="s">
        <v>133</v>
      </c>
      <c r="C12" s="113">
        <v>5.3649105848235861</v>
      </c>
      <c r="D12" s="115">
        <v>111</v>
      </c>
      <c r="E12" s="114">
        <v>53</v>
      </c>
      <c r="F12" s="114">
        <v>115</v>
      </c>
      <c r="G12" s="114">
        <v>101</v>
      </c>
      <c r="H12" s="140">
        <v>134</v>
      </c>
      <c r="I12" s="115">
        <v>-23</v>
      </c>
      <c r="J12" s="116">
        <v>-17.164179104477611</v>
      </c>
    </row>
    <row r="13" spans="1:15" s="110" customFormat="1" ht="24.95" customHeight="1" x14ac:dyDescent="0.2">
      <c r="A13" s="193" t="s">
        <v>134</v>
      </c>
      <c r="B13" s="199" t="s">
        <v>214</v>
      </c>
      <c r="C13" s="113">
        <v>3.5282745287578541</v>
      </c>
      <c r="D13" s="115">
        <v>73</v>
      </c>
      <c r="E13" s="114">
        <v>29</v>
      </c>
      <c r="F13" s="114">
        <v>72</v>
      </c>
      <c r="G13" s="114">
        <v>72</v>
      </c>
      <c r="H13" s="140">
        <v>58</v>
      </c>
      <c r="I13" s="115">
        <v>15</v>
      </c>
      <c r="J13" s="116">
        <v>25.862068965517242</v>
      </c>
    </row>
    <row r="14" spans="1:15" s="287" customFormat="1" ht="24.95" customHeight="1" x14ac:dyDescent="0.2">
      <c r="A14" s="193" t="s">
        <v>215</v>
      </c>
      <c r="B14" s="199" t="s">
        <v>137</v>
      </c>
      <c r="C14" s="113">
        <v>21.266312228129532</v>
      </c>
      <c r="D14" s="115">
        <v>440</v>
      </c>
      <c r="E14" s="114">
        <v>255</v>
      </c>
      <c r="F14" s="114">
        <v>385</v>
      </c>
      <c r="G14" s="114">
        <v>376</v>
      </c>
      <c r="H14" s="140">
        <v>461</v>
      </c>
      <c r="I14" s="115">
        <v>-21</v>
      </c>
      <c r="J14" s="116">
        <v>-4.5553145336225596</v>
      </c>
      <c r="K14" s="110"/>
      <c r="L14" s="110"/>
      <c r="M14" s="110"/>
      <c r="N14" s="110"/>
      <c r="O14" s="110"/>
    </row>
    <row r="15" spans="1:15" s="110" customFormat="1" ht="24.95" customHeight="1" x14ac:dyDescent="0.2">
      <c r="A15" s="193" t="s">
        <v>216</v>
      </c>
      <c r="B15" s="199" t="s">
        <v>217</v>
      </c>
      <c r="C15" s="113">
        <v>7.0565490575157082</v>
      </c>
      <c r="D15" s="115">
        <v>146</v>
      </c>
      <c r="E15" s="114">
        <v>75</v>
      </c>
      <c r="F15" s="114">
        <v>95</v>
      </c>
      <c r="G15" s="114">
        <v>112</v>
      </c>
      <c r="H15" s="140">
        <v>172</v>
      </c>
      <c r="I15" s="115">
        <v>-26</v>
      </c>
      <c r="J15" s="116">
        <v>-15.116279069767442</v>
      </c>
    </row>
    <row r="16" spans="1:15" s="287" customFormat="1" ht="24.95" customHeight="1" x14ac:dyDescent="0.2">
      <c r="A16" s="193" t="s">
        <v>218</v>
      </c>
      <c r="B16" s="199" t="s">
        <v>141</v>
      </c>
      <c r="C16" s="113">
        <v>7.0565490575157082</v>
      </c>
      <c r="D16" s="115">
        <v>146</v>
      </c>
      <c r="E16" s="114">
        <v>109</v>
      </c>
      <c r="F16" s="114">
        <v>199</v>
      </c>
      <c r="G16" s="114">
        <v>177</v>
      </c>
      <c r="H16" s="140">
        <v>158</v>
      </c>
      <c r="I16" s="115">
        <v>-12</v>
      </c>
      <c r="J16" s="116">
        <v>-7.5949367088607591</v>
      </c>
      <c r="K16" s="110"/>
      <c r="L16" s="110"/>
      <c r="M16" s="110"/>
      <c r="N16" s="110"/>
      <c r="O16" s="110"/>
    </row>
    <row r="17" spans="1:15" s="110" customFormat="1" ht="24.95" customHeight="1" x14ac:dyDescent="0.2">
      <c r="A17" s="193" t="s">
        <v>142</v>
      </c>
      <c r="B17" s="199" t="s">
        <v>220</v>
      </c>
      <c r="C17" s="113">
        <v>7.1532141130981151</v>
      </c>
      <c r="D17" s="115">
        <v>148</v>
      </c>
      <c r="E17" s="114">
        <v>71</v>
      </c>
      <c r="F17" s="114">
        <v>91</v>
      </c>
      <c r="G17" s="114">
        <v>87</v>
      </c>
      <c r="H17" s="140">
        <v>131</v>
      </c>
      <c r="I17" s="115">
        <v>17</v>
      </c>
      <c r="J17" s="116">
        <v>12.977099236641221</v>
      </c>
    </row>
    <row r="18" spans="1:15" s="287" customFormat="1" ht="24.95" customHeight="1" x14ac:dyDescent="0.2">
      <c r="A18" s="201" t="s">
        <v>144</v>
      </c>
      <c r="B18" s="202" t="s">
        <v>145</v>
      </c>
      <c r="C18" s="113">
        <v>11.068148864185597</v>
      </c>
      <c r="D18" s="115">
        <v>229</v>
      </c>
      <c r="E18" s="114">
        <v>97</v>
      </c>
      <c r="F18" s="114">
        <v>284</v>
      </c>
      <c r="G18" s="114">
        <v>248</v>
      </c>
      <c r="H18" s="140">
        <v>287</v>
      </c>
      <c r="I18" s="115">
        <v>-58</v>
      </c>
      <c r="J18" s="116">
        <v>-20.209059233449477</v>
      </c>
      <c r="K18" s="110"/>
      <c r="L18" s="110"/>
      <c r="M18" s="110"/>
      <c r="N18" s="110"/>
      <c r="O18" s="110"/>
    </row>
    <row r="19" spans="1:15" s="110" customFormat="1" ht="24.95" customHeight="1" x14ac:dyDescent="0.2">
      <c r="A19" s="193" t="s">
        <v>146</v>
      </c>
      <c r="B19" s="199" t="s">
        <v>147</v>
      </c>
      <c r="C19" s="113">
        <v>12.276462058965684</v>
      </c>
      <c r="D19" s="115">
        <v>254</v>
      </c>
      <c r="E19" s="114">
        <v>161</v>
      </c>
      <c r="F19" s="114">
        <v>310</v>
      </c>
      <c r="G19" s="114">
        <v>188</v>
      </c>
      <c r="H19" s="140">
        <v>244</v>
      </c>
      <c r="I19" s="115">
        <v>10</v>
      </c>
      <c r="J19" s="116">
        <v>4.0983606557377046</v>
      </c>
    </row>
    <row r="20" spans="1:15" s="287" customFormat="1" ht="24.95" customHeight="1" x14ac:dyDescent="0.2">
      <c r="A20" s="193" t="s">
        <v>148</v>
      </c>
      <c r="B20" s="199" t="s">
        <v>149</v>
      </c>
      <c r="C20" s="113">
        <v>6.7665538907684875</v>
      </c>
      <c r="D20" s="115">
        <v>140</v>
      </c>
      <c r="E20" s="114">
        <v>87</v>
      </c>
      <c r="F20" s="114">
        <v>95</v>
      </c>
      <c r="G20" s="114">
        <v>85</v>
      </c>
      <c r="H20" s="140">
        <v>99</v>
      </c>
      <c r="I20" s="115">
        <v>41</v>
      </c>
      <c r="J20" s="116">
        <v>41.414141414141412</v>
      </c>
      <c r="K20" s="110"/>
      <c r="L20" s="110"/>
      <c r="M20" s="110"/>
      <c r="N20" s="110"/>
      <c r="O20" s="110"/>
    </row>
    <row r="21" spans="1:15" s="110" customFormat="1" ht="24.95" customHeight="1" x14ac:dyDescent="0.2">
      <c r="A21" s="201" t="s">
        <v>150</v>
      </c>
      <c r="B21" s="202" t="s">
        <v>151</v>
      </c>
      <c r="C21" s="113">
        <v>3.8182696955050748</v>
      </c>
      <c r="D21" s="115">
        <v>79</v>
      </c>
      <c r="E21" s="114">
        <v>67</v>
      </c>
      <c r="F21" s="114">
        <v>62</v>
      </c>
      <c r="G21" s="114">
        <v>100</v>
      </c>
      <c r="H21" s="140">
        <v>86</v>
      </c>
      <c r="I21" s="115">
        <v>-7</v>
      </c>
      <c r="J21" s="116">
        <v>-8.1395348837209305</v>
      </c>
    </row>
    <row r="22" spans="1:15" s="110" customFormat="1" ht="24.95" customHeight="1" x14ac:dyDescent="0.2">
      <c r="A22" s="201" t="s">
        <v>152</v>
      </c>
      <c r="B22" s="199" t="s">
        <v>153</v>
      </c>
      <c r="C22" s="113">
        <v>0.24166263895601739</v>
      </c>
      <c r="D22" s="115">
        <v>5</v>
      </c>
      <c r="E22" s="114">
        <v>5</v>
      </c>
      <c r="F22" s="114">
        <v>6</v>
      </c>
      <c r="G22" s="114">
        <v>7</v>
      </c>
      <c r="H22" s="140">
        <v>9</v>
      </c>
      <c r="I22" s="115">
        <v>-4</v>
      </c>
      <c r="J22" s="116">
        <v>-44.444444444444443</v>
      </c>
    </row>
    <row r="23" spans="1:15" s="110" customFormat="1" ht="24.95" customHeight="1" x14ac:dyDescent="0.2">
      <c r="A23" s="193" t="s">
        <v>154</v>
      </c>
      <c r="B23" s="199" t="s">
        <v>155</v>
      </c>
      <c r="C23" s="113">
        <v>0.38666022232962782</v>
      </c>
      <c r="D23" s="115">
        <v>8</v>
      </c>
      <c r="E23" s="114">
        <v>5</v>
      </c>
      <c r="F23" s="114">
        <v>13</v>
      </c>
      <c r="G23" s="114">
        <v>13</v>
      </c>
      <c r="H23" s="140">
        <v>8</v>
      </c>
      <c r="I23" s="115">
        <v>0</v>
      </c>
      <c r="J23" s="116">
        <v>0</v>
      </c>
    </row>
    <row r="24" spans="1:15" s="110" customFormat="1" ht="24.95" customHeight="1" x14ac:dyDescent="0.2">
      <c r="A24" s="193" t="s">
        <v>156</v>
      </c>
      <c r="B24" s="199" t="s">
        <v>221</v>
      </c>
      <c r="C24" s="113">
        <v>1.7399710004833253</v>
      </c>
      <c r="D24" s="115">
        <v>36</v>
      </c>
      <c r="E24" s="114">
        <v>22</v>
      </c>
      <c r="F24" s="114">
        <v>36</v>
      </c>
      <c r="G24" s="114">
        <v>33</v>
      </c>
      <c r="H24" s="140">
        <v>42</v>
      </c>
      <c r="I24" s="115">
        <v>-6</v>
      </c>
      <c r="J24" s="116">
        <v>-14.285714285714286</v>
      </c>
    </row>
    <row r="25" spans="1:15" s="110" customFormat="1" ht="24.95" customHeight="1" x14ac:dyDescent="0.2">
      <c r="A25" s="193" t="s">
        <v>222</v>
      </c>
      <c r="B25" s="204" t="s">
        <v>159</v>
      </c>
      <c r="C25" s="113">
        <v>8.7965200579990341</v>
      </c>
      <c r="D25" s="115">
        <v>182</v>
      </c>
      <c r="E25" s="114">
        <v>139</v>
      </c>
      <c r="F25" s="114">
        <v>188</v>
      </c>
      <c r="G25" s="114">
        <v>165</v>
      </c>
      <c r="H25" s="140">
        <v>212</v>
      </c>
      <c r="I25" s="115">
        <v>-30</v>
      </c>
      <c r="J25" s="116">
        <v>-14.150943396226415</v>
      </c>
    </row>
    <row r="26" spans="1:15" s="110" customFormat="1" ht="24.95" customHeight="1" x14ac:dyDescent="0.2">
      <c r="A26" s="201">
        <v>782.78300000000002</v>
      </c>
      <c r="B26" s="203" t="s">
        <v>160</v>
      </c>
      <c r="C26" s="113">
        <v>3.3349444175930403</v>
      </c>
      <c r="D26" s="115">
        <v>69</v>
      </c>
      <c r="E26" s="114">
        <v>41</v>
      </c>
      <c r="F26" s="114">
        <v>52</v>
      </c>
      <c r="G26" s="114">
        <v>60</v>
      </c>
      <c r="H26" s="140">
        <v>78</v>
      </c>
      <c r="I26" s="115">
        <v>-9</v>
      </c>
      <c r="J26" s="116">
        <v>-11.538461538461538</v>
      </c>
    </row>
    <row r="27" spans="1:15" s="110" customFormat="1" ht="24.95" customHeight="1" x14ac:dyDescent="0.2">
      <c r="A27" s="193" t="s">
        <v>161</v>
      </c>
      <c r="B27" s="199" t="s">
        <v>162</v>
      </c>
      <c r="C27" s="113">
        <v>2.8999516674722088</v>
      </c>
      <c r="D27" s="115">
        <v>60</v>
      </c>
      <c r="E27" s="114">
        <v>42</v>
      </c>
      <c r="F27" s="114">
        <v>90</v>
      </c>
      <c r="G27" s="114">
        <v>69</v>
      </c>
      <c r="H27" s="140">
        <v>68</v>
      </c>
      <c r="I27" s="115">
        <v>-8</v>
      </c>
      <c r="J27" s="116">
        <v>-11.764705882352942</v>
      </c>
    </row>
    <row r="28" spans="1:15" s="110" customFormat="1" ht="24.95" customHeight="1" x14ac:dyDescent="0.2">
      <c r="A28" s="193" t="s">
        <v>163</v>
      </c>
      <c r="B28" s="199" t="s">
        <v>164</v>
      </c>
      <c r="C28" s="113">
        <v>1.2566457225712904</v>
      </c>
      <c r="D28" s="115">
        <v>26</v>
      </c>
      <c r="E28" s="114">
        <v>33</v>
      </c>
      <c r="F28" s="114">
        <v>56</v>
      </c>
      <c r="G28" s="114">
        <v>21</v>
      </c>
      <c r="H28" s="140">
        <v>28</v>
      </c>
      <c r="I28" s="115">
        <v>-2</v>
      </c>
      <c r="J28" s="116">
        <v>-7.1428571428571432</v>
      </c>
    </row>
    <row r="29" spans="1:15" s="110" customFormat="1" ht="24.95" customHeight="1" x14ac:dyDescent="0.2">
      <c r="A29" s="193">
        <v>86</v>
      </c>
      <c r="B29" s="199" t="s">
        <v>165</v>
      </c>
      <c r="C29" s="113">
        <v>6.4765587240212668</v>
      </c>
      <c r="D29" s="115">
        <v>134</v>
      </c>
      <c r="E29" s="114">
        <v>109</v>
      </c>
      <c r="F29" s="114">
        <v>172</v>
      </c>
      <c r="G29" s="114">
        <v>91</v>
      </c>
      <c r="H29" s="140">
        <v>113</v>
      </c>
      <c r="I29" s="115">
        <v>21</v>
      </c>
      <c r="J29" s="116">
        <v>18.584070796460178</v>
      </c>
    </row>
    <row r="30" spans="1:15" s="110" customFormat="1" ht="24.95" customHeight="1" x14ac:dyDescent="0.2">
      <c r="A30" s="193">
        <v>87.88</v>
      </c>
      <c r="B30" s="204" t="s">
        <v>166</v>
      </c>
      <c r="C30" s="113">
        <v>7.6848719188013535</v>
      </c>
      <c r="D30" s="115">
        <v>159</v>
      </c>
      <c r="E30" s="114">
        <v>166</v>
      </c>
      <c r="F30" s="114">
        <v>205</v>
      </c>
      <c r="G30" s="114">
        <v>117</v>
      </c>
      <c r="H30" s="140">
        <v>604</v>
      </c>
      <c r="I30" s="115">
        <v>-445</v>
      </c>
      <c r="J30" s="116">
        <v>-73.675496688741717</v>
      </c>
    </row>
    <row r="31" spans="1:15" s="110" customFormat="1" ht="24.95" customHeight="1" x14ac:dyDescent="0.2">
      <c r="A31" s="193" t="s">
        <v>167</v>
      </c>
      <c r="B31" s="199" t="s">
        <v>168</v>
      </c>
      <c r="C31" s="113">
        <v>3.0932817786370226</v>
      </c>
      <c r="D31" s="115">
        <v>64</v>
      </c>
      <c r="E31" s="114">
        <v>40</v>
      </c>
      <c r="F31" s="114">
        <v>59</v>
      </c>
      <c r="G31" s="114">
        <v>47</v>
      </c>
      <c r="H31" s="140">
        <v>53</v>
      </c>
      <c r="I31" s="115">
        <v>11</v>
      </c>
      <c r="J31" s="116">
        <v>20.754716981132077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5.3649105848235861</v>
      </c>
      <c r="D34" s="115">
        <v>111</v>
      </c>
      <c r="E34" s="114">
        <v>53</v>
      </c>
      <c r="F34" s="114">
        <v>115</v>
      </c>
      <c r="G34" s="114">
        <v>101</v>
      </c>
      <c r="H34" s="140">
        <v>134</v>
      </c>
      <c r="I34" s="115">
        <v>-23</v>
      </c>
      <c r="J34" s="116">
        <v>-17.164179104477611</v>
      </c>
    </row>
    <row r="35" spans="1:10" s="110" customFormat="1" ht="24.95" customHeight="1" x14ac:dyDescent="0.2">
      <c r="A35" s="292" t="s">
        <v>171</v>
      </c>
      <c r="B35" s="293" t="s">
        <v>172</v>
      </c>
      <c r="C35" s="113">
        <v>35.862735621072979</v>
      </c>
      <c r="D35" s="115">
        <v>742</v>
      </c>
      <c r="E35" s="114">
        <v>381</v>
      </c>
      <c r="F35" s="114">
        <v>741</v>
      </c>
      <c r="G35" s="114">
        <v>696</v>
      </c>
      <c r="H35" s="140">
        <v>806</v>
      </c>
      <c r="I35" s="115">
        <v>-64</v>
      </c>
      <c r="J35" s="116">
        <v>-7.9404466501240698</v>
      </c>
    </row>
    <row r="36" spans="1:10" s="110" customFormat="1" ht="24.95" customHeight="1" x14ac:dyDescent="0.2">
      <c r="A36" s="294" t="s">
        <v>173</v>
      </c>
      <c r="B36" s="295" t="s">
        <v>174</v>
      </c>
      <c r="C36" s="125">
        <v>58.772353794103431</v>
      </c>
      <c r="D36" s="143">
        <v>1216</v>
      </c>
      <c r="E36" s="144">
        <v>917</v>
      </c>
      <c r="F36" s="144">
        <v>1344</v>
      </c>
      <c r="G36" s="144">
        <v>996</v>
      </c>
      <c r="H36" s="145">
        <v>1644</v>
      </c>
      <c r="I36" s="143">
        <v>-428</v>
      </c>
      <c r="J36" s="146">
        <v>-26.034063260340634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2069</v>
      </c>
      <c r="F11" s="264">
        <v>1351</v>
      </c>
      <c r="G11" s="264">
        <v>2200</v>
      </c>
      <c r="H11" s="264">
        <v>1793</v>
      </c>
      <c r="I11" s="265">
        <v>2584</v>
      </c>
      <c r="J11" s="263">
        <v>-515</v>
      </c>
      <c r="K11" s="266">
        <v>-19.930340557275542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24.939584340260996</v>
      </c>
      <c r="E13" s="115">
        <v>516</v>
      </c>
      <c r="F13" s="114">
        <v>381</v>
      </c>
      <c r="G13" s="114">
        <v>567</v>
      </c>
      <c r="H13" s="114">
        <v>504</v>
      </c>
      <c r="I13" s="140">
        <v>668</v>
      </c>
      <c r="J13" s="115">
        <v>-152</v>
      </c>
      <c r="K13" s="116">
        <v>-22.754491017964071</v>
      </c>
    </row>
    <row r="14" spans="1:15" ht="15.95" customHeight="1" x14ac:dyDescent="0.2">
      <c r="A14" s="306" t="s">
        <v>230</v>
      </c>
      <c r="B14" s="307"/>
      <c r="C14" s="308"/>
      <c r="D14" s="113">
        <v>63.605606573223781</v>
      </c>
      <c r="E14" s="115">
        <v>1316</v>
      </c>
      <c r="F14" s="114">
        <v>763</v>
      </c>
      <c r="G14" s="114">
        <v>1406</v>
      </c>
      <c r="H14" s="114">
        <v>1084</v>
      </c>
      <c r="I14" s="140">
        <v>1574</v>
      </c>
      <c r="J14" s="115">
        <v>-258</v>
      </c>
      <c r="K14" s="116">
        <v>-16.391359593392629</v>
      </c>
    </row>
    <row r="15" spans="1:15" ht="15.95" customHeight="1" x14ac:dyDescent="0.2">
      <c r="A15" s="306" t="s">
        <v>231</v>
      </c>
      <c r="B15" s="307"/>
      <c r="C15" s="308"/>
      <c r="D15" s="113">
        <v>4.7849202513291447</v>
      </c>
      <c r="E15" s="115">
        <v>99</v>
      </c>
      <c r="F15" s="114">
        <v>95</v>
      </c>
      <c r="G15" s="114">
        <v>112</v>
      </c>
      <c r="H15" s="114">
        <v>94</v>
      </c>
      <c r="I15" s="140">
        <v>194</v>
      </c>
      <c r="J15" s="115">
        <v>-95</v>
      </c>
      <c r="K15" s="116">
        <v>-48.96907216494845</v>
      </c>
    </row>
    <row r="16" spans="1:15" ht="15.95" customHeight="1" x14ac:dyDescent="0.2">
      <c r="A16" s="306" t="s">
        <v>232</v>
      </c>
      <c r="B16" s="307"/>
      <c r="C16" s="308"/>
      <c r="D16" s="113">
        <v>6.2832286128564521</v>
      </c>
      <c r="E16" s="115">
        <v>130</v>
      </c>
      <c r="F16" s="114">
        <v>102</v>
      </c>
      <c r="G16" s="114">
        <v>103</v>
      </c>
      <c r="H16" s="114">
        <v>103</v>
      </c>
      <c r="I16" s="140">
        <v>140</v>
      </c>
      <c r="J16" s="115">
        <v>-10</v>
      </c>
      <c r="K16" s="116">
        <v>-7.1428571428571432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3.624939584340261</v>
      </c>
      <c r="E18" s="115">
        <v>75</v>
      </c>
      <c r="F18" s="114">
        <v>43</v>
      </c>
      <c r="G18" s="114">
        <v>104</v>
      </c>
      <c r="H18" s="114">
        <v>88</v>
      </c>
      <c r="I18" s="140">
        <v>93</v>
      </c>
      <c r="J18" s="115">
        <v>-18</v>
      </c>
      <c r="K18" s="116">
        <v>-19.35483870967742</v>
      </c>
    </row>
    <row r="19" spans="1:11" ht="14.1" customHeight="1" x14ac:dyDescent="0.2">
      <c r="A19" s="306" t="s">
        <v>235</v>
      </c>
      <c r="B19" s="307" t="s">
        <v>236</v>
      </c>
      <c r="C19" s="308"/>
      <c r="D19" s="113">
        <v>1.7399710004833253</v>
      </c>
      <c r="E19" s="115">
        <v>36</v>
      </c>
      <c r="F19" s="114">
        <v>20</v>
      </c>
      <c r="G19" s="114">
        <v>51</v>
      </c>
      <c r="H19" s="114">
        <v>45</v>
      </c>
      <c r="I19" s="140">
        <v>34</v>
      </c>
      <c r="J19" s="115">
        <v>2</v>
      </c>
      <c r="K19" s="116">
        <v>5.882352941176471</v>
      </c>
    </row>
    <row r="20" spans="1:11" ht="14.1" customHeight="1" x14ac:dyDescent="0.2">
      <c r="A20" s="306">
        <v>12</v>
      </c>
      <c r="B20" s="307" t="s">
        <v>237</v>
      </c>
      <c r="C20" s="308"/>
      <c r="D20" s="113">
        <v>1.6433059449009184</v>
      </c>
      <c r="E20" s="115">
        <v>34</v>
      </c>
      <c r="F20" s="114">
        <v>12</v>
      </c>
      <c r="G20" s="114">
        <v>17</v>
      </c>
      <c r="H20" s="114">
        <v>18</v>
      </c>
      <c r="I20" s="140">
        <v>39</v>
      </c>
      <c r="J20" s="115">
        <v>-5</v>
      </c>
      <c r="K20" s="116">
        <v>-12.820512820512821</v>
      </c>
    </row>
    <row r="21" spans="1:11" ht="14.1" customHeight="1" x14ac:dyDescent="0.2">
      <c r="A21" s="306">
        <v>21</v>
      </c>
      <c r="B21" s="307" t="s">
        <v>238</v>
      </c>
      <c r="C21" s="308"/>
      <c r="D21" s="113">
        <v>0.82165297245045921</v>
      </c>
      <c r="E21" s="115">
        <v>17</v>
      </c>
      <c r="F21" s="114">
        <v>6</v>
      </c>
      <c r="G21" s="114">
        <v>9</v>
      </c>
      <c r="H21" s="114">
        <v>10</v>
      </c>
      <c r="I21" s="140">
        <v>11</v>
      </c>
      <c r="J21" s="115">
        <v>6</v>
      </c>
      <c r="K21" s="116">
        <v>54.545454545454547</v>
      </c>
    </row>
    <row r="22" spans="1:11" ht="14.1" customHeight="1" x14ac:dyDescent="0.2">
      <c r="A22" s="306">
        <v>22</v>
      </c>
      <c r="B22" s="307" t="s">
        <v>239</v>
      </c>
      <c r="C22" s="308"/>
      <c r="D22" s="113">
        <v>0.96665055582406956</v>
      </c>
      <c r="E22" s="115">
        <v>20</v>
      </c>
      <c r="F22" s="114">
        <v>25</v>
      </c>
      <c r="G22" s="114">
        <v>44</v>
      </c>
      <c r="H22" s="114">
        <v>26</v>
      </c>
      <c r="I22" s="140">
        <v>60</v>
      </c>
      <c r="J22" s="115">
        <v>-40</v>
      </c>
      <c r="K22" s="116">
        <v>-66.666666666666671</v>
      </c>
    </row>
    <row r="23" spans="1:11" ht="14.1" customHeight="1" x14ac:dyDescent="0.2">
      <c r="A23" s="306">
        <v>23</v>
      </c>
      <c r="B23" s="307" t="s">
        <v>240</v>
      </c>
      <c r="C23" s="308"/>
      <c r="D23" s="113">
        <v>1.2566457225712904</v>
      </c>
      <c r="E23" s="115">
        <v>26</v>
      </c>
      <c r="F23" s="114">
        <v>14</v>
      </c>
      <c r="G23" s="114">
        <v>16</v>
      </c>
      <c r="H23" s="114">
        <v>9</v>
      </c>
      <c r="I23" s="140">
        <v>8</v>
      </c>
      <c r="J23" s="115">
        <v>18</v>
      </c>
      <c r="K23" s="116">
        <v>225</v>
      </c>
    </row>
    <row r="24" spans="1:11" ht="14.1" customHeight="1" x14ac:dyDescent="0.2">
      <c r="A24" s="306">
        <v>24</v>
      </c>
      <c r="B24" s="307" t="s">
        <v>241</v>
      </c>
      <c r="C24" s="308"/>
      <c r="D24" s="113">
        <v>7.201546640889319</v>
      </c>
      <c r="E24" s="115">
        <v>149</v>
      </c>
      <c r="F24" s="114">
        <v>57</v>
      </c>
      <c r="G24" s="114">
        <v>114</v>
      </c>
      <c r="H24" s="114">
        <v>108</v>
      </c>
      <c r="I24" s="140">
        <v>159</v>
      </c>
      <c r="J24" s="115">
        <v>-10</v>
      </c>
      <c r="K24" s="116">
        <v>-6.2893081761006293</v>
      </c>
    </row>
    <row r="25" spans="1:11" ht="14.1" customHeight="1" x14ac:dyDescent="0.2">
      <c r="A25" s="306">
        <v>25</v>
      </c>
      <c r="B25" s="307" t="s">
        <v>242</v>
      </c>
      <c r="C25" s="308"/>
      <c r="D25" s="113">
        <v>4.9299178347027546</v>
      </c>
      <c r="E25" s="115">
        <v>102</v>
      </c>
      <c r="F25" s="114">
        <v>70</v>
      </c>
      <c r="G25" s="114">
        <v>112</v>
      </c>
      <c r="H25" s="114">
        <v>94</v>
      </c>
      <c r="I25" s="140">
        <v>140</v>
      </c>
      <c r="J25" s="115">
        <v>-38</v>
      </c>
      <c r="K25" s="116">
        <v>-27.142857142857142</v>
      </c>
    </row>
    <row r="26" spans="1:11" ht="14.1" customHeight="1" x14ac:dyDescent="0.2">
      <c r="A26" s="306">
        <v>26</v>
      </c>
      <c r="B26" s="307" t="s">
        <v>243</v>
      </c>
      <c r="C26" s="308"/>
      <c r="D26" s="113">
        <v>2.0299661672305462</v>
      </c>
      <c r="E26" s="115">
        <v>42</v>
      </c>
      <c r="F26" s="114">
        <v>27</v>
      </c>
      <c r="G26" s="114">
        <v>70</v>
      </c>
      <c r="H26" s="114">
        <v>24</v>
      </c>
      <c r="I26" s="140">
        <v>42</v>
      </c>
      <c r="J26" s="115">
        <v>0</v>
      </c>
      <c r="K26" s="116">
        <v>0</v>
      </c>
    </row>
    <row r="27" spans="1:11" ht="14.1" customHeight="1" x14ac:dyDescent="0.2">
      <c r="A27" s="306">
        <v>27</v>
      </c>
      <c r="B27" s="307" t="s">
        <v>244</v>
      </c>
      <c r="C27" s="308"/>
      <c r="D27" s="113">
        <v>1.2566457225712904</v>
      </c>
      <c r="E27" s="115">
        <v>26</v>
      </c>
      <c r="F27" s="114">
        <v>27</v>
      </c>
      <c r="G27" s="114">
        <v>36</v>
      </c>
      <c r="H27" s="114">
        <v>25</v>
      </c>
      <c r="I27" s="140">
        <v>26</v>
      </c>
      <c r="J27" s="115">
        <v>0</v>
      </c>
      <c r="K27" s="116">
        <v>0</v>
      </c>
    </row>
    <row r="28" spans="1:11" ht="14.1" customHeight="1" x14ac:dyDescent="0.2">
      <c r="A28" s="306">
        <v>28</v>
      </c>
      <c r="B28" s="307" t="s">
        <v>245</v>
      </c>
      <c r="C28" s="308"/>
      <c r="D28" s="113">
        <v>0.48332527791203478</v>
      </c>
      <c r="E28" s="115">
        <v>10</v>
      </c>
      <c r="F28" s="114" t="s">
        <v>513</v>
      </c>
      <c r="G28" s="114" t="s">
        <v>513</v>
      </c>
      <c r="H28" s="114">
        <v>0</v>
      </c>
      <c r="I28" s="140">
        <v>10</v>
      </c>
      <c r="J28" s="115">
        <v>0</v>
      </c>
      <c r="K28" s="116">
        <v>0</v>
      </c>
    </row>
    <row r="29" spans="1:11" ht="14.1" customHeight="1" x14ac:dyDescent="0.2">
      <c r="A29" s="306">
        <v>29</v>
      </c>
      <c r="B29" s="307" t="s">
        <v>246</v>
      </c>
      <c r="C29" s="308"/>
      <c r="D29" s="113">
        <v>3.0449492508458191</v>
      </c>
      <c r="E29" s="115">
        <v>63</v>
      </c>
      <c r="F29" s="114">
        <v>54</v>
      </c>
      <c r="G29" s="114">
        <v>49</v>
      </c>
      <c r="H29" s="114">
        <v>53</v>
      </c>
      <c r="I29" s="140">
        <v>87</v>
      </c>
      <c r="J29" s="115">
        <v>-24</v>
      </c>
      <c r="K29" s="116">
        <v>-27.586206896551722</v>
      </c>
    </row>
    <row r="30" spans="1:11" ht="14.1" customHeight="1" x14ac:dyDescent="0.2">
      <c r="A30" s="306" t="s">
        <v>247</v>
      </c>
      <c r="B30" s="307" t="s">
        <v>248</v>
      </c>
      <c r="C30" s="308"/>
      <c r="D30" s="113">
        <v>1.11164813919768</v>
      </c>
      <c r="E30" s="115">
        <v>23</v>
      </c>
      <c r="F30" s="114">
        <v>16</v>
      </c>
      <c r="G30" s="114">
        <v>20</v>
      </c>
      <c r="H30" s="114">
        <v>16</v>
      </c>
      <c r="I30" s="140">
        <v>31</v>
      </c>
      <c r="J30" s="115">
        <v>-8</v>
      </c>
      <c r="K30" s="116">
        <v>-25.806451612903224</v>
      </c>
    </row>
    <row r="31" spans="1:11" ht="14.1" customHeight="1" x14ac:dyDescent="0.2">
      <c r="A31" s="306" t="s">
        <v>249</v>
      </c>
      <c r="B31" s="307" t="s">
        <v>250</v>
      </c>
      <c r="C31" s="308"/>
      <c r="D31" s="113">
        <v>1.9333011116481391</v>
      </c>
      <c r="E31" s="115">
        <v>40</v>
      </c>
      <c r="F31" s="114">
        <v>38</v>
      </c>
      <c r="G31" s="114">
        <v>29</v>
      </c>
      <c r="H31" s="114">
        <v>37</v>
      </c>
      <c r="I31" s="140">
        <v>56</v>
      </c>
      <c r="J31" s="115">
        <v>-16</v>
      </c>
      <c r="K31" s="116">
        <v>-28.571428571428573</v>
      </c>
    </row>
    <row r="32" spans="1:11" ht="14.1" customHeight="1" x14ac:dyDescent="0.2">
      <c r="A32" s="306">
        <v>31</v>
      </c>
      <c r="B32" s="307" t="s">
        <v>251</v>
      </c>
      <c r="C32" s="308"/>
      <c r="D32" s="113">
        <v>0.33832769453842437</v>
      </c>
      <c r="E32" s="115">
        <v>7</v>
      </c>
      <c r="F32" s="114">
        <v>6</v>
      </c>
      <c r="G32" s="114">
        <v>8</v>
      </c>
      <c r="H32" s="114">
        <v>17</v>
      </c>
      <c r="I32" s="140">
        <v>14</v>
      </c>
      <c r="J32" s="115">
        <v>-7</v>
      </c>
      <c r="K32" s="116">
        <v>-50</v>
      </c>
    </row>
    <row r="33" spans="1:11" ht="14.1" customHeight="1" x14ac:dyDescent="0.2">
      <c r="A33" s="306">
        <v>32</v>
      </c>
      <c r="B33" s="307" t="s">
        <v>252</v>
      </c>
      <c r="C33" s="308"/>
      <c r="D33" s="113">
        <v>6.6698888351860806</v>
      </c>
      <c r="E33" s="115">
        <v>138</v>
      </c>
      <c r="F33" s="114">
        <v>44</v>
      </c>
      <c r="G33" s="114">
        <v>145</v>
      </c>
      <c r="H33" s="114">
        <v>154</v>
      </c>
      <c r="I33" s="140">
        <v>181</v>
      </c>
      <c r="J33" s="115">
        <v>-43</v>
      </c>
      <c r="K33" s="116">
        <v>-23.756906077348066</v>
      </c>
    </row>
    <row r="34" spans="1:11" ht="14.1" customHeight="1" x14ac:dyDescent="0.2">
      <c r="A34" s="306">
        <v>33</v>
      </c>
      <c r="B34" s="307" t="s">
        <v>253</v>
      </c>
      <c r="C34" s="308"/>
      <c r="D34" s="113">
        <v>2.0782986950217497</v>
      </c>
      <c r="E34" s="115">
        <v>43</v>
      </c>
      <c r="F34" s="114">
        <v>14</v>
      </c>
      <c r="G34" s="114">
        <v>39</v>
      </c>
      <c r="H34" s="114">
        <v>26</v>
      </c>
      <c r="I34" s="140">
        <v>49</v>
      </c>
      <c r="J34" s="115">
        <v>-6</v>
      </c>
      <c r="K34" s="116">
        <v>-12.244897959183673</v>
      </c>
    </row>
    <row r="35" spans="1:11" ht="14.1" customHeight="1" x14ac:dyDescent="0.2">
      <c r="A35" s="306">
        <v>34</v>
      </c>
      <c r="B35" s="307" t="s">
        <v>254</v>
      </c>
      <c r="C35" s="308"/>
      <c r="D35" s="113">
        <v>2.706621556307395</v>
      </c>
      <c r="E35" s="115">
        <v>56</v>
      </c>
      <c r="F35" s="114">
        <v>22</v>
      </c>
      <c r="G35" s="114">
        <v>44</v>
      </c>
      <c r="H35" s="114">
        <v>68</v>
      </c>
      <c r="I35" s="140">
        <v>54</v>
      </c>
      <c r="J35" s="115">
        <v>2</v>
      </c>
      <c r="K35" s="116">
        <v>3.7037037037037037</v>
      </c>
    </row>
    <row r="36" spans="1:11" ht="14.1" customHeight="1" x14ac:dyDescent="0.2">
      <c r="A36" s="306">
        <v>41</v>
      </c>
      <c r="B36" s="307" t="s">
        <v>255</v>
      </c>
      <c r="C36" s="308"/>
      <c r="D36" s="113">
        <v>0.96665055582406956</v>
      </c>
      <c r="E36" s="115">
        <v>20</v>
      </c>
      <c r="F36" s="114">
        <v>9</v>
      </c>
      <c r="G36" s="114">
        <v>11</v>
      </c>
      <c r="H36" s="114">
        <v>19</v>
      </c>
      <c r="I36" s="140">
        <v>16</v>
      </c>
      <c r="J36" s="115">
        <v>4</v>
      </c>
      <c r="K36" s="116">
        <v>25</v>
      </c>
    </row>
    <row r="37" spans="1:11" ht="14.1" customHeight="1" x14ac:dyDescent="0.2">
      <c r="A37" s="306">
        <v>42</v>
      </c>
      <c r="B37" s="307" t="s">
        <v>256</v>
      </c>
      <c r="C37" s="308"/>
      <c r="D37" s="113" t="s">
        <v>513</v>
      </c>
      <c r="E37" s="115" t="s">
        <v>513</v>
      </c>
      <c r="F37" s="114" t="s">
        <v>513</v>
      </c>
      <c r="G37" s="114" t="s">
        <v>513</v>
      </c>
      <c r="H37" s="114">
        <v>0</v>
      </c>
      <c r="I37" s="140" t="s">
        <v>513</v>
      </c>
      <c r="J37" s="115" t="s">
        <v>513</v>
      </c>
      <c r="K37" s="116" t="s">
        <v>513</v>
      </c>
    </row>
    <row r="38" spans="1:11" ht="14.1" customHeight="1" x14ac:dyDescent="0.2">
      <c r="A38" s="306">
        <v>43</v>
      </c>
      <c r="B38" s="307" t="s">
        <v>257</v>
      </c>
      <c r="C38" s="308"/>
      <c r="D38" s="113">
        <v>0.28999516674722087</v>
      </c>
      <c r="E38" s="115">
        <v>6</v>
      </c>
      <c r="F38" s="114" t="s">
        <v>513</v>
      </c>
      <c r="G38" s="114">
        <v>7</v>
      </c>
      <c r="H38" s="114">
        <v>4</v>
      </c>
      <c r="I38" s="140">
        <v>7</v>
      </c>
      <c r="J38" s="115">
        <v>-1</v>
      </c>
      <c r="K38" s="116">
        <v>-14.285714285714286</v>
      </c>
    </row>
    <row r="39" spans="1:11" ht="14.1" customHeight="1" x14ac:dyDescent="0.2">
      <c r="A39" s="306">
        <v>51</v>
      </c>
      <c r="B39" s="307" t="s">
        <v>258</v>
      </c>
      <c r="C39" s="308"/>
      <c r="D39" s="113">
        <v>8.0231996133397772</v>
      </c>
      <c r="E39" s="115">
        <v>166</v>
      </c>
      <c r="F39" s="114">
        <v>112</v>
      </c>
      <c r="G39" s="114">
        <v>131</v>
      </c>
      <c r="H39" s="114">
        <v>160</v>
      </c>
      <c r="I39" s="140">
        <v>133</v>
      </c>
      <c r="J39" s="115">
        <v>33</v>
      </c>
      <c r="K39" s="116">
        <v>24.81203007518797</v>
      </c>
    </row>
    <row r="40" spans="1:11" ht="14.1" customHeight="1" x14ac:dyDescent="0.2">
      <c r="A40" s="306" t="s">
        <v>259</v>
      </c>
      <c r="B40" s="307" t="s">
        <v>260</v>
      </c>
      <c r="C40" s="308"/>
      <c r="D40" s="113">
        <v>6.9598840019333013</v>
      </c>
      <c r="E40" s="115">
        <v>144</v>
      </c>
      <c r="F40" s="114">
        <v>108</v>
      </c>
      <c r="G40" s="114">
        <v>115</v>
      </c>
      <c r="H40" s="114">
        <v>123</v>
      </c>
      <c r="I40" s="140">
        <v>121</v>
      </c>
      <c r="J40" s="115">
        <v>23</v>
      </c>
      <c r="K40" s="116">
        <v>19.008264462809919</v>
      </c>
    </row>
    <row r="41" spans="1:11" ht="14.1" customHeight="1" x14ac:dyDescent="0.2">
      <c r="A41" s="306"/>
      <c r="B41" s="307" t="s">
        <v>261</v>
      </c>
      <c r="C41" s="308"/>
      <c r="D41" s="113">
        <v>6.0415659739004353</v>
      </c>
      <c r="E41" s="115">
        <v>125</v>
      </c>
      <c r="F41" s="114">
        <v>89</v>
      </c>
      <c r="G41" s="114">
        <v>93</v>
      </c>
      <c r="H41" s="114">
        <v>108</v>
      </c>
      <c r="I41" s="140">
        <v>106</v>
      </c>
      <c r="J41" s="115">
        <v>19</v>
      </c>
      <c r="K41" s="116">
        <v>17.924528301886792</v>
      </c>
    </row>
    <row r="42" spans="1:11" ht="14.1" customHeight="1" x14ac:dyDescent="0.2">
      <c r="A42" s="306">
        <v>52</v>
      </c>
      <c r="B42" s="307" t="s">
        <v>262</v>
      </c>
      <c r="C42" s="308"/>
      <c r="D42" s="113">
        <v>9.6665055582406954</v>
      </c>
      <c r="E42" s="115">
        <v>200</v>
      </c>
      <c r="F42" s="114">
        <v>82</v>
      </c>
      <c r="G42" s="114">
        <v>128</v>
      </c>
      <c r="H42" s="114">
        <v>141</v>
      </c>
      <c r="I42" s="140">
        <v>150</v>
      </c>
      <c r="J42" s="115">
        <v>50</v>
      </c>
      <c r="K42" s="116">
        <v>33.333333333333336</v>
      </c>
    </row>
    <row r="43" spans="1:11" ht="14.1" customHeight="1" x14ac:dyDescent="0.2">
      <c r="A43" s="306" t="s">
        <v>263</v>
      </c>
      <c r="B43" s="307" t="s">
        <v>264</v>
      </c>
      <c r="C43" s="308"/>
      <c r="D43" s="113">
        <v>8.216529724504591</v>
      </c>
      <c r="E43" s="115">
        <v>170</v>
      </c>
      <c r="F43" s="114">
        <v>77</v>
      </c>
      <c r="G43" s="114">
        <v>95</v>
      </c>
      <c r="H43" s="114">
        <v>118</v>
      </c>
      <c r="I43" s="140">
        <v>114</v>
      </c>
      <c r="J43" s="115">
        <v>56</v>
      </c>
      <c r="K43" s="116">
        <v>49.122807017543863</v>
      </c>
    </row>
    <row r="44" spans="1:11" ht="14.1" customHeight="1" x14ac:dyDescent="0.2">
      <c r="A44" s="306">
        <v>53</v>
      </c>
      <c r="B44" s="307" t="s">
        <v>265</v>
      </c>
      <c r="C44" s="308"/>
      <c r="D44" s="113">
        <v>0.33832769453842437</v>
      </c>
      <c r="E44" s="115">
        <v>7</v>
      </c>
      <c r="F44" s="114">
        <v>7</v>
      </c>
      <c r="G44" s="114">
        <v>9</v>
      </c>
      <c r="H44" s="114">
        <v>11</v>
      </c>
      <c r="I44" s="140">
        <v>9</v>
      </c>
      <c r="J44" s="115">
        <v>-2</v>
      </c>
      <c r="K44" s="116">
        <v>-22.222222222222221</v>
      </c>
    </row>
    <row r="45" spans="1:11" ht="14.1" customHeight="1" x14ac:dyDescent="0.2">
      <c r="A45" s="306" t="s">
        <v>266</v>
      </c>
      <c r="B45" s="307" t="s">
        <v>267</v>
      </c>
      <c r="C45" s="308"/>
      <c r="D45" s="113">
        <v>0.33832769453842437</v>
      </c>
      <c r="E45" s="115">
        <v>7</v>
      </c>
      <c r="F45" s="114">
        <v>4</v>
      </c>
      <c r="G45" s="114">
        <v>8</v>
      </c>
      <c r="H45" s="114">
        <v>5</v>
      </c>
      <c r="I45" s="140">
        <v>9</v>
      </c>
      <c r="J45" s="115">
        <v>-2</v>
      </c>
      <c r="K45" s="116">
        <v>-22.222222222222221</v>
      </c>
    </row>
    <row r="46" spans="1:11" ht="14.1" customHeight="1" x14ac:dyDescent="0.2">
      <c r="A46" s="306">
        <v>54</v>
      </c>
      <c r="B46" s="307" t="s">
        <v>268</v>
      </c>
      <c r="C46" s="308"/>
      <c r="D46" s="113">
        <v>8.7481875302078294</v>
      </c>
      <c r="E46" s="115">
        <v>181</v>
      </c>
      <c r="F46" s="114">
        <v>146</v>
      </c>
      <c r="G46" s="114">
        <v>189</v>
      </c>
      <c r="H46" s="114">
        <v>135</v>
      </c>
      <c r="I46" s="140">
        <v>184</v>
      </c>
      <c r="J46" s="115">
        <v>-3</v>
      </c>
      <c r="K46" s="116">
        <v>-1.6304347826086956</v>
      </c>
    </row>
    <row r="47" spans="1:11" ht="14.1" customHeight="1" x14ac:dyDescent="0.2">
      <c r="A47" s="306">
        <v>61</v>
      </c>
      <c r="B47" s="307" t="s">
        <v>269</v>
      </c>
      <c r="C47" s="308"/>
      <c r="D47" s="113">
        <v>1.1599806669888835</v>
      </c>
      <c r="E47" s="115">
        <v>24</v>
      </c>
      <c r="F47" s="114">
        <v>16</v>
      </c>
      <c r="G47" s="114">
        <v>27</v>
      </c>
      <c r="H47" s="114">
        <v>20</v>
      </c>
      <c r="I47" s="140">
        <v>20</v>
      </c>
      <c r="J47" s="115">
        <v>4</v>
      </c>
      <c r="K47" s="116">
        <v>20</v>
      </c>
    </row>
    <row r="48" spans="1:11" ht="14.1" customHeight="1" x14ac:dyDescent="0.2">
      <c r="A48" s="306">
        <v>62</v>
      </c>
      <c r="B48" s="307" t="s">
        <v>270</v>
      </c>
      <c r="C48" s="308"/>
      <c r="D48" s="113">
        <v>7.0082165297245043</v>
      </c>
      <c r="E48" s="115">
        <v>145</v>
      </c>
      <c r="F48" s="114">
        <v>94</v>
      </c>
      <c r="G48" s="114">
        <v>187</v>
      </c>
      <c r="H48" s="114">
        <v>133</v>
      </c>
      <c r="I48" s="140">
        <v>111</v>
      </c>
      <c r="J48" s="115">
        <v>34</v>
      </c>
      <c r="K48" s="116">
        <v>30.63063063063063</v>
      </c>
    </row>
    <row r="49" spans="1:11" ht="14.1" customHeight="1" x14ac:dyDescent="0.2">
      <c r="A49" s="306">
        <v>63</v>
      </c>
      <c r="B49" s="307" t="s">
        <v>271</v>
      </c>
      <c r="C49" s="308"/>
      <c r="D49" s="113">
        <v>1.5949734171097147</v>
      </c>
      <c r="E49" s="115">
        <v>33</v>
      </c>
      <c r="F49" s="114">
        <v>38</v>
      </c>
      <c r="G49" s="114">
        <v>28</v>
      </c>
      <c r="H49" s="114">
        <v>52</v>
      </c>
      <c r="I49" s="140">
        <v>45</v>
      </c>
      <c r="J49" s="115">
        <v>-12</v>
      </c>
      <c r="K49" s="116">
        <v>-26.666666666666668</v>
      </c>
    </row>
    <row r="50" spans="1:11" ht="14.1" customHeight="1" x14ac:dyDescent="0.2">
      <c r="A50" s="306" t="s">
        <v>272</v>
      </c>
      <c r="B50" s="307" t="s">
        <v>273</v>
      </c>
      <c r="C50" s="308"/>
      <c r="D50" s="113" t="s">
        <v>513</v>
      </c>
      <c r="E50" s="115" t="s">
        <v>513</v>
      </c>
      <c r="F50" s="114">
        <v>6</v>
      </c>
      <c r="G50" s="114" t="s">
        <v>513</v>
      </c>
      <c r="H50" s="114">
        <v>8</v>
      </c>
      <c r="I50" s="140" t="s">
        <v>513</v>
      </c>
      <c r="J50" s="115" t="s">
        <v>513</v>
      </c>
      <c r="K50" s="116" t="s">
        <v>513</v>
      </c>
    </row>
    <row r="51" spans="1:11" ht="14.1" customHeight="1" x14ac:dyDescent="0.2">
      <c r="A51" s="306" t="s">
        <v>274</v>
      </c>
      <c r="B51" s="307" t="s">
        <v>275</v>
      </c>
      <c r="C51" s="308"/>
      <c r="D51" s="113">
        <v>1.4016433059449009</v>
      </c>
      <c r="E51" s="115">
        <v>29</v>
      </c>
      <c r="F51" s="114">
        <v>29</v>
      </c>
      <c r="G51" s="114">
        <v>23</v>
      </c>
      <c r="H51" s="114">
        <v>41</v>
      </c>
      <c r="I51" s="140">
        <v>44</v>
      </c>
      <c r="J51" s="115">
        <v>-15</v>
      </c>
      <c r="K51" s="116">
        <v>-34.090909090909093</v>
      </c>
    </row>
    <row r="52" spans="1:11" ht="14.1" customHeight="1" x14ac:dyDescent="0.2">
      <c r="A52" s="306">
        <v>71</v>
      </c>
      <c r="B52" s="307" t="s">
        <v>276</v>
      </c>
      <c r="C52" s="308"/>
      <c r="D52" s="113">
        <v>5.9932334461092314</v>
      </c>
      <c r="E52" s="115">
        <v>124</v>
      </c>
      <c r="F52" s="114">
        <v>92</v>
      </c>
      <c r="G52" s="114">
        <v>166</v>
      </c>
      <c r="H52" s="114">
        <v>118</v>
      </c>
      <c r="I52" s="140">
        <v>150</v>
      </c>
      <c r="J52" s="115">
        <v>-26</v>
      </c>
      <c r="K52" s="116">
        <v>-17.333333333333332</v>
      </c>
    </row>
    <row r="53" spans="1:11" ht="14.1" customHeight="1" x14ac:dyDescent="0.2">
      <c r="A53" s="306" t="s">
        <v>277</v>
      </c>
      <c r="B53" s="307" t="s">
        <v>278</v>
      </c>
      <c r="C53" s="308"/>
      <c r="D53" s="113">
        <v>1.7399710004833253</v>
      </c>
      <c r="E53" s="115">
        <v>36</v>
      </c>
      <c r="F53" s="114">
        <v>21</v>
      </c>
      <c r="G53" s="114">
        <v>38</v>
      </c>
      <c r="H53" s="114">
        <v>45</v>
      </c>
      <c r="I53" s="140">
        <v>37</v>
      </c>
      <c r="J53" s="115">
        <v>-1</v>
      </c>
      <c r="K53" s="116">
        <v>-2.7027027027027026</v>
      </c>
    </row>
    <row r="54" spans="1:11" ht="14.1" customHeight="1" x14ac:dyDescent="0.2">
      <c r="A54" s="306" t="s">
        <v>279</v>
      </c>
      <c r="B54" s="307" t="s">
        <v>280</v>
      </c>
      <c r="C54" s="308"/>
      <c r="D54" s="113">
        <v>3.8182696955050748</v>
      </c>
      <c r="E54" s="115">
        <v>79</v>
      </c>
      <c r="F54" s="114">
        <v>59</v>
      </c>
      <c r="G54" s="114">
        <v>120</v>
      </c>
      <c r="H54" s="114">
        <v>68</v>
      </c>
      <c r="I54" s="140">
        <v>100</v>
      </c>
      <c r="J54" s="115">
        <v>-21</v>
      </c>
      <c r="K54" s="116">
        <v>-21</v>
      </c>
    </row>
    <row r="55" spans="1:11" ht="14.1" customHeight="1" x14ac:dyDescent="0.2">
      <c r="A55" s="306">
        <v>72</v>
      </c>
      <c r="B55" s="307" t="s">
        <v>281</v>
      </c>
      <c r="C55" s="308"/>
      <c r="D55" s="113">
        <v>0.96665055582406956</v>
      </c>
      <c r="E55" s="115">
        <v>20</v>
      </c>
      <c r="F55" s="114">
        <v>15</v>
      </c>
      <c r="G55" s="114">
        <v>27</v>
      </c>
      <c r="H55" s="114">
        <v>20</v>
      </c>
      <c r="I55" s="140">
        <v>21</v>
      </c>
      <c r="J55" s="115">
        <v>-1</v>
      </c>
      <c r="K55" s="116">
        <v>-4.7619047619047619</v>
      </c>
    </row>
    <row r="56" spans="1:11" ht="14.1" customHeight="1" x14ac:dyDescent="0.2">
      <c r="A56" s="306" t="s">
        <v>282</v>
      </c>
      <c r="B56" s="307" t="s">
        <v>283</v>
      </c>
      <c r="C56" s="308"/>
      <c r="D56" s="113">
        <v>0.28999516674722087</v>
      </c>
      <c r="E56" s="115">
        <v>6</v>
      </c>
      <c r="F56" s="114">
        <v>3</v>
      </c>
      <c r="G56" s="114">
        <v>8</v>
      </c>
      <c r="H56" s="114" t="s">
        <v>513</v>
      </c>
      <c r="I56" s="140" t="s">
        <v>513</v>
      </c>
      <c r="J56" s="115" t="s">
        <v>513</v>
      </c>
      <c r="K56" s="116" t="s">
        <v>513</v>
      </c>
    </row>
    <row r="57" spans="1:11" ht="14.1" customHeight="1" x14ac:dyDescent="0.2">
      <c r="A57" s="306" t="s">
        <v>284</v>
      </c>
      <c r="B57" s="307" t="s">
        <v>285</v>
      </c>
      <c r="C57" s="308"/>
      <c r="D57" s="113">
        <v>0.53165780570323828</v>
      </c>
      <c r="E57" s="115">
        <v>11</v>
      </c>
      <c r="F57" s="114">
        <v>12</v>
      </c>
      <c r="G57" s="114">
        <v>11</v>
      </c>
      <c r="H57" s="114">
        <v>11</v>
      </c>
      <c r="I57" s="140">
        <v>15</v>
      </c>
      <c r="J57" s="115">
        <v>-4</v>
      </c>
      <c r="K57" s="116">
        <v>-26.666666666666668</v>
      </c>
    </row>
    <row r="58" spans="1:11" ht="14.1" customHeight="1" x14ac:dyDescent="0.2">
      <c r="A58" s="306">
        <v>73</v>
      </c>
      <c r="B58" s="307" t="s">
        <v>286</v>
      </c>
      <c r="C58" s="308"/>
      <c r="D58" s="113">
        <v>0.7249879168680522</v>
      </c>
      <c r="E58" s="115">
        <v>15</v>
      </c>
      <c r="F58" s="114">
        <v>6</v>
      </c>
      <c r="G58" s="114">
        <v>25</v>
      </c>
      <c r="H58" s="114">
        <v>17</v>
      </c>
      <c r="I58" s="140">
        <v>18</v>
      </c>
      <c r="J58" s="115">
        <v>-3</v>
      </c>
      <c r="K58" s="116">
        <v>-16.666666666666668</v>
      </c>
    </row>
    <row r="59" spans="1:11" ht="14.1" customHeight="1" x14ac:dyDescent="0.2">
      <c r="A59" s="306" t="s">
        <v>287</v>
      </c>
      <c r="B59" s="307" t="s">
        <v>288</v>
      </c>
      <c r="C59" s="308"/>
      <c r="D59" s="113">
        <v>0.7249879168680522</v>
      </c>
      <c r="E59" s="115">
        <v>15</v>
      </c>
      <c r="F59" s="114">
        <v>6</v>
      </c>
      <c r="G59" s="114">
        <v>22</v>
      </c>
      <c r="H59" s="114">
        <v>17</v>
      </c>
      <c r="I59" s="140">
        <v>13</v>
      </c>
      <c r="J59" s="115">
        <v>2</v>
      </c>
      <c r="K59" s="116">
        <v>15.384615384615385</v>
      </c>
    </row>
    <row r="60" spans="1:11" ht="14.1" customHeight="1" x14ac:dyDescent="0.2">
      <c r="A60" s="306">
        <v>81</v>
      </c>
      <c r="B60" s="307" t="s">
        <v>289</v>
      </c>
      <c r="C60" s="308"/>
      <c r="D60" s="113">
        <v>7.201546640889319</v>
      </c>
      <c r="E60" s="115">
        <v>149</v>
      </c>
      <c r="F60" s="114">
        <v>129</v>
      </c>
      <c r="G60" s="114">
        <v>165</v>
      </c>
      <c r="H60" s="114">
        <v>85</v>
      </c>
      <c r="I60" s="140">
        <v>200</v>
      </c>
      <c r="J60" s="115">
        <v>-51</v>
      </c>
      <c r="K60" s="116">
        <v>-25.5</v>
      </c>
    </row>
    <row r="61" spans="1:11" ht="14.1" customHeight="1" x14ac:dyDescent="0.2">
      <c r="A61" s="306" t="s">
        <v>290</v>
      </c>
      <c r="B61" s="307" t="s">
        <v>291</v>
      </c>
      <c r="C61" s="308"/>
      <c r="D61" s="113">
        <v>1.5949734171097147</v>
      </c>
      <c r="E61" s="115">
        <v>33</v>
      </c>
      <c r="F61" s="114">
        <v>31</v>
      </c>
      <c r="G61" s="114">
        <v>18</v>
      </c>
      <c r="H61" s="114">
        <v>17</v>
      </c>
      <c r="I61" s="140">
        <v>24</v>
      </c>
      <c r="J61" s="115">
        <v>9</v>
      </c>
      <c r="K61" s="116">
        <v>37.5</v>
      </c>
    </row>
    <row r="62" spans="1:11" ht="14.1" customHeight="1" x14ac:dyDescent="0.2">
      <c r="A62" s="306" t="s">
        <v>292</v>
      </c>
      <c r="B62" s="307" t="s">
        <v>293</v>
      </c>
      <c r="C62" s="308"/>
      <c r="D62" s="113">
        <v>2.5132914451425807</v>
      </c>
      <c r="E62" s="115">
        <v>52</v>
      </c>
      <c r="F62" s="114">
        <v>56</v>
      </c>
      <c r="G62" s="114">
        <v>110</v>
      </c>
      <c r="H62" s="114">
        <v>39</v>
      </c>
      <c r="I62" s="140">
        <v>139</v>
      </c>
      <c r="J62" s="115">
        <v>-87</v>
      </c>
      <c r="K62" s="116">
        <v>-62.589928057553955</v>
      </c>
    </row>
    <row r="63" spans="1:11" ht="14.1" customHeight="1" x14ac:dyDescent="0.2">
      <c r="A63" s="306"/>
      <c r="B63" s="307" t="s">
        <v>294</v>
      </c>
      <c r="C63" s="308"/>
      <c r="D63" s="113">
        <v>2.3682938617689704</v>
      </c>
      <c r="E63" s="115">
        <v>49</v>
      </c>
      <c r="F63" s="114">
        <v>48</v>
      </c>
      <c r="G63" s="114">
        <v>100</v>
      </c>
      <c r="H63" s="114">
        <v>38</v>
      </c>
      <c r="I63" s="140">
        <v>132</v>
      </c>
      <c r="J63" s="115">
        <v>-83</v>
      </c>
      <c r="K63" s="116">
        <v>-62.878787878787875</v>
      </c>
    </row>
    <row r="64" spans="1:11" ht="14.1" customHeight="1" x14ac:dyDescent="0.2">
      <c r="A64" s="306" t="s">
        <v>295</v>
      </c>
      <c r="B64" s="307" t="s">
        <v>296</v>
      </c>
      <c r="C64" s="308"/>
      <c r="D64" s="113">
        <v>1.6433059449009184</v>
      </c>
      <c r="E64" s="115">
        <v>34</v>
      </c>
      <c r="F64" s="114">
        <v>17</v>
      </c>
      <c r="G64" s="114">
        <v>13</v>
      </c>
      <c r="H64" s="114">
        <v>15</v>
      </c>
      <c r="I64" s="140">
        <v>15</v>
      </c>
      <c r="J64" s="115">
        <v>19</v>
      </c>
      <c r="K64" s="116">
        <v>126.66666666666667</v>
      </c>
    </row>
    <row r="65" spans="1:11" ht="14.1" customHeight="1" x14ac:dyDescent="0.2">
      <c r="A65" s="306" t="s">
        <v>297</v>
      </c>
      <c r="B65" s="307" t="s">
        <v>298</v>
      </c>
      <c r="C65" s="308"/>
      <c r="D65" s="113">
        <v>0.48332527791203478</v>
      </c>
      <c r="E65" s="115">
        <v>10</v>
      </c>
      <c r="F65" s="114">
        <v>12</v>
      </c>
      <c r="G65" s="114">
        <v>11</v>
      </c>
      <c r="H65" s="114">
        <v>5</v>
      </c>
      <c r="I65" s="140">
        <v>10</v>
      </c>
      <c r="J65" s="115">
        <v>0</v>
      </c>
      <c r="K65" s="116">
        <v>0</v>
      </c>
    </row>
    <row r="66" spans="1:11" ht="14.1" customHeight="1" x14ac:dyDescent="0.2">
      <c r="A66" s="306">
        <v>82</v>
      </c>
      <c r="B66" s="307" t="s">
        <v>299</v>
      </c>
      <c r="C66" s="308"/>
      <c r="D66" s="113">
        <v>3.0932817786370226</v>
      </c>
      <c r="E66" s="115">
        <v>64</v>
      </c>
      <c r="F66" s="114">
        <v>61</v>
      </c>
      <c r="G66" s="114">
        <v>97</v>
      </c>
      <c r="H66" s="114">
        <v>45</v>
      </c>
      <c r="I66" s="140">
        <v>124</v>
      </c>
      <c r="J66" s="115">
        <v>-60</v>
      </c>
      <c r="K66" s="116">
        <v>-48.387096774193552</v>
      </c>
    </row>
    <row r="67" spans="1:11" ht="14.1" customHeight="1" x14ac:dyDescent="0.2">
      <c r="A67" s="306" t="s">
        <v>300</v>
      </c>
      <c r="B67" s="307" t="s">
        <v>301</v>
      </c>
      <c r="C67" s="308"/>
      <c r="D67" s="113">
        <v>2.4166263895601738</v>
      </c>
      <c r="E67" s="115">
        <v>50</v>
      </c>
      <c r="F67" s="114">
        <v>52</v>
      </c>
      <c r="G67" s="114">
        <v>76</v>
      </c>
      <c r="H67" s="114">
        <v>37</v>
      </c>
      <c r="I67" s="140">
        <v>116</v>
      </c>
      <c r="J67" s="115">
        <v>-66</v>
      </c>
      <c r="K67" s="116">
        <v>-56.896551724137929</v>
      </c>
    </row>
    <row r="68" spans="1:11" ht="14.1" customHeight="1" x14ac:dyDescent="0.2">
      <c r="A68" s="306" t="s">
        <v>302</v>
      </c>
      <c r="B68" s="307" t="s">
        <v>303</v>
      </c>
      <c r="C68" s="308"/>
      <c r="D68" s="113">
        <v>0.33832769453842437</v>
      </c>
      <c r="E68" s="115">
        <v>7</v>
      </c>
      <c r="F68" s="114">
        <v>6</v>
      </c>
      <c r="G68" s="114">
        <v>9</v>
      </c>
      <c r="H68" s="114">
        <v>8</v>
      </c>
      <c r="I68" s="140">
        <v>4</v>
      </c>
      <c r="J68" s="115">
        <v>3</v>
      </c>
      <c r="K68" s="116">
        <v>75</v>
      </c>
    </row>
    <row r="69" spans="1:11" ht="14.1" customHeight="1" x14ac:dyDescent="0.2">
      <c r="A69" s="306">
        <v>83</v>
      </c>
      <c r="B69" s="307" t="s">
        <v>304</v>
      </c>
      <c r="C69" s="308"/>
      <c r="D69" s="113">
        <v>3.5766070565490575</v>
      </c>
      <c r="E69" s="115">
        <v>74</v>
      </c>
      <c r="F69" s="114">
        <v>81</v>
      </c>
      <c r="G69" s="114">
        <v>147</v>
      </c>
      <c r="H69" s="114">
        <v>71</v>
      </c>
      <c r="I69" s="140">
        <v>382</v>
      </c>
      <c r="J69" s="115">
        <v>-308</v>
      </c>
      <c r="K69" s="116">
        <v>-80.6282722513089</v>
      </c>
    </row>
    <row r="70" spans="1:11" ht="14.1" customHeight="1" x14ac:dyDescent="0.2">
      <c r="A70" s="306" t="s">
        <v>305</v>
      </c>
      <c r="B70" s="307" t="s">
        <v>306</v>
      </c>
      <c r="C70" s="308"/>
      <c r="D70" s="113">
        <v>2.9966167230546157</v>
      </c>
      <c r="E70" s="115">
        <v>62</v>
      </c>
      <c r="F70" s="114">
        <v>66</v>
      </c>
      <c r="G70" s="114">
        <v>131</v>
      </c>
      <c r="H70" s="114">
        <v>64</v>
      </c>
      <c r="I70" s="140">
        <v>321</v>
      </c>
      <c r="J70" s="115">
        <v>-259</v>
      </c>
      <c r="K70" s="116">
        <v>-80.685358255451717</v>
      </c>
    </row>
    <row r="71" spans="1:11" ht="14.1" customHeight="1" x14ac:dyDescent="0.2">
      <c r="A71" s="306"/>
      <c r="B71" s="307" t="s">
        <v>307</v>
      </c>
      <c r="C71" s="308"/>
      <c r="D71" s="113">
        <v>2.0782986950217497</v>
      </c>
      <c r="E71" s="115">
        <v>43</v>
      </c>
      <c r="F71" s="114">
        <v>50</v>
      </c>
      <c r="G71" s="114">
        <v>85</v>
      </c>
      <c r="H71" s="114">
        <v>38</v>
      </c>
      <c r="I71" s="140">
        <v>278</v>
      </c>
      <c r="J71" s="115">
        <v>-235</v>
      </c>
      <c r="K71" s="116">
        <v>-84.532374100719423</v>
      </c>
    </row>
    <row r="72" spans="1:11" ht="14.1" customHeight="1" x14ac:dyDescent="0.2">
      <c r="A72" s="306">
        <v>84</v>
      </c>
      <c r="B72" s="307" t="s">
        <v>308</v>
      </c>
      <c r="C72" s="308"/>
      <c r="D72" s="113">
        <v>0.77332044465925565</v>
      </c>
      <c r="E72" s="115">
        <v>16</v>
      </c>
      <c r="F72" s="114">
        <v>15</v>
      </c>
      <c r="G72" s="114">
        <v>19</v>
      </c>
      <c r="H72" s="114">
        <v>3</v>
      </c>
      <c r="I72" s="140">
        <v>12</v>
      </c>
      <c r="J72" s="115">
        <v>4</v>
      </c>
      <c r="K72" s="116">
        <v>33.333333333333336</v>
      </c>
    </row>
    <row r="73" spans="1:11" ht="14.1" customHeight="1" x14ac:dyDescent="0.2">
      <c r="A73" s="306" t="s">
        <v>309</v>
      </c>
      <c r="B73" s="307" t="s">
        <v>310</v>
      </c>
      <c r="C73" s="308"/>
      <c r="D73" s="113">
        <v>0.53165780570323828</v>
      </c>
      <c r="E73" s="115">
        <v>11</v>
      </c>
      <c r="F73" s="114">
        <v>10</v>
      </c>
      <c r="G73" s="114">
        <v>10</v>
      </c>
      <c r="H73" s="114">
        <v>0</v>
      </c>
      <c r="I73" s="140">
        <v>7</v>
      </c>
      <c r="J73" s="115">
        <v>4</v>
      </c>
      <c r="K73" s="116">
        <v>57.142857142857146</v>
      </c>
    </row>
    <row r="74" spans="1:11" ht="14.1" customHeight="1" x14ac:dyDescent="0.2">
      <c r="A74" s="306" t="s">
        <v>311</v>
      </c>
      <c r="B74" s="307" t="s">
        <v>312</v>
      </c>
      <c r="C74" s="308"/>
      <c r="D74" s="113" t="s">
        <v>513</v>
      </c>
      <c r="E74" s="115" t="s">
        <v>513</v>
      </c>
      <c r="F74" s="114" t="s">
        <v>513</v>
      </c>
      <c r="G74" s="114">
        <v>4</v>
      </c>
      <c r="H74" s="114" t="s">
        <v>513</v>
      </c>
      <c r="I74" s="140" t="s">
        <v>513</v>
      </c>
      <c r="J74" s="115" t="s">
        <v>513</v>
      </c>
      <c r="K74" s="116" t="s">
        <v>513</v>
      </c>
    </row>
    <row r="75" spans="1:11" ht="14.1" customHeight="1" x14ac:dyDescent="0.2">
      <c r="A75" s="306" t="s">
        <v>313</v>
      </c>
      <c r="B75" s="307" t="s">
        <v>314</v>
      </c>
      <c r="C75" s="308"/>
      <c r="D75" s="113">
        <v>0</v>
      </c>
      <c r="E75" s="115">
        <v>0</v>
      </c>
      <c r="F75" s="114" t="s">
        <v>513</v>
      </c>
      <c r="G75" s="114" t="s">
        <v>513</v>
      </c>
      <c r="H75" s="114">
        <v>0</v>
      </c>
      <c r="I75" s="140" t="s">
        <v>513</v>
      </c>
      <c r="J75" s="115" t="s">
        <v>513</v>
      </c>
      <c r="K75" s="116" t="s">
        <v>513</v>
      </c>
    </row>
    <row r="76" spans="1:11" ht="14.1" customHeight="1" x14ac:dyDescent="0.2">
      <c r="A76" s="306">
        <v>91</v>
      </c>
      <c r="B76" s="307" t="s">
        <v>315</v>
      </c>
      <c r="C76" s="308"/>
      <c r="D76" s="113" t="s">
        <v>513</v>
      </c>
      <c r="E76" s="115" t="s">
        <v>513</v>
      </c>
      <c r="F76" s="114" t="s">
        <v>513</v>
      </c>
      <c r="G76" s="114">
        <v>0</v>
      </c>
      <c r="H76" s="114">
        <v>7</v>
      </c>
      <c r="I76" s="140">
        <v>4</v>
      </c>
      <c r="J76" s="115" t="s">
        <v>513</v>
      </c>
      <c r="K76" s="116" t="s">
        <v>513</v>
      </c>
    </row>
    <row r="77" spans="1:11" ht="14.1" customHeight="1" x14ac:dyDescent="0.2">
      <c r="A77" s="306">
        <v>92</v>
      </c>
      <c r="B77" s="307" t="s">
        <v>316</v>
      </c>
      <c r="C77" s="308"/>
      <c r="D77" s="113">
        <v>0.19333011116481391</v>
      </c>
      <c r="E77" s="115">
        <v>4</v>
      </c>
      <c r="F77" s="114">
        <v>8</v>
      </c>
      <c r="G77" s="114">
        <v>11</v>
      </c>
      <c r="H77" s="114">
        <v>14</v>
      </c>
      <c r="I77" s="140">
        <v>12</v>
      </c>
      <c r="J77" s="115">
        <v>-8</v>
      </c>
      <c r="K77" s="116">
        <v>-66.666666666666671</v>
      </c>
    </row>
    <row r="78" spans="1:11" ht="14.1" customHeight="1" x14ac:dyDescent="0.2">
      <c r="A78" s="306">
        <v>93</v>
      </c>
      <c r="B78" s="307" t="s">
        <v>317</v>
      </c>
      <c r="C78" s="308"/>
      <c r="D78" s="113">
        <v>0</v>
      </c>
      <c r="E78" s="115">
        <v>0</v>
      </c>
      <c r="F78" s="114" t="s">
        <v>513</v>
      </c>
      <c r="G78" s="114" t="s">
        <v>513</v>
      </c>
      <c r="H78" s="114">
        <v>6</v>
      </c>
      <c r="I78" s="140" t="s">
        <v>513</v>
      </c>
      <c r="J78" s="115" t="s">
        <v>513</v>
      </c>
      <c r="K78" s="116" t="s">
        <v>513</v>
      </c>
    </row>
    <row r="79" spans="1:11" ht="14.1" customHeight="1" x14ac:dyDescent="0.2">
      <c r="A79" s="306">
        <v>94</v>
      </c>
      <c r="B79" s="307" t="s">
        <v>318</v>
      </c>
      <c r="C79" s="308"/>
      <c r="D79" s="113" t="s">
        <v>513</v>
      </c>
      <c r="E79" s="115" t="s">
        <v>513</v>
      </c>
      <c r="F79" s="114" t="s">
        <v>513</v>
      </c>
      <c r="G79" s="114" t="s">
        <v>513</v>
      </c>
      <c r="H79" s="114">
        <v>4</v>
      </c>
      <c r="I79" s="140" t="s">
        <v>513</v>
      </c>
      <c r="J79" s="115" t="s">
        <v>513</v>
      </c>
      <c r="K79" s="116" t="s">
        <v>513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0.38666022232962782</v>
      </c>
      <c r="E81" s="143">
        <v>8</v>
      </c>
      <c r="F81" s="144">
        <v>10</v>
      </c>
      <c r="G81" s="144">
        <v>12</v>
      </c>
      <c r="H81" s="144">
        <v>8</v>
      </c>
      <c r="I81" s="145">
        <v>8</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2034</v>
      </c>
      <c r="E11" s="114">
        <v>1745</v>
      </c>
      <c r="F11" s="114">
        <v>1889</v>
      </c>
      <c r="G11" s="114">
        <v>1687</v>
      </c>
      <c r="H11" s="140">
        <v>2399</v>
      </c>
      <c r="I11" s="115">
        <v>-365</v>
      </c>
      <c r="J11" s="116">
        <v>-15.214672780325136</v>
      </c>
    </row>
    <row r="12" spans="1:15" s="110" customFormat="1" ht="24.95" customHeight="1" x14ac:dyDescent="0.2">
      <c r="A12" s="193" t="s">
        <v>132</v>
      </c>
      <c r="B12" s="194" t="s">
        <v>133</v>
      </c>
      <c r="C12" s="113">
        <v>3.7364798426745329</v>
      </c>
      <c r="D12" s="115">
        <v>76</v>
      </c>
      <c r="E12" s="114">
        <v>112</v>
      </c>
      <c r="F12" s="114">
        <v>110</v>
      </c>
      <c r="G12" s="114">
        <v>107</v>
      </c>
      <c r="H12" s="140">
        <v>92</v>
      </c>
      <c r="I12" s="115">
        <v>-16</v>
      </c>
      <c r="J12" s="116">
        <v>-17.391304347826086</v>
      </c>
    </row>
    <row r="13" spans="1:15" s="110" customFormat="1" ht="24.95" customHeight="1" x14ac:dyDescent="0.2">
      <c r="A13" s="193" t="s">
        <v>134</v>
      </c>
      <c r="B13" s="199" t="s">
        <v>214</v>
      </c>
      <c r="C13" s="113">
        <v>2.1632251720747298</v>
      </c>
      <c r="D13" s="115">
        <v>44</v>
      </c>
      <c r="E13" s="114">
        <v>52</v>
      </c>
      <c r="F13" s="114">
        <v>48</v>
      </c>
      <c r="G13" s="114">
        <v>63</v>
      </c>
      <c r="H13" s="140">
        <v>62</v>
      </c>
      <c r="I13" s="115">
        <v>-18</v>
      </c>
      <c r="J13" s="116">
        <v>-29.032258064516128</v>
      </c>
    </row>
    <row r="14" spans="1:15" s="287" customFormat="1" ht="24.95" customHeight="1" x14ac:dyDescent="0.2">
      <c r="A14" s="193" t="s">
        <v>215</v>
      </c>
      <c r="B14" s="199" t="s">
        <v>137</v>
      </c>
      <c r="C14" s="113">
        <v>17.453294001966569</v>
      </c>
      <c r="D14" s="115">
        <v>355</v>
      </c>
      <c r="E14" s="114">
        <v>326</v>
      </c>
      <c r="F14" s="114">
        <v>360</v>
      </c>
      <c r="G14" s="114">
        <v>357</v>
      </c>
      <c r="H14" s="140">
        <v>349</v>
      </c>
      <c r="I14" s="115">
        <v>6</v>
      </c>
      <c r="J14" s="116">
        <v>1.7191977077363896</v>
      </c>
      <c r="K14" s="110"/>
      <c r="L14" s="110"/>
      <c r="M14" s="110"/>
      <c r="N14" s="110"/>
      <c r="O14" s="110"/>
    </row>
    <row r="15" spans="1:15" s="110" customFormat="1" ht="24.95" customHeight="1" x14ac:dyDescent="0.2">
      <c r="A15" s="193" t="s">
        <v>216</v>
      </c>
      <c r="B15" s="199" t="s">
        <v>217</v>
      </c>
      <c r="C15" s="113">
        <v>5.8013765978367751</v>
      </c>
      <c r="D15" s="115">
        <v>118</v>
      </c>
      <c r="E15" s="114">
        <v>130</v>
      </c>
      <c r="F15" s="114">
        <v>120</v>
      </c>
      <c r="G15" s="114">
        <v>114</v>
      </c>
      <c r="H15" s="140">
        <v>118</v>
      </c>
      <c r="I15" s="115">
        <v>0</v>
      </c>
      <c r="J15" s="116">
        <v>0</v>
      </c>
    </row>
    <row r="16" spans="1:15" s="287" customFormat="1" ht="24.95" customHeight="1" x14ac:dyDescent="0.2">
      <c r="A16" s="193" t="s">
        <v>218</v>
      </c>
      <c r="B16" s="199" t="s">
        <v>141</v>
      </c>
      <c r="C16" s="113">
        <v>7.9646017699115044</v>
      </c>
      <c r="D16" s="115">
        <v>162</v>
      </c>
      <c r="E16" s="114">
        <v>104</v>
      </c>
      <c r="F16" s="114">
        <v>145</v>
      </c>
      <c r="G16" s="114">
        <v>149</v>
      </c>
      <c r="H16" s="140">
        <v>163</v>
      </c>
      <c r="I16" s="115">
        <v>-1</v>
      </c>
      <c r="J16" s="116">
        <v>-0.61349693251533743</v>
      </c>
      <c r="K16" s="110"/>
      <c r="L16" s="110"/>
      <c r="M16" s="110"/>
      <c r="N16" s="110"/>
      <c r="O16" s="110"/>
    </row>
    <row r="17" spans="1:15" s="110" customFormat="1" ht="24.95" customHeight="1" x14ac:dyDescent="0.2">
      <c r="A17" s="193" t="s">
        <v>142</v>
      </c>
      <c r="B17" s="199" t="s">
        <v>220</v>
      </c>
      <c r="C17" s="113">
        <v>3.6873156342182889</v>
      </c>
      <c r="D17" s="115">
        <v>75</v>
      </c>
      <c r="E17" s="114">
        <v>92</v>
      </c>
      <c r="F17" s="114">
        <v>95</v>
      </c>
      <c r="G17" s="114">
        <v>94</v>
      </c>
      <c r="H17" s="140">
        <v>68</v>
      </c>
      <c r="I17" s="115">
        <v>7</v>
      </c>
      <c r="J17" s="116">
        <v>10.294117647058824</v>
      </c>
    </row>
    <row r="18" spans="1:15" s="287" customFormat="1" ht="24.95" customHeight="1" x14ac:dyDescent="0.2">
      <c r="A18" s="201" t="s">
        <v>144</v>
      </c>
      <c r="B18" s="202" t="s">
        <v>145</v>
      </c>
      <c r="C18" s="113">
        <v>11.897738446411013</v>
      </c>
      <c r="D18" s="115">
        <v>242</v>
      </c>
      <c r="E18" s="114">
        <v>240</v>
      </c>
      <c r="F18" s="114">
        <v>211</v>
      </c>
      <c r="G18" s="114">
        <v>193</v>
      </c>
      <c r="H18" s="140">
        <v>259</v>
      </c>
      <c r="I18" s="115">
        <v>-17</v>
      </c>
      <c r="J18" s="116">
        <v>-6.5637065637065639</v>
      </c>
      <c r="K18" s="110"/>
      <c r="L18" s="110"/>
      <c r="M18" s="110"/>
      <c r="N18" s="110"/>
      <c r="O18" s="110"/>
    </row>
    <row r="19" spans="1:15" s="110" customFormat="1" ht="24.95" customHeight="1" x14ac:dyDescent="0.2">
      <c r="A19" s="193" t="s">
        <v>146</v>
      </c>
      <c r="B19" s="199" t="s">
        <v>147</v>
      </c>
      <c r="C19" s="113">
        <v>12.979351032448378</v>
      </c>
      <c r="D19" s="115">
        <v>264</v>
      </c>
      <c r="E19" s="114">
        <v>199</v>
      </c>
      <c r="F19" s="114">
        <v>263</v>
      </c>
      <c r="G19" s="114">
        <v>208</v>
      </c>
      <c r="H19" s="140">
        <v>271</v>
      </c>
      <c r="I19" s="115">
        <v>-7</v>
      </c>
      <c r="J19" s="116">
        <v>-2.5830258302583027</v>
      </c>
    </row>
    <row r="20" spans="1:15" s="287" customFormat="1" ht="24.95" customHeight="1" x14ac:dyDescent="0.2">
      <c r="A20" s="193" t="s">
        <v>148</v>
      </c>
      <c r="B20" s="199" t="s">
        <v>149</v>
      </c>
      <c r="C20" s="113">
        <v>8.0137659783677488</v>
      </c>
      <c r="D20" s="115">
        <v>163</v>
      </c>
      <c r="E20" s="114">
        <v>99</v>
      </c>
      <c r="F20" s="114">
        <v>74</v>
      </c>
      <c r="G20" s="114">
        <v>89</v>
      </c>
      <c r="H20" s="140">
        <v>107</v>
      </c>
      <c r="I20" s="115">
        <v>56</v>
      </c>
      <c r="J20" s="116">
        <v>52.336448598130843</v>
      </c>
      <c r="K20" s="110"/>
      <c r="L20" s="110"/>
      <c r="M20" s="110"/>
      <c r="N20" s="110"/>
      <c r="O20" s="110"/>
    </row>
    <row r="21" spans="1:15" s="110" customFormat="1" ht="24.95" customHeight="1" x14ac:dyDescent="0.2">
      <c r="A21" s="201" t="s">
        <v>150</v>
      </c>
      <c r="B21" s="202" t="s">
        <v>151</v>
      </c>
      <c r="C21" s="113">
        <v>3.9331366764995082</v>
      </c>
      <c r="D21" s="115">
        <v>80</v>
      </c>
      <c r="E21" s="114">
        <v>69</v>
      </c>
      <c r="F21" s="114">
        <v>74</v>
      </c>
      <c r="G21" s="114">
        <v>87</v>
      </c>
      <c r="H21" s="140">
        <v>80</v>
      </c>
      <c r="I21" s="115">
        <v>0</v>
      </c>
      <c r="J21" s="116">
        <v>0</v>
      </c>
    </row>
    <row r="22" spans="1:15" s="110" customFormat="1" ht="24.95" customHeight="1" x14ac:dyDescent="0.2">
      <c r="A22" s="201" t="s">
        <v>152</v>
      </c>
      <c r="B22" s="199" t="s">
        <v>153</v>
      </c>
      <c r="C22" s="113">
        <v>0.29498525073746312</v>
      </c>
      <c r="D22" s="115">
        <v>6</v>
      </c>
      <c r="E22" s="114">
        <v>9</v>
      </c>
      <c r="F22" s="114">
        <v>8</v>
      </c>
      <c r="G22" s="114">
        <v>12</v>
      </c>
      <c r="H22" s="140">
        <v>7</v>
      </c>
      <c r="I22" s="115">
        <v>-1</v>
      </c>
      <c r="J22" s="116">
        <v>-14.285714285714286</v>
      </c>
    </row>
    <row r="23" spans="1:15" s="110" customFormat="1" ht="24.95" customHeight="1" x14ac:dyDescent="0.2">
      <c r="A23" s="193" t="s">
        <v>154</v>
      </c>
      <c r="B23" s="199" t="s">
        <v>155</v>
      </c>
      <c r="C23" s="113">
        <v>0.7866273352999017</v>
      </c>
      <c r="D23" s="115">
        <v>16</v>
      </c>
      <c r="E23" s="114">
        <v>12</v>
      </c>
      <c r="F23" s="114">
        <v>26</v>
      </c>
      <c r="G23" s="114">
        <v>22</v>
      </c>
      <c r="H23" s="140">
        <v>9</v>
      </c>
      <c r="I23" s="115">
        <v>7</v>
      </c>
      <c r="J23" s="116">
        <v>77.777777777777771</v>
      </c>
    </row>
    <row r="24" spans="1:15" s="110" customFormat="1" ht="24.95" customHeight="1" x14ac:dyDescent="0.2">
      <c r="A24" s="193" t="s">
        <v>156</v>
      </c>
      <c r="B24" s="199" t="s">
        <v>221</v>
      </c>
      <c r="C24" s="113">
        <v>1.8682399213372665</v>
      </c>
      <c r="D24" s="115">
        <v>38</v>
      </c>
      <c r="E24" s="114">
        <v>31</v>
      </c>
      <c r="F24" s="114">
        <v>49</v>
      </c>
      <c r="G24" s="114">
        <v>40</v>
      </c>
      <c r="H24" s="140">
        <v>46</v>
      </c>
      <c r="I24" s="115">
        <v>-8</v>
      </c>
      <c r="J24" s="116">
        <v>-17.391304347826086</v>
      </c>
    </row>
    <row r="25" spans="1:15" s="110" customFormat="1" ht="24.95" customHeight="1" x14ac:dyDescent="0.2">
      <c r="A25" s="193" t="s">
        <v>222</v>
      </c>
      <c r="B25" s="204" t="s">
        <v>159</v>
      </c>
      <c r="C25" s="113">
        <v>10.373647984267453</v>
      </c>
      <c r="D25" s="115">
        <v>211</v>
      </c>
      <c r="E25" s="114">
        <v>140</v>
      </c>
      <c r="F25" s="114">
        <v>172</v>
      </c>
      <c r="G25" s="114">
        <v>144</v>
      </c>
      <c r="H25" s="140">
        <v>180</v>
      </c>
      <c r="I25" s="115">
        <v>31</v>
      </c>
      <c r="J25" s="116">
        <v>17.222222222222221</v>
      </c>
    </row>
    <row r="26" spans="1:15" s="110" customFormat="1" ht="24.95" customHeight="1" x14ac:dyDescent="0.2">
      <c r="A26" s="201">
        <v>782.78300000000002</v>
      </c>
      <c r="B26" s="203" t="s">
        <v>160</v>
      </c>
      <c r="C26" s="113">
        <v>3.1956735496558504</v>
      </c>
      <c r="D26" s="115">
        <v>65</v>
      </c>
      <c r="E26" s="114">
        <v>63</v>
      </c>
      <c r="F26" s="114">
        <v>63</v>
      </c>
      <c r="G26" s="114">
        <v>50</v>
      </c>
      <c r="H26" s="140">
        <v>67</v>
      </c>
      <c r="I26" s="115">
        <v>-2</v>
      </c>
      <c r="J26" s="116">
        <v>-2.9850746268656718</v>
      </c>
    </row>
    <row r="27" spans="1:15" s="110" customFormat="1" ht="24.95" customHeight="1" x14ac:dyDescent="0.2">
      <c r="A27" s="193" t="s">
        <v>161</v>
      </c>
      <c r="B27" s="199" t="s">
        <v>162</v>
      </c>
      <c r="C27" s="113">
        <v>2.8023598820058999</v>
      </c>
      <c r="D27" s="115">
        <v>57</v>
      </c>
      <c r="E27" s="114">
        <v>48</v>
      </c>
      <c r="F27" s="114">
        <v>73</v>
      </c>
      <c r="G27" s="114">
        <v>48</v>
      </c>
      <c r="H27" s="140">
        <v>75</v>
      </c>
      <c r="I27" s="115">
        <v>-18</v>
      </c>
      <c r="J27" s="116">
        <v>-24</v>
      </c>
    </row>
    <row r="28" spans="1:15" s="110" customFormat="1" ht="24.95" customHeight="1" x14ac:dyDescent="0.2">
      <c r="A28" s="193" t="s">
        <v>163</v>
      </c>
      <c r="B28" s="199" t="s">
        <v>164</v>
      </c>
      <c r="C28" s="113">
        <v>2.4582104228121926</v>
      </c>
      <c r="D28" s="115">
        <v>50</v>
      </c>
      <c r="E28" s="114">
        <v>60</v>
      </c>
      <c r="F28" s="114">
        <v>56</v>
      </c>
      <c r="G28" s="114">
        <v>20</v>
      </c>
      <c r="H28" s="140">
        <v>40</v>
      </c>
      <c r="I28" s="115">
        <v>10</v>
      </c>
      <c r="J28" s="116">
        <v>25</v>
      </c>
    </row>
    <row r="29" spans="1:15" s="110" customFormat="1" ht="24.95" customHeight="1" x14ac:dyDescent="0.2">
      <c r="A29" s="193">
        <v>86</v>
      </c>
      <c r="B29" s="199" t="s">
        <v>165</v>
      </c>
      <c r="C29" s="113">
        <v>7.0304818092428709</v>
      </c>
      <c r="D29" s="115">
        <v>143</v>
      </c>
      <c r="E29" s="114">
        <v>99</v>
      </c>
      <c r="F29" s="114">
        <v>118</v>
      </c>
      <c r="G29" s="114">
        <v>87</v>
      </c>
      <c r="H29" s="140">
        <v>103</v>
      </c>
      <c r="I29" s="115">
        <v>40</v>
      </c>
      <c r="J29" s="116">
        <v>38.834951456310677</v>
      </c>
    </row>
    <row r="30" spans="1:15" s="110" customFormat="1" ht="24.95" customHeight="1" x14ac:dyDescent="0.2">
      <c r="A30" s="193">
        <v>87.88</v>
      </c>
      <c r="B30" s="204" t="s">
        <v>166</v>
      </c>
      <c r="C30" s="113">
        <v>7.4237954768928223</v>
      </c>
      <c r="D30" s="115">
        <v>151</v>
      </c>
      <c r="E30" s="114">
        <v>137</v>
      </c>
      <c r="F30" s="114">
        <v>130</v>
      </c>
      <c r="G30" s="114">
        <v>123</v>
      </c>
      <c r="H30" s="140">
        <v>585</v>
      </c>
      <c r="I30" s="115">
        <v>-434</v>
      </c>
      <c r="J30" s="116">
        <v>-74.188034188034194</v>
      </c>
    </row>
    <row r="31" spans="1:15" s="110" customFormat="1" ht="24.95" customHeight="1" x14ac:dyDescent="0.2">
      <c r="A31" s="193" t="s">
        <v>167</v>
      </c>
      <c r="B31" s="199" t="s">
        <v>168</v>
      </c>
      <c r="C31" s="113">
        <v>3.5889872173058013</v>
      </c>
      <c r="D31" s="115">
        <v>73</v>
      </c>
      <c r="E31" s="114">
        <v>49</v>
      </c>
      <c r="F31" s="114">
        <v>54</v>
      </c>
      <c r="G31" s="114">
        <v>37</v>
      </c>
      <c r="H31" s="140">
        <v>67</v>
      </c>
      <c r="I31" s="115">
        <v>6</v>
      </c>
      <c r="J31" s="116">
        <v>8.9552238805970141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3.7364798426745329</v>
      </c>
      <c r="D34" s="115">
        <v>76</v>
      </c>
      <c r="E34" s="114">
        <v>112</v>
      </c>
      <c r="F34" s="114">
        <v>110</v>
      </c>
      <c r="G34" s="114">
        <v>107</v>
      </c>
      <c r="H34" s="140">
        <v>92</v>
      </c>
      <c r="I34" s="115">
        <v>-16</v>
      </c>
      <c r="J34" s="116">
        <v>-17.391304347826086</v>
      </c>
    </row>
    <row r="35" spans="1:10" s="110" customFormat="1" ht="24.95" customHeight="1" x14ac:dyDescent="0.2">
      <c r="A35" s="292" t="s">
        <v>171</v>
      </c>
      <c r="B35" s="293" t="s">
        <v>172</v>
      </c>
      <c r="C35" s="113">
        <v>31.514257620452312</v>
      </c>
      <c r="D35" s="115">
        <v>641</v>
      </c>
      <c r="E35" s="114">
        <v>618</v>
      </c>
      <c r="F35" s="114">
        <v>619</v>
      </c>
      <c r="G35" s="114">
        <v>613</v>
      </c>
      <c r="H35" s="140">
        <v>670</v>
      </c>
      <c r="I35" s="115">
        <v>-29</v>
      </c>
      <c r="J35" s="116">
        <v>-4.3283582089552235</v>
      </c>
    </row>
    <row r="36" spans="1:10" s="110" customFormat="1" ht="24.95" customHeight="1" x14ac:dyDescent="0.2">
      <c r="A36" s="294" t="s">
        <v>173</v>
      </c>
      <c r="B36" s="295" t="s">
        <v>174</v>
      </c>
      <c r="C36" s="125">
        <v>64.749262536873161</v>
      </c>
      <c r="D36" s="143">
        <v>1317</v>
      </c>
      <c r="E36" s="144">
        <v>1015</v>
      </c>
      <c r="F36" s="144">
        <v>1160</v>
      </c>
      <c r="G36" s="144">
        <v>967</v>
      </c>
      <c r="H36" s="145">
        <v>1637</v>
      </c>
      <c r="I36" s="143">
        <v>-320</v>
      </c>
      <c r="J36" s="146">
        <v>-19.547953573610261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2034</v>
      </c>
      <c r="F11" s="264">
        <v>1745</v>
      </c>
      <c r="G11" s="264">
        <v>1889</v>
      </c>
      <c r="H11" s="264">
        <v>1687</v>
      </c>
      <c r="I11" s="265">
        <v>2399</v>
      </c>
      <c r="J11" s="263">
        <v>-365</v>
      </c>
      <c r="K11" s="266">
        <v>-15.214672780325136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25.319567354965585</v>
      </c>
      <c r="E13" s="115">
        <v>515</v>
      </c>
      <c r="F13" s="114">
        <v>460</v>
      </c>
      <c r="G13" s="114">
        <v>498</v>
      </c>
      <c r="H13" s="114">
        <v>453</v>
      </c>
      <c r="I13" s="140">
        <v>586</v>
      </c>
      <c r="J13" s="115">
        <v>-71</v>
      </c>
      <c r="K13" s="116">
        <v>-12.1160409556314</v>
      </c>
    </row>
    <row r="14" spans="1:17" ht="15.95" customHeight="1" x14ac:dyDescent="0.2">
      <c r="A14" s="306" t="s">
        <v>230</v>
      </c>
      <c r="B14" s="307"/>
      <c r="C14" s="308"/>
      <c r="D14" s="113">
        <v>61.258603736479841</v>
      </c>
      <c r="E14" s="115">
        <v>1246</v>
      </c>
      <c r="F14" s="114">
        <v>1075</v>
      </c>
      <c r="G14" s="114">
        <v>1137</v>
      </c>
      <c r="H14" s="114">
        <v>1024</v>
      </c>
      <c r="I14" s="140">
        <v>1468</v>
      </c>
      <c r="J14" s="115">
        <v>-222</v>
      </c>
      <c r="K14" s="116">
        <v>-15.122615803814714</v>
      </c>
    </row>
    <row r="15" spans="1:17" ht="15.95" customHeight="1" x14ac:dyDescent="0.2">
      <c r="A15" s="306" t="s">
        <v>231</v>
      </c>
      <c r="B15" s="307"/>
      <c r="C15" s="308"/>
      <c r="D15" s="113">
        <v>6.2438544739429691</v>
      </c>
      <c r="E15" s="115">
        <v>127</v>
      </c>
      <c r="F15" s="114">
        <v>90</v>
      </c>
      <c r="G15" s="114">
        <v>113</v>
      </c>
      <c r="H15" s="114">
        <v>109</v>
      </c>
      <c r="I15" s="140">
        <v>200</v>
      </c>
      <c r="J15" s="115">
        <v>-73</v>
      </c>
      <c r="K15" s="116">
        <v>-36.5</v>
      </c>
    </row>
    <row r="16" spans="1:17" ht="15.95" customHeight="1" x14ac:dyDescent="0.2">
      <c r="A16" s="306" t="s">
        <v>232</v>
      </c>
      <c r="B16" s="307"/>
      <c r="C16" s="308"/>
      <c r="D16" s="113">
        <v>6.686332350049164</v>
      </c>
      <c r="E16" s="115">
        <v>136</v>
      </c>
      <c r="F16" s="114">
        <v>107</v>
      </c>
      <c r="G16" s="114">
        <v>129</v>
      </c>
      <c r="H16" s="114">
        <v>90</v>
      </c>
      <c r="I16" s="140">
        <v>140</v>
      </c>
      <c r="J16" s="115">
        <v>-4</v>
      </c>
      <c r="K16" s="116">
        <v>-2.8571428571428572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2.8515240904621435</v>
      </c>
      <c r="E18" s="115">
        <v>58</v>
      </c>
      <c r="F18" s="114">
        <v>81</v>
      </c>
      <c r="G18" s="114">
        <v>100</v>
      </c>
      <c r="H18" s="114">
        <v>93</v>
      </c>
      <c r="I18" s="140">
        <v>71</v>
      </c>
      <c r="J18" s="115">
        <v>-13</v>
      </c>
      <c r="K18" s="116">
        <v>-18.309859154929576</v>
      </c>
    </row>
    <row r="19" spans="1:11" ht="14.1" customHeight="1" x14ac:dyDescent="0.2">
      <c r="A19" s="306" t="s">
        <v>235</v>
      </c>
      <c r="B19" s="307" t="s">
        <v>236</v>
      </c>
      <c r="C19" s="308"/>
      <c r="D19" s="113">
        <v>1.2782694198623401</v>
      </c>
      <c r="E19" s="115">
        <v>26</v>
      </c>
      <c r="F19" s="114">
        <v>46</v>
      </c>
      <c r="G19" s="114">
        <v>43</v>
      </c>
      <c r="H19" s="114">
        <v>33</v>
      </c>
      <c r="I19" s="140">
        <v>29</v>
      </c>
      <c r="J19" s="115">
        <v>-3</v>
      </c>
      <c r="K19" s="116">
        <v>-10.344827586206897</v>
      </c>
    </row>
    <row r="20" spans="1:11" ht="14.1" customHeight="1" x14ac:dyDescent="0.2">
      <c r="A20" s="306">
        <v>12</v>
      </c>
      <c r="B20" s="307" t="s">
        <v>237</v>
      </c>
      <c r="C20" s="308"/>
      <c r="D20" s="113">
        <v>0.44247787610619471</v>
      </c>
      <c r="E20" s="115">
        <v>9</v>
      </c>
      <c r="F20" s="114">
        <v>39</v>
      </c>
      <c r="G20" s="114">
        <v>16</v>
      </c>
      <c r="H20" s="114">
        <v>4</v>
      </c>
      <c r="I20" s="140">
        <v>17</v>
      </c>
      <c r="J20" s="115">
        <v>-8</v>
      </c>
      <c r="K20" s="116">
        <v>-47.058823529411768</v>
      </c>
    </row>
    <row r="21" spans="1:11" ht="14.1" customHeight="1" x14ac:dyDescent="0.2">
      <c r="A21" s="306">
        <v>21</v>
      </c>
      <c r="B21" s="307" t="s">
        <v>238</v>
      </c>
      <c r="C21" s="308"/>
      <c r="D21" s="113">
        <v>0.68829891838741397</v>
      </c>
      <c r="E21" s="115">
        <v>14</v>
      </c>
      <c r="F21" s="114">
        <v>14</v>
      </c>
      <c r="G21" s="114">
        <v>3</v>
      </c>
      <c r="H21" s="114">
        <v>9</v>
      </c>
      <c r="I21" s="140">
        <v>5</v>
      </c>
      <c r="J21" s="115">
        <v>9</v>
      </c>
      <c r="K21" s="116">
        <v>180</v>
      </c>
    </row>
    <row r="22" spans="1:11" ht="14.1" customHeight="1" x14ac:dyDescent="0.2">
      <c r="A22" s="306">
        <v>22</v>
      </c>
      <c r="B22" s="307" t="s">
        <v>239</v>
      </c>
      <c r="C22" s="308"/>
      <c r="D22" s="113">
        <v>1.5732546705998034</v>
      </c>
      <c r="E22" s="115">
        <v>32</v>
      </c>
      <c r="F22" s="114">
        <v>30</v>
      </c>
      <c r="G22" s="114">
        <v>61</v>
      </c>
      <c r="H22" s="114">
        <v>37</v>
      </c>
      <c r="I22" s="140">
        <v>77</v>
      </c>
      <c r="J22" s="115">
        <v>-45</v>
      </c>
      <c r="K22" s="116">
        <v>-58.441558441558442</v>
      </c>
    </row>
    <row r="23" spans="1:11" ht="14.1" customHeight="1" x14ac:dyDescent="0.2">
      <c r="A23" s="306">
        <v>23</v>
      </c>
      <c r="B23" s="307" t="s">
        <v>240</v>
      </c>
      <c r="C23" s="308"/>
      <c r="D23" s="113">
        <v>0.34414945919370699</v>
      </c>
      <c r="E23" s="115">
        <v>7</v>
      </c>
      <c r="F23" s="114">
        <v>9</v>
      </c>
      <c r="G23" s="114">
        <v>16</v>
      </c>
      <c r="H23" s="114">
        <v>10</v>
      </c>
      <c r="I23" s="140">
        <v>5</v>
      </c>
      <c r="J23" s="115">
        <v>2</v>
      </c>
      <c r="K23" s="116">
        <v>40</v>
      </c>
    </row>
    <row r="24" spans="1:11" ht="14.1" customHeight="1" x14ac:dyDescent="0.2">
      <c r="A24" s="306">
        <v>24</v>
      </c>
      <c r="B24" s="307" t="s">
        <v>241</v>
      </c>
      <c r="C24" s="308"/>
      <c r="D24" s="113">
        <v>5.1622418879056049</v>
      </c>
      <c r="E24" s="115">
        <v>105</v>
      </c>
      <c r="F24" s="114">
        <v>112</v>
      </c>
      <c r="G24" s="114">
        <v>101</v>
      </c>
      <c r="H24" s="114">
        <v>93</v>
      </c>
      <c r="I24" s="140">
        <v>116</v>
      </c>
      <c r="J24" s="115">
        <v>-11</v>
      </c>
      <c r="K24" s="116">
        <v>-9.4827586206896548</v>
      </c>
    </row>
    <row r="25" spans="1:11" ht="14.1" customHeight="1" x14ac:dyDescent="0.2">
      <c r="A25" s="306">
        <v>25</v>
      </c>
      <c r="B25" s="307" t="s">
        <v>242</v>
      </c>
      <c r="C25" s="308"/>
      <c r="D25" s="113">
        <v>5.2605703048180921</v>
      </c>
      <c r="E25" s="115">
        <v>107</v>
      </c>
      <c r="F25" s="114">
        <v>98</v>
      </c>
      <c r="G25" s="114">
        <v>84</v>
      </c>
      <c r="H25" s="114">
        <v>87</v>
      </c>
      <c r="I25" s="140">
        <v>101</v>
      </c>
      <c r="J25" s="115">
        <v>6</v>
      </c>
      <c r="K25" s="116">
        <v>5.9405940594059405</v>
      </c>
    </row>
    <row r="26" spans="1:11" ht="14.1" customHeight="1" x14ac:dyDescent="0.2">
      <c r="A26" s="306">
        <v>26</v>
      </c>
      <c r="B26" s="307" t="s">
        <v>243</v>
      </c>
      <c r="C26" s="308"/>
      <c r="D26" s="113">
        <v>2.2615535889872174</v>
      </c>
      <c r="E26" s="115">
        <v>46</v>
      </c>
      <c r="F26" s="114">
        <v>28</v>
      </c>
      <c r="G26" s="114">
        <v>37</v>
      </c>
      <c r="H26" s="114">
        <v>32</v>
      </c>
      <c r="I26" s="140">
        <v>48</v>
      </c>
      <c r="J26" s="115">
        <v>-2</v>
      </c>
      <c r="K26" s="116">
        <v>-4.166666666666667</v>
      </c>
    </row>
    <row r="27" spans="1:11" ht="14.1" customHeight="1" x14ac:dyDescent="0.2">
      <c r="A27" s="306">
        <v>27</v>
      </c>
      <c r="B27" s="307" t="s">
        <v>244</v>
      </c>
      <c r="C27" s="308"/>
      <c r="D27" s="113">
        <v>1.5240904621435596</v>
      </c>
      <c r="E27" s="115">
        <v>31</v>
      </c>
      <c r="F27" s="114">
        <v>20</v>
      </c>
      <c r="G27" s="114">
        <v>22</v>
      </c>
      <c r="H27" s="114">
        <v>29</v>
      </c>
      <c r="I27" s="140">
        <v>28</v>
      </c>
      <c r="J27" s="115">
        <v>3</v>
      </c>
      <c r="K27" s="116">
        <v>10.714285714285714</v>
      </c>
    </row>
    <row r="28" spans="1:11" ht="14.1" customHeight="1" x14ac:dyDescent="0.2">
      <c r="A28" s="306">
        <v>28</v>
      </c>
      <c r="B28" s="307" t="s">
        <v>245</v>
      </c>
      <c r="C28" s="308"/>
      <c r="D28" s="113">
        <v>0.14749262536873156</v>
      </c>
      <c r="E28" s="115">
        <v>3</v>
      </c>
      <c r="F28" s="114" t="s">
        <v>513</v>
      </c>
      <c r="G28" s="114">
        <v>4</v>
      </c>
      <c r="H28" s="114">
        <v>3</v>
      </c>
      <c r="I28" s="140">
        <v>6</v>
      </c>
      <c r="J28" s="115">
        <v>-3</v>
      </c>
      <c r="K28" s="116">
        <v>-50</v>
      </c>
    </row>
    <row r="29" spans="1:11" ht="14.1" customHeight="1" x14ac:dyDescent="0.2">
      <c r="A29" s="306">
        <v>29</v>
      </c>
      <c r="B29" s="307" t="s">
        <v>246</v>
      </c>
      <c r="C29" s="308"/>
      <c r="D29" s="113">
        <v>3.0973451327433628</v>
      </c>
      <c r="E29" s="115">
        <v>63</v>
      </c>
      <c r="F29" s="114">
        <v>53</v>
      </c>
      <c r="G29" s="114">
        <v>52</v>
      </c>
      <c r="H29" s="114">
        <v>60</v>
      </c>
      <c r="I29" s="140">
        <v>82</v>
      </c>
      <c r="J29" s="115">
        <v>-19</v>
      </c>
      <c r="K29" s="116">
        <v>-23.170731707317074</v>
      </c>
    </row>
    <row r="30" spans="1:11" ht="14.1" customHeight="1" x14ac:dyDescent="0.2">
      <c r="A30" s="306" t="s">
        <v>247</v>
      </c>
      <c r="B30" s="307" t="s">
        <v>248</v>
      </c>
      <c r="C30" s="308"/>
      <c r="D30" s="113">
        <v>1.3765978367748279</v>
      </c>
      <c r="E30" s="115">
        <v>28</v>
      </c>
      <c r="F30" s="114">
        <v>26</v>
      </c>
      <c r="G30" s="114">
        <v>21</v>
      </c>
      <c r="H30" s="114" t="s">
        <v>513</v>
      </c>
      <c r="I30" s="140">
        <v>29</v>
      </c>
      <c r="J30" s="115">
        <v>-1</v>
      </c>
      <c r="K30" s="116">
        <v>-3.4482758620689653</v>
      </c>
    </row>
    <row r="31" spans="1:11" ht="14.1" customHeight="1" x14ac:dyDescent="0.2">
      <c r="A31" s="306" t="s">
        <v>249</v>
      </c>
      <c r="B31" s="307" t="s">
        <v>250</v>
      </c>
      <c r="C31" s="308"/>
      <c r="D31" s="113">
        <v>1.7207472959685348</v>
      </c>
      <c r="E31" s="115">
        <v>35</v>
      </c>
      <c r="F31" s="114">
        <v>27</v>
      </c>
      <c r="G31" s="114">
        <v>31</v>
      </c>
      <c r="H31" s="114">
        <v>42</v>
      </c>
      <c r="I31" s="140">
        <v>53</v>
      </c>
      <c r="J31" s="115">
        <v>-18</v>
      </c>
      <c r="K31" s="116">
        <v>-33.962264150943398</v>
      </c>
    </row>
    <row r="32" spans="1:11" ht="14.1" customHeight="1" x14ac:dyDescent="0.2">
      <c r="A32" s="306">
        <v>31</v>
      </c>
      <c r="B32" s="307" t="s">
        <v>251</v>
      </c>
      <c r="C32" s="308"/>
      <c r="D32" s="113">
        <v>0.54080629301868244</v>
      </c>
      <c r="E32" s="115">
        <v>11</v>
      </c>
      <c r="F32" s="114">
        <v>5</v>
      </c>
      <c r="G32" s="114">
        <v>8</v>
      </c>
      <c r="H32" s="114">
        <v>22</v>
      </c>
      <c r="I32" s="140">
        <v>20</v>
      </c>
      <c r="J32" s="115">
        <v>-9</v>
      </c>
      <c r="K32" s="116">
        <v>-45</v>
      </c>
    </row>
    <row r="33" spans="1:11" ht="14.1" customHeight="1" x14ac:dyDescent="0.2">
      <c r="A33" s="306">
        <v>32</v>
      </c>
      <c r="B33" s="307" t="s">
        <v>252</v>
      </c>
      <c r="C33" s="308"/>
      <c r="D33" s="113">
        <v>6.7354965585054076</v>
      </c>
      <c r="E33" s="115">
        <v>137</v>
      </c>
      <c r="F33" s="114">
        <v>130</v>
      </c>
      <c r="G33" s="114">
        <v>121</v>
      </c>
      <c r="H33" s="114">
        <v>103</v>
      </c>
      <c r="I33" s="140">
        <v>133</v>
      </c>
      <c r="J33" s="115">
        <v>4</v>
      </c>
      <c r="K33" s="116">
        <v>3.007518796992481</v>
      </c>
    </row>
    <row r="34" spans="1:11" ht="14.1" customHeight="1" x14ac:dyDescent="0.2">
      <c r="A34" s="306">
        <v>33</v>
      </c>
      <c r="B34" s="307" t="s">
        <v>253</v>
      </c>
      <c r="C34" s="308"/>
      <c r="D34" s="113">
        <v>2.0157325467059981</v>
      </c>
      <c r="E34" s="115">
        <v>41</v>
      </c>
      <c r="F34" s="114">
        <v>46</v>
      </c>
      <c r="G34" s="114">
        <v>27</v>
      </c>
      <c r="H34" s="114">
        <v>27</v>
      </c>
      <c r="I34" s="140">
        <v>38</v>
      </c>
      <c r="J34" s="115">
        <v>3</v>
      </c>
      <c r="K34" s="116">
        <v>7.8947368421052628</v>
      </c>
    </row>
    <row r="35" spans="1:11" ht="14.1" customHeight="1" x14ac:dyDescent="0.2">
      <c r="A35" s="306">
        <v>34</v>
      </c>
      <c r="B35" s="307" t="s">
        <v>254</v>
      </c>
      <c r="C35" s="308"/>
      <c r="D35" s="113">
        <v>2.6548672566371683</v>
      </c>
      <c r="E35" s="115">
        <v>54</v>
      </c>
      <c r="F35" s="114">
        <v>35</v>
      </c>
      <c r="G35" s="114">
        <v>43</v>
      </c>
      <c r="H35" s="114">
        <v>35</v>
      </c>
      <c r="I35" s="140">
        <v>64</v>
      </c>
      <c r="J35" s="115">
        <v>-10</v>
      </c>
      <c r="K35" s="116">
        <v>-15.625</v>
      </c>
    </row>
    <row r="36" spans="1:11" ht="14.1" customHeight="1" x14ac:dyDescent="0.2">
      <c r="A36" s="306">
        <v>41</v>
      </c>
      <c r="B36" s="307" t="s">
        <v>255</v>
      </c>
      <c r="C36" s="308"/>
      <c r="D36" s="113">
        <v>0.83579154375614551</v>
      </c>
      <c r="E36" s="115">
        <v>17</v>
      </c>
      <c r="F36" s="114">
        <v>13</v>
      </c>
      <c r="G36" s="114">
        <v>34</v>
      </c>
      <c r="H36" s="114">
        <v>35</v>
      </c>
      <c r="I36" s="140">
        <v>16</v>
      </c>
      <c r="J36" s="115">
        <v>1</v>
      </c>
      <c r="K36" s="116">
        <v>6.25</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0.39331366764995085</v>
      </c>
      <c r="E38" s="115">
        <v>8</v>
      </c>
      <c r="F38" s="114">
        <v>7</v>
      </c>
      <c r="G38" s="114" t="s">
        <v>513</v>
      </c>
      <c r="H38" s="114">
        <v>3</v>
      </c>
      <c r="I38" s="140">
        <v>3</v>
      </c>
      <c r="J38" s="115">
        <v>5</v>
      </c>
      <c r="K38" s="116">
        <v>166.66666666666666</v>
      </c>
    </row>
    <row r="39" spans="1:11" ht="14.1" customHeight="1" x14ac:dyDescent="0.2">
      <c r="A39" s="306">
        <v>51</v>
      </c>
      <c r="B39" s="307" t="s">
        <v>258</v>
      </c>
      <c r="C39" s="308"/>
      <c r="D39" s="113">
        <v>6.9813176007866273</v>
      </c>
      <c r="E39" s="115">
        <v>142</v>
      </c>
      <c r="F39" s="114">
        <v>135</v>
      </c>
      <c r="G39" s="114">
        <v>140</v>
      </c>
      <c r="H39" s="114">
        <v>144</v>
      </c>
      <c r="I39" s="140">
        <v>141</v>
      </c>
      <c r="J39" s="115">
        <v>1</v>
      </c>
      <c r="K39" s="116">
        <v>0.70921985815602839</v>
      </c>
    </row>
    <row r="40" spans="1:11" ht="14.1" customHeight="1" x14ac:dyDescent="0.2">
      <c r="A40" s="306" t="s">
        <v>259</v>
      </c>
      <c r="B40" s="307" t="s">
        <v>260</v>
      </c>
      <c r="C40" s="308"/>
      <c r="D40" s="113">
        <v>6.5388397246804324</v>
      </c>
      <c r="E40" s="115">
        <v>133</v>
      </c>
      <c r="F40" s="114">
        <v>110</v>
      </c>
      <c r="G40" s="114">
        <v>128</v>
      </c>
      <c r="H40" s="114">
        <v>122</v>
      </c>
      <c r="I40" s="140">
        <v>136</v>
      </c>
      <c r="J40" s="115">
        <v>-3</v>
      </c>
      <c r="K40" s="116">
        <v>-2.2058823529411766</v>
      </c>
    </row>
    <row r="41" spans="1:11" ht="14.1" customHeight="1" x14ac:dyDescent="0.2">
      <c r="A41" s="306"/>
      <c r="B41" s="307" t="s">
        <v>261</v>
      </c>
      <c r="C41" s="308"/>
      <c r="D41" s="113">
        <v>5.6047197640117998</v>
      </c>
      <c r="E41" s="115">
        <v>114</v>
      </c>
      <c r="F41" s="114">
        <v>90</v>
      </c>
      <c r="G41" s="114">
        <v>114</v>
      </c>
      <c r="H41" s="114">
        <v>98</v>
      </c>
      <c r="I41" s="140">
        <v>114</v>
      </c>
      <c r="J41" s="115">
        <v>0</v>
      </c>
      <c r="K41" s="116">
        <v>0</v>
      </c>
    </row>
    <row r="42" spans="1:11" ht="14.1" customHeight="1" x14ac:dyDescent="0.2">
      <c r="A42" s="306">
        <v>52</v>
      </c>
      <c r="B42" s="307" t="s">
        <v>262</v>
      </c>
      <c r="C42" s="308"/>
      <c r="D42" s="113">
        <v>8.5054080629301865</v>
      </c>
      <c r="E42" s="115">
        <v>173</v>
      </c>
      <c r="F42" s="114">
        <v>124</v>
      </c>
      <c r="G42" s="114">
        <v>101</v>
      </c>
      <c r="H42" s="114">
        <v>112</v>
      </c>
      <c r="I42" s="140">
        <v>146</v>
      </c>
      <c r="J42" s="115">
        <v>27</v>
      </c>
      <c r="K42" s="116">
        <v>18.493150684931507</v>
      </c>
    </row>
    <row r="43" spans="1:11" ht="14.1" customHeight="1" x14ac:dyDescent="0.2">
      <c r="A43" s="306" t="s">
        <v>263</v>
      </c>
      <c r="B43" s="307" t="s">
        <v>264</v>
      </c>
      <c r="C43" s="308"/>
      <c r="D43" s="113">
        <v>7.5221238938053094</v>
      </c>
      <c r="E43" s="115">
        <v>153</v>
      </c>
      <c r="F43" s="114">
        <v>109</v>
      </c>
      <c r="G43" s="114">
        <v>83</v>
      </c>
      <c r="H43" s="114">
        <v>93</v>
      </c>
      <c r="I43" s="140">
        <v>100</v>
      </c>
      <c r="J43" s="115">
        <v>53</v>
      </c>
      <c r="K43" s="116">
        <v>53</v>
      </c>
    </row>
    <row r="44" spans="1:11" ht="14.1" customHeight="1" x14ac:dyDescent="0.2">
      <c r="A44" s="306">
        <v>53</v>
      </c>
      <c r="B44" s="307" t="s">
        <v>265</v>
      </c>
      <c r="C44" s="308"/>
      <c r="D44" s="113">
        <v>0.39331366764995085</v>
      </c>
      <c r="E44" s="115">
        <v>8</v>
      </c>
      <c r="F44" s="114">
        <v>7</v>
      </c>
      <c r="G44" s="114">
        <v>13</v>
      </c>
      <c r="H44" s="114">
        <v>6</v>
      </c>
      <c r="I44" s="140">
        <v>11</v>
      </c>
      <c r="J44" s="115">
        <v>-3</v>
      </c>
      <c r="K44" s="116">
        <v>-27.272727272727273</v>
      </c>
    </row>
    <row r="45" spans="1:11" ht="14.1" customHeight="1" x14ac:dyDescent="0.2">
      <c r="A45" s="306" t="s">
        <v>266</v>
      </c>
      <c r="B45" s="307" t="s">
        <v>267</v>
      </c>
      <c r="C45" s="308"/>
      <c r="D45" s="113">
        <v>0.29498525073746312</v>
      </c>
      <c r="E45" s="115">
        <v>6</v>
      </c>
      <c r="F45" s="114">
        <v>4</v>
      </c>
      <c r="G45" s="114">
        <v>8</v>
      </c>
      <c r="H45" s="114">
        <v>6</v>
      </c>
      <c r="I45" s="140">
        <v>11</v>
      </c>
      <c r="J45" s="115">
        <v>-5</v>
      </c>
      <c r="K45" s="116">
        <v>-45.454545454545453</v>
      </c>
    </row>
    <row r="46" spans="1:11" ht="14.1" customHeight="1" x14ac:dyDescent="0.2">
      <c r="A46" s="306">
        <v>54</v>
      </c>
      <c r="B46" s="307" t="s">
        <v>268</v>
      </c>
      <c r="C46" s="308"/>
      <c r="D46" s="113">
        <v>9.9803343166175029</v>
      </c>
      <c r="E46" s="115">
        <v>203</v>
      </c>
      <c r="F46" s="114">
        <v>129</v>
      </c>
      <c r="G46" s="114">
        <v>158</v>
      </c>
      <c r="H46" s="114">
        <v>134</v>
      </c>
      <c r="I46" s="140">
        <v>149</v>
      </c>
      <c r="J46" s="115">
        <v>54</v>
      </c>
      <c r="K46" s="116">
        <v>36.241610738255034</v>
      </c>
    </row>
    <row r="47" spans="1:11" ht="14.1" customHeight="1" x14ac:dyDescent="0.2">
      <c r="A47" s="306">
        <v>61</v>
      </c>
      <c r="B47" s="307" t="s">
        <v>269</v>
      </c>
      <c r="C47" s="308"/>
      <c r="D47" s="113">
        <v>1.0816125860373649</v>
      </c>
      <c r="E47" s="115">
        <v>22</v>
      </c>
      <c r="F47" s="114">
        <v>11</v>
      </c>
      <c r="G47" s="114">
        <v>21</v>
      </c>
      <c r="H47" s="114">
        <v>26</v>
      </c>
      <c r="I47" s="140">
        <v>19</v>
      </c>
      <c r="J47" s="115">
        <v>3</v>
      </c>
      <c r="K47" s="116">
        <v>15.789473684210526</v>
      </c>
    </row>
    <row r="48" spans="1:11" ht="14.1" customHeight="1" x14ac:dyDescent="0.2">
      <c r="A48" s="306">
        <v>62</v>
      </c>
      <c r="B48" s="307" t="s">
        <v>270</v>
      </c>
      <c r="C48" s="308"/>
      <c r="D48" s="113">
        <v>7.8171091445427727</v>
      </c>
      <c r="E48" s="115">
        <v>159</v>
      </c>
      <c r="F48" s="114">
        <v>131</v>
      </c>
      <c r="G48" s="114">
        <v>172</v>
      </c>
      <c r="H48" s="114">
        <v>117</v>
      </c>
      <c r="I48" s="140">
        <v>113</v>
      </c>
      <c r="J48" s="115">
        <v>46</v>
      </c>
      <c r="K48" s="116">
        <v>40.707964601769909</v>
      </c>
    </row>
    <row r="49" spans="1:11" ht="14.1" customHeight="1" x14ac:dyDescent="0.2">
      <c r="A49" s="306">
        <v>63</v>
      </c>
      <c r="B49" s="307" t="s">
        <v>271</v>
      </c>
      <c r="C49" s="308"/>
      <c r="D49" s="113">
        <v>1.8682399213372665</v>
      </c>
      <c r="E49" s="115">
        <v>38</v>
      </c>
      <c r="F49" s="114">
        <v>42</v>
      </c>
      <c r="G49" s="114">
        <v>48</v>
      </c>
      <c r="H49" s="114">
        <v>45</v>
      </c>
      <c r="I49" s="140">
        <v>42</v>
      </c>
      <c r="J49" s="115">
        <v>-4</v>
      </c>
      <c r="K49" s="116">
        <v>-9.5238095238095237</v>
      </c>
    </row>
    <row r="50" spans="1:11" ht="14.1" customHeight="1" x14ac:dyDescent="0.2">
      <c r="A50" s="306" t="s">
        <v>272</v>
      </c>
      <c r="B50" s="307" t="s">
        <v>273</v>
      </c>
      <c r="C50" s="308"/>
      <c r="D50" s="113" t="s">
        <v>513</v>
      </c>
      <c r="E50" s="115" t="s">
        <v>513</v>
      </c>
      <c r="F50" s="114">
        <v>5</v>
      </c>
      <c r="G50" s="114">
        <v>7</v>
      </c>
      <c r="H50" s="114">
        <v>10</v>
      </c>
      <c r="I50" s="140">
        <v>5</v>
      </c>
      <c r="J50" s="115" t="s">
        <v>513</v>
      </c>
      <c r="K50" s="116" t="s">
        <v>513</v>
      </c>
    </row>
    <row r="51" spans="1:11" ht="14.1" customHeight="1" x14ac:dyDescent="0.2">
      <c r="A51" s="306" t="s">
        <v>274</v>
      </c>
      <c r="B51" s="307" t="s">
        <v>275</v>
      </c>
      <c r="C51" s="308"/>
      <c r="D51" s="113">
        <v>1.7699115044247788</v>
      </c>
      <c r="E51" s="115">
        <v>36</v>
      </c>
      <c r="F51" s="114">
        <v>36</v>
      </c>
      <c r="G51" s="114">
        <v>34</v>
      </c>
      <c r="H51" s="114">
        <v>31</v>
      </c>
      <c r="I51" s="140">
        <v>35</v>
      </c>
      <c r="J51" s="115">
        <v>1</v>
      </c>
      <c r="K51" s="116">
        <v>2.8571428571428572</v>
      </c>
    </row>
    <row r="52" spans="1:11" ht="14.1" customHeight="1" x14ac:dyDescent="0.2">
      <c r="A52" s="306">
        <v>71</v>
      </c>
      <c r="B52" s="307" t="s">
        <v>276</v>
      </c>
      <c r="C52" s="308"/>
      <c r="D52" s="113">
        <v>7.6696165191740411</v>
      </c>
      <c r="E52" s="115">
        <v>156</v>
      </c>
      <c r="F52" s="114">
        <v>112</v>
      </c>
      <c r="G52" s="114">
        <v>117</v>
      </c>
      <c r="H52" s="114">
        <v>138</v>
      </c>
      <c r="I52" s="140">
        <v>155</v>
      </c>
      <c r="J52" s="115">
        <v>1</v>
      </c>
      <c r="K52" s="116">
        <v>0.64516129032258063</v>
      </c>
    </row>
    <row r="53" spans="1:11" ht="14.1" customHeight="1" x14ac:dyDescent="0.2">
      <c r="A53" s="306" t="s">
        <v>277</v>
      </c>
      <c r="B53" s="307" t="s">
        <v>278</v>
      </c>
      <c r="C53" s="308"/>
      <c r="D53" s="113">
        <v>2.2123893805309733</v>
      </c>
      <c r="E53" s="115">
        <v>45</v>
      </c>
      <c r="F53" s="114">
        <v>23</v>
      </c>
      <c r="G53" s="114">
        <v>29</v>
      </c>
      <c r="H53" s="114">
        <v>48</v>
      </c>
      <c r="I53" s="140">
        <v>61</v>
      </c>
      <c r="J53" s="115">
        <v>-16</v>
      </c>
      <c r="K53" s="116">
        <v>-26.229508196721312</v>
      </c>
    </row>
    <row r="54" spans="1:11" ht="14.1" customHeight="1" x14ac:dyDescent="0.2">
      <c r="A54" s="306" t="s">
        <v>279</v>
      </c>
      <c r="B54" s="307" t="s">
        <v>280</v>
      </c>
      <c r="C54" s="308"/>
      <c r="D54" s="113">
        <v>4.9164208456243852</v>
      </c>
      <c r="E54" s="115">
        <v>100</v>
      </c>
      <c r="F54" s="114">
        <v>80</v>
      </c>
      <c r="G54" s="114">
        <v>83</v>
      </c>
      <c r="H54" s="114">
        <v>87</v>
      </c>
      <c r="I54" s="140">
        <v>81</v>
      </c>
      <c r="J54" s="115">
        <v>19</v>
      </c>
      <c r="K54" s="116">
        <v>23.456790123456791</v>
      </c>
    </row>
    <row r="55" spans="1:11" ht="14.1" customHeight="1" x14ac:dyDescent="0.2">
      <c r="A55" s="306">
        <v>72</v>
      </c>
      <c r="B55" s="307" t="s">
        <v>281</v>
      </c>
      <c r="C55" s="308"/>
      <c r="D55" s="113">
        <v>1.2291052114060963</v>
      </c>
      <c r="E55" s="115">
        <v>25</v>
      </c>
      <c r="F55" s="114">
        <v>17</v>
      </c>
      <c r="G55" s="114">
        <v>37</v>
      </c>
      <c r="H55" s="114">
        <v>23</v>
      </c>
      <c r="I55" s="140">
        <v>30</v>
      </c>
      <c r="J55" s="115">
        <v>-5</v>
      </c>
      <c r="K55" s="116">
        <v>-16.666666666666668</v>
      </c>
    </row>
    <row r="56" spans="1:11" ht="14.1" customHeight="1" x14ac:dyDescent="0.2">
      <c r="A56" s="306" t="s">
        <v>282</v>
      </c>
      <c r="B56" s="307" t="s">
        <v>283</v>
      </c>
      <c r="C56" s="308"/>
      <c r="D56" s="113">
        <v>0.34414945919370699</v>
      </c>
      <c r="E56" s="115">
        <v>7</v>
      </c>
      <c r="F56" s="114">
        <v>7</v>
      </c>
      <c r="G56" s="114">
        <v>18</v>
      </c>
      <c r="H56" s="114">
        <v>12</v>
      </c>
      <c r="I56" s="140">
        <v>8</v>
      </c>
      <c r="J56" s="115">
        <v>-1</v>
      </c>
      <c r="K56" s="116">
        <v>-12.5</v>
      </c>
    </row>
    <row r="57" spans="1:11" ht="14.1" customHeight="1" x14ac:dyDescent="0.2">
      <c r="A57" s="306" t="s">
        <v>284</v>
      </c>
      <c r="B57" s="307" t="s">
        <v>285</v>
      </c>
      <c r="C57" s="308"/>
      <c r="D57" s="113">
        <v>0.88495575221238942</v>
      </c>
      <c r="E57" s="115">
        <v>18</v>
      </c>
      <c r="F57" s="114">
        <v>7</v>
      </c>
      <c r="G57" s="114">
        <v>13</v>
      </c>
      <c r="H57" s="114" t="s">
        <v>513</v>
      </c>
      <c r="I57" s="140">
        <v>17</v>
      </c>
      <c r="J57" s="115">
        <v>1</v>
      </c>
      <c r="K57" s="116">
        <v>5.882352941176471</v>
      </c>
    </row>
    <row r="58" spans="1:11" ht="14.1" customHeight="1" x14ac:dyDescent="0.2">
      <c r="A58" s="306">
        <v>73</v>
      </c>
      <c r="B58" s="307" t="s">
        <v>286</v>
      </c>
      <c r="C58" s="308"/>
      <c r="D58" s="113">
        <v>1.0816125860373649</v>
      </c>
      <c r="E58" s="115">
        <v>22</v>
      </c>
      <c r="F58" s="114">
        <v>17</v>
      </c>
      <c r="G58" s="114">
        <v>23</v>
      </c>
      <c r="H58" s="114">
        <v>13</v>
      </c>
      <c r="I58" s="140">
        <v>32</v>
      </c>
      <c r="J58" s="115">
        <v>-10</v>
      </c>
      <c r="K58" s="116">
        <v>-31.25</v>
      </c>
    </row>
    <row r="59" spans="1:11" ht="14.1" customHeight="1" x14ac:dyDescent="0.2">
      <c r="A59" s="306" t="s">
        <v>287</v>
      </c>
      <c r="B59" s="307" t="s">
        <v>288</v>
      </c>
      <c r="C59" s="308"/>
      <c r="D59" s="113">
        <v>1.0324483775811208</v>
      </c>
      <c r="E59" s="115">
        <v>21</v>
      </c>
      <c r="F59" s="114">
        <v>14</v>
      </c>
      <c r="G59" s="114">
        <v>21</v>
      </c>
      <c r="H59" s="114">
        <v>9</v>
      </c>
      <c r="I59" s="140">
        <v>32</v>
      </c>
      <c r="J59" s="115">
        <v>-11</v>
      </c>
      <c r="K59" s="116">
        <v>-34.375</v>
      </c>
    </row>
    <row r="60" spans="1:11" ht="14.1" customHeight="1" x14ac:dyDescent="0.2">
      <c r="A60" s="306">
        <v>81</v>
      </c>
      <c r="B60" s="307" t="s">
        <v>289</v>
      </c>
      <c r="C60" s="308"/>
      <c r="D60" s="113">
        <v>7.6696165191740411</v>
      </c>
      <c r="E60" s="115">
        <v>156</v>
      </c>
      <c r="F60" s="114">
        <v>120</v>
      </c>
      <c r="G60" s="114">
        <v>120</v>
      </c>
      <c r="H60" s="114">
        <v>93</v>
      </c>
      <c r="I60" s="140">
        <v>173</v>
      </c>
      <c r="J60" s="115">
        <v>-17</v>
      </c>
      <c r="K60" s="116">
        <v>-9.8265895953757223</v>
      </c>
    </row>
    <row r="61" spans="1:11" ht="14.1" customHeight="1" x14ac:dyDescent="0.2">
      <c r="A61" s="306" t="s">
        <v>290</v>
      </c>
      <c r="B61" s="307" t="s">
        <v>291</v>
      </c>
      <c r="C61" s="308"/>
      <c r="D61" s="113">
        <v>1.9174041297935103</v>
      </c>
      <c r="E61" s="115">
        <v>39</v>
      </c>
      <c r="F61" s="114">
        <v>25</v>
      </c>
      <c r="G61" s="114">
        <v>21</v>
      </c>
      <c r="H61" s="114">
        <v>12</v>
      </c>
      <c r="I61" s="140">
        <v>21</v>
      </c>
      <c r="J61" s="115">
        <v>18</v>
      </c>
      <c r="K61" s="116">
        <v>85.714285714285708</v>
      </c>
    </row>
    <row r="62" spans="1:11" ht="14.1" customHeight="1" x14ac:dyDescent="0.2">
      <c r="A62" s="306" t="s">
        <v>292</v>
      </c>
      <c r="B62" s="307" t="s">
        <v>293</v>
      </c>
      <c r="C62" s="308"/>
      <c r="D62" s="113">
        <v>3.1465093411996068</v>
      </c>
      <c r="E62" s="115">
        <v>64</v>
      </c>
      <c r="F62" s="114">
        <v>59</v>
      </c>
      <c r="G62" s="114">
        <v>62</v>
      </c>
      <c r="H62" s="114">
        <v>49</v>
      </c>
      <c r="I62" s="140">
        <v>115</v>
      </c>
      <c r="J62" s="115">
        <v>-51</v>
      </c>
      <c r="K62" s="116">
        <v>-44.347826086956523</v>
      </c>
    </row>
    <row r="63" spans="1:11" ht="14.1" customHeight="1" x14ac:dyDescent="0.2">
      <c r="A63" s="306"/>
      <c r="B63" s="307" t="s">
        <v>294</v>
      </c>
      <c r="C63" s="308"/>
      <c r="D63" s="113">
        <v>2.8023598820058999</v>
      </c>
      <c r="E63" s="115">
        <v>57</v>
      </c>
      <c r="F63" s="114">
        <v>53</v>
      </c>
      <c r="G63" s="114">
        <v>59</v>
      </c>
      <c r="H63" s="114">
        <v>45</v>
      </c>
      <c r="I63" s="140">
        <v>106</v>
      </c>
      <c r="J63" s="115">
        <v>-49</v>
      </c>
      <c r="K63" s="116">
        <v>-46.226415094339622</v>
      </c>
    </row>
    <row r="64" spans="1:11" ht="14.1" customHeight="1" x14ac:dyDescent="0.2">
      <c r="A64" s="306" t="s">
        <v>295</v>
      </c>
      <c r="B64" s="307" t="s">
        <v>296</v>
      </c>
      <c r="C64" s="308"/>
      <c r="D64" s="113">
        <v>1.1307767944936087</v>
      </c>
      <c r="E64" s="115">
        <v>23</v>
      </c>
      <c r="F64" s="114">
        <v>10</v>
      </c>
      <c r="G64" s="114">
        <v>15</v>
      </c>
      <c r="H64" s="114">
        <v>15</v>
      </c>
      <c r="I64" s="140">
        <v>14</v>
      </c>
      <c r="J64" s="115">
        <v>9</v>
      </c>
      <c r="K64" s="116">
        <v>64.285714285714292</v>
      </c>
    </row>
    <row r="65" spans="1:11" ht="14.1" customHeight="1" x14ac:dyDescent="0.2">
      <c r="A65" s="306" t="s">
        <v>297</v>
      </c>
      <c r="B65" s="307" t="s">
        <v>298</v>
      </c>
      <c r="C65" s="308"/>
      <c r="D65" s="113">
        <v>0.63913470993117005</v>
      </c>
      <c r="E65" s="115">
        <v>13</v>
      </c>
      <c r="F65" s="114">
        <v>8</v>
      </c>
      <c r="G65" s="114">
        <v>9</v>
      </c>
      <c r="H65" s="114">
        <v>12</v>
      </c>
      <c r="I65" s="140">
        <v>10</v>
      </c>
      <c r="J65" s="115">
        <v>3</v>
      </c>
      <c r="K65" s="116">
        <v>30</v>
      </c>
    </row>
    <row r="66" spans="1:11" ht="14.1" customHeight="1" x14ac:dyDescent="0.2">
      <c r="A66" s="306">
        <v>82</v>
      </c>
      <c r="B66" s="307" t="s">
        <v>299</v>
      </c>
      <c r="C66" s="308"/>
      <c r="D66" s="113">
        <v>2.8515240904621435</v>
      </c>
      <c r="E66" s="115">
        <v>58</v>
      </c>
      <c r="F66" s="114">
        <v>50</v>
      </c>
      <c r="G66" s="114">
        <v>67</v>
      </c>
      <c r="H66" s="114">
        <v>50</v>
      </c>
      <c r="I66" s="140">
        <v>133</v>
      </c>
      <c r="J66" s="115">
        <v>-75</v>
      </c>
      <c r="K66" s="116">
        <v>-56.390977443609025</v>
      </c>
    </row>
    <row r="67" spans="1:11" ht="14.1" customHeight="1" x14ac:dyDescent="0.2">
      <c r="A67" s="306" t="s">
        <v>300</v>
      </c>
      <c r="B67" s="307" t="s">
        <v>301</v>
      </c>
      <c r="C67" s="308"/>
      <c r="D67" s="113">
        <v>2.2615535889872174</v>
      </c>
      <c r="E67" s="115">
        <v>46</v>
      </c>
      <c r="F67" s="114">
        <v>41</v>
      </c>
      <c r="G67" s="114">
        <v>56</v>
      </c>
      <c r="H67" s="114">
        <v>40</v>
      </c>
      <c r="I67" s="140">
        <v>118</v>
      </c>
      <c r="J67" s="115">
        <v>-72</v>
      </c>
      <c r="K67" s="116">
        <v>-61.016949152542374</v>
      </c>
    </row>
    <row r="68" spans="1:11" ht="14.1" customHeight="1" x14ac:dyDescent="0.2">
      <c r="A68" s="306" t="s">
        <v>302</v>
      </c>
      <c r="B68" s="307" t="s">
        <v>303</v>
      </c>
      <c r="C68" s="308"/>
      <c r="D68" s="113">
        <v>0.39331366764995085</v>
      </c>
      <c r="E68" s="115">
        <v>8</v>
      </c>
      <c r="F68" s="114">
        <v>6</v>
      </c>
      <c r="G68" s="114">
        <v>7</v>
      </c>
      <c r="H68" s="114">
        <v>6</v>
      </c>
      <c r="I68" s="140">
        <v>6</v>
      </c>
      <c r="J68" s="115">
        <v>2</v>
      </c>
      <c r="K68" s="116">
        <v>33.333333333333336</v>
      </c>
    </row>
    <row r="69" spans="1:11" ht="14.1" customHeight="1" x14ac:dyDescent="0.2">
      <c r="A69" s="306">
        <v>83</v>
      </c>
      <c r="B69" s="307" t="s">
        <v>304</v>
      </c>
      <c r="C69" s="308"/>
      <c r="D69" s="113">
        <v>3.9823008849557522</v>
      </c>
      <c r="E69" s="115">
        <v>81</v>
      </c>
      <c r="F69" s="114">
        <v>73</v>
      </c>
      <c r="G69" s="114">
        <v>74</v>
      </c>
      <c r="H69" s="114">
        <v>62</v>
      </c>
      <c r="I69" s="140">
        <v>378</v>
      </c>
      <c r="J69" s="115">
        <v>-297</v>
      </c>
      <c r="K69" s="116">
        <v>-78.571428571428569</v>
      </c>
    </row>
    <row r="70" spans="1:11" ht="14.1" customHeight="1" x14ac:dyDescent="0.2">
      <c r="A70" s="306" t="s">
        <v>305</v>
      </c>
      <c r="B70" s="307" t="s">
        <v>306</v>
      </c>
      <c r="C70" s="308"/>
      <c r="D70" s="113">
        <v>3.5889872173058013</v>
      </c>
      <c r="E70" s="115">
        <v>73</v>
      </c>
      <c r="F70" s="114">
        <v>63</v>
      </c>
      <c r="G70" s="114">
        <v>62</v>
      </c>
      <c r="H70" s="114">
        <v>56</v>
      </c>
      <c r="I70" s="140">
        <v>321</v>
      </c>
      <c r="J70" s="115">
        <v>-248</v>
      </c>
      <c r="K70" s="116">
        <v>-77.258566978193144</v>
      </c>
    </row>
    <row r="71" spans="1:11" ht="14.1" customHeight="1" x14ac:dyDescent="0.2">
      <c r="A71" s="306"/>
      <c r="B71" s="307" t="s">
        <v>307</v>
      </c>
      <c r="C71" s="308"/>
      <c r="D71" s="113">
        <v>2.6548672566371683</v>
      </c>
      <c r="E71" s="115">
        <v>54</v>
      </c>
      <c r="F71" s="114">
        <v>39</v>
      </c>
      <c r="G71" s="114">
        <v>37</v>
      </c>
      <c r="H71" s="114">
        <v>42</v>
      </c>
      <c r="I71" s="140">
        <v>279</v>
      </c>
      <c r="J71" s="115">
        <v>-225</v>
      </c>
      <c r="K71" s="116">
        <v>-80.645161290322577</v>
      </c>
    </row>
    <row r="72" spans="1:11" ht="14.1" customHeight="1" x14ac:dyDescent="0.2">
      <c r="A72" s="306">
        <v>84</v>
      </c>
      <c r="B72" s="307" t="s">
        <v>308</v>
      </c>
      <c r="C72" s="308"/>
      <c r="D72" s="113">
        <v>1.3274336283185841</v>
      </c>
      <c r="E72" s="115">
        <v>27</v>
      </c>
      <c r="F72" s="114">
        <v>22</v>
      </c>
      <c r="G72" s="114">
        <v>36</v>
      </c>
      <c r="H72" s="114">
        <v>12</v>
      </c>
      <c r="I72" s="140">
        <v>23</v>
      </c>
      <c r="J72" s="115">
        <v>4</v>
      </c>
      <c r="K72" s="116">
        <v>17.391304347826086</v>
      </c>
    </row>
    <row r="73" spans="1:11" ht="14.1" customHeight="1" x14ac:dyDescent="0.2">
      <c r="A73" s="306" t="s">
        <v>309</v>
      </c>
      <c r="B73" s="307" t="s">
        <v>310</v>
      </c>
      <c r="C73" s="308"/>
      <c r="D73" s="113">
        <v>0.83579154375614551</v>
      </c>
      <c r="E73" s="115">
        <v>17</v>
      </c>
      <c r="F73" s="114">
        <v>17</v>
      </c>
      <c r="G73" s="114">
        <v>26</v>
      </c>
      <c r="H73" s="114">
        <v>6</v>
      </c>
      <c r="I73" s="140">
        <v>15</v>
      </c>
      <c r="J73" s="115">
        <v>2</v>
      </c>
      <c r="K73" s="116">
        <v>13.333333333333334</v>
      </c>
    </row>
    <row r="74" spans="1:11" ht="14.1" customHeight="1" x14ac:dyDescent="0.2">
      <c r="A74" s="306" t="s">
        <v>311</v>
      </c>
      <c r="B74" s="307" t="s">
        <v>312</v>
      </c>
      <c r="C74" s="308"/>
      <c r="D74" s="113">
        <v>0.24582104228121926</v>
      </c>
      <c r="E74" s="115">
        <v>5</v>
      </c>
      <c r="F74" s="114">
        <v>0</v>
      </c>
      <c r="G74" s="114">
        <v>5</v>
      </c>
      <c r="H74" s="114" t="s">
        <v>513</v>
      </c>
      <c r="I74" s="140">
        <v>4</v>
      </c>
      <c r="J74" s="115">
        <v>1</v>
      </c>
      <c r="K74" s="116">
        <v>25</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v>0</v>
      </c>
      <c r="G76" s="114">
        <v>4</v>
      </c>
      <c r="H76" s="114" t="s">
        <v>513</v>
      </c>
      <c r="I76" s="140">
        <v>0</v>
      </c>
      <c r="J76" s="115" t="s">
        <v>513</v>
      </c>
      <c r="K76" s="116" t="s">
        <v>513</v>
      </c>
    </row>
    <row r="77" spans="1:11" ht="14.1" customHeight="1" x14ac:dyDescent="0.2">
      <c r="A77" s="306">
        <v>92</v>
      </c>
      <c r="B77" s="307" t="s">
        <v>316</v>
      </c>
      <c r="C77" s="308"/>
      <c r="D77" s="113">
        <v>0.29498525073746312</v>
      </c>
      <c r="E77" s="115">
        <v>6</v>
      </c>
      <c r="F77" s="114">
        <v>12</v>
      </c>
      <c r="G77" s="114">
        <v>11</v>
      </c>
      <c r="H77" s="114">
        <v>11</v>
      </c>
      <c r="I77" s="140">
        <v>11</v>
      </c>
      <c r="J77" s="115">
        <v>-5</v>
      </c>
      <c r="K77" s="116">
        <v>-45.454545454545453</v>
      </c>
    </row>
    <row r="78" spans="1:11" ht="14.1" customHeight="1" x14ac:dyDescent="0.2">
      <c r="A78" s="306">
        <v>93</v>
      </c>
      <c r="B78" s="307" t="s">
        <v>317</v>
      </c>
      <c r="C78" s="308"/>
      <c r="D78" s="113" t="s">
        <v>513</v>
      </c>
      <c r="E78" s="115" t="s">
        <v>513</v>
      </c>
      <c r="F78" s="114">
        <v>4</v>
      </c>
      <c r="G78" s="114" t="s">
        <v>513</v>
      </c>
      <c r="H78" s="114" t="s">
        <v>513</v>
      </c>
      <c r="I78" s="140" t="s">
        <v>513</v>
      </c>
      <c r="J78" s="115" t="s">
        <v>513</v>
      </c>
      <c r="K78" s="116" t="s">
        <v>513</v>
      </c>
    </row>
    <row r="79" spans="1:11" ht="14.1" customHeight="1" x14ac:dyDescent="0.2">
      <c r="A79" s="306">
        <v>94</v>
      </c>
      <c r="B79" s="307" t="s">
        <v>318</v>
      </c>
      <c r="C79" s="308"/>
      <c r="D79" s="113" t="s">
        <v>513</v>
      </c>
      <c r="E79" s="115" t="s">
        <v>513</v>
      </c>
      <c r="F79" s="114">
        <v>0</v>
      </c>
      <c r="G79" s="114" t="s">
        <v>513</v>
      </c>
      <c r="H79" s="114">
        <v>3</v>
      </c>
      <c r="I79" s="140">
        <v>3</v>
      </c>
      <c r="J79" s="115" t="s">
        <v>513</v>
      </c>
      <c r="K79" s="116" t="s">
        <v>513</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0.49164208456243852</v>
      </c>
      <c r="E81" s="143">
        <v>10</v>
      </c>
      <c r="F81" s="144">
        <v>13</v>
      </c>
      <c r="G81" s="144">
        <v>12</v>
      </c>
      <c r="H81" s="144">
        <v>11</v>
      </c>
      <c r="I81" s="145">
        <v>5</v>
      </c>
      <c r="J81" s="143">
        <v>5</v>
      </c>
      <c r="K81" s="146">
        <v>100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26837</v>
      </c>
      <c r="C10" s="114">
        <v>14160</v>
      </c>
      <c r="D10" s="114">
        <v>12677</v>
      </c>
      <c r="E10" s="114">
        <v>21344</v>
      </c>
      <c r="F10" s="114">
        <v>4974</v>
      </c>
      <c r="G10" s="114">
        <v>2954</v>
      </c>
      <c r="H10" s="114">
        <v>8568</v>
      </c>
      <c r="I10" s="115">
        <v>4100</v>
      </c>
      <c r="J10" s="114">
        <v>3400</v>
      </c>
      <c r="K10" s="114">
        <v>700</v>
      </c>
      <c r="L10" s="423">
        <v>2174</v>
      </c>
      <c r="M10" s="424">
        <v>2401</v>
      </c>
    </row>
    <row r="11" spans="1:13" ht="11.1" customHeight="1" x14ac:dyDescent="0.2">
      <c r="A11" s="422" t="s">
        <v>387</v>
      </c>
      <c r="B11" s="115">
        <v>27555</v>
      </c>
      <c r="C11" s="114">
        <v>14823</v>
      </c>
      <c r="D11" s="114">
        <v>12732</v>
      </c>
      <c r="E11" s="114">
        <v>21982</v>
      </c>
      <c r="F11" s="114">
        <v>5056</v>
      </c>
      <c r="G11" s="114">
        <v>2878</v>
      </c>
      <c r="H11" s="114">
        <v>8868</v>
      </c>
      <c r="I11" s="115">
        <v>4143</v>
      </c>
      <c r="J11" s="114">
        <v>3416</v>
      </c>
      <c r="K11" s="114">
        <v>727</v>
      </c>
      <c r="L11" s="423">
        <v>2153</v>
      </c>
      <c r="M11" s="424">
        <v>1503</v>
      </c>
    </row>
    <row r="12" spans="1:13" ht="11.1" customHeight="1" x14ac:dyDescent="0.2">
      <c r="A12" s="422" t="s">
        <v>388</v>
      </c>
      <c r="B12" s="115">
        <v>27935</v>
      </c>
      <c r="C12" s="114">
        <v>15108</v>
      </c>
      <c r="D12" s="114">
        <v>12827</v>
      </c>
      <c r="E12" s="114">
        <v>22337</v>
      </c>
      <c r="F12" s="114">
        <v>5075</v>
      </c>
      <c r="G12" s="114">
        <v>3106</v>
      </c>
      <c r="H12" s="114">
        <v>9030</v>
      </c>
      <c r="I12" s="115">
        <v>4204</v>
      </c>
      <c r="J12" s="114">
        <v>3434</v>
      </c>
      <c r="K12" s="114">
        <v>770</v>
      </c>
      <c r="L12" s="423">
        <v>2394</v>
      </c>
      <c r="M12" s="424">
        <v>2096</v>
      </c>
    </row>
    <row r="13" spans="1:13" s="110" customFormat="1" ht="11.1" customHeight="1" x14ac:dyDescent="0.2">
      <c r="A13" s="422" t="s">
        <v>389</v>
      </c>
      <c r="B13" s="115">
        <v>27447</v>
      </c>
      <c r="C13" s="114">
        <v>14588</v>
      </c>
      <c r="D13" s="114">
        <v>12859</v>
      </c>
      <c r="E13" s="114">
        <v>21724</v>
      </c>
      <c r="F13" s="114">
        <v>5198</v>
      </c>
      <c r="G13" s="114">
        <v>2982</v>
      </c>
      <c r="H13" s="114">
        <v>8963</v>
      </c>
      <c r="I13" s="115">
        <v>4098</v>
      </c>
      <c r="J13" s="114">
        <v>3338</v>
      </c>
      <c r="K13" s="114">
        <v>760</v>
      </c>
      <c r="L13" s="423">
        <v>1456</v>
      </c>
      <c r="M13" s="424">
        <v>2071</v>
      </c>
    </row>
    <row r="14" spans="1:13" ht="15" customHeight="1" x14ac:dyDescent="0.2">
      <c r="A14" s="422" t="s">
        <v>390</v>
      </c>
      <c r="B14" s="115">
        <v>27424</v>
      </c>
      <c r="C14" s="114">
        <v>14595</v>
      </c>
      <c r="D14" s="114">
        <v>12829</v>
      </c>
      <c r="E14" s="114">
        <v>20924</v>
      </c>
      <c r="F14" s="114">
        <v>6016</v>
      </c>
      <c r="G14" s="114">
        <v>2824</v>
      </c>
      <c r="H14" s="114">
        <v>9149</v>
      </c>
      <c r="I14" s="115">
        <v>4080</v>
      </c>
      <c r="J14" s="114">
        <v>3342</v>
      </c>
      <c r="K14" s="114">
        <v>738</v>
      </c>
      <c r="L14" s="423">
        <v>2357</v>
      </c>
      <c r="M14" s="424">
        <v>2377</v>
      </c>
    </row>
    <row r="15" spans="1:13" ht="11.1" customHeight="1" x14ac:dyDescent="0.2">
      <c r="A15" s="422" t="s">
        <v>387</v>
      </c>
      <c r="B15" s="115">
        <v>27763</v>
      </c>
      <c r="C15" s="114">
        <v>14969</v>
      </c>
      <c r="D15" s="114">
        <v>12794</v>
      </c>
      <c r="E15" s="114">
        <v>21045</v>
      </c>
      <c r="F15" s="114">
        <v>6237</v>
      </c>
      <c r="G15" s="114">
        <v>2721</v>
      </c>
      <c r="H15" s="114">
        <v>9316</v>
      </c>
      <c r="I15" s="115">
        <v>4066</v>
      </c>
      <c r="J15" s="114">
        <v>3306</v>
      </c>
      <c r="K15" s="114">
        <v>760</v>
      </c>
      <c r="L15" s="423">
        <v>2331</v>
      </c>
      <c r="M15" s="424">
        <v>1627</v>
      </c>
    </row>
    <row r="16" spans="1:13" ht="11.1" customHeight="1" x14ac:dyDescent="0.2">
      <c r="A16" s="422" t="s">
        <v>388</v>
      </c>
      <c r="B16" s="115">
        <v>28398</v>
      </c>
      <c r="C16" s="114">
        <v>15288</v>
      </c>
      <c r="D16" s="114">
        <v>13110</v>
      </c>
      <c r="E16" s="114">
        <v>21722</v>
      </c>
      <c r="F16" s="114">
        <v>6430</v>
      </c>
      <c r="G16" s="114">
        <v>2941</v>
      </c>
      <c r="H16" s="114">
        <v>9583</v>
      </c>
      <c r="I16" s="115">
        <v>4003</v>
      </c>
      <c r="J16" s="114">
        <v>3207</v>
      </c>
      <c r="K16" s="114">
        <v>796</v>
      </c>
      <c r="L16" s="423">
        <v>2501</v>
      </c>
      <c r="M16" s="424">
        <v>2134</v>
      </c>
    </row>
    <row r="17" spans="1:13" s="110" customFormat="1" ht="11.1" customHeight="1" x14ac:dyDescent="0.2">
      <c r="A17" s="422" t="s">
        <v>389</v>
      </c>
      <c r="B17" s="115">
        <v>27915</v>
      </c>
      <c r="C17" s="114">
        <v>14858</v>
      </c>
      <c r="D17" s="114">
        <v>13057</v>
      </c>
      <c r="E17" s="114">
        <v>21569</v>
      </c>
      <c r="F17" s="114">
        <v>6330</v>
      </c>
      <c r="G17" s="114">
        <v>2793</v>
      </c>
      <c r="H17" s="114">
        <v>9586</v>
      </c>
      <c r="I17" s="115">
        <v>4081</v>
      </c>
      <c r="J17" s="114">
        <v>3288</v>
      </c>
      <c r="K17" s="114">
        <v>793</v>
      </c>
      <c r="L17" s="423">
        <v>1304</v>
      </c>
      <c r="M17" s="424">
        <v>1892</v>
      </c>
    </row>
    <row r="18" spans="1:13" ht="15" customHeight="1" x14ac:dyDescent="0.2">
      <c r="A18" s="422" t="s">
        <v>391</v>
      </c>
      <c r="B18" s="115">
        <v>28003</v>
      </c>
      <c r="C18" s="114">
        <v>14921</v>
      </c>
      <c r="D18" s="114">
        <v>13082</v>
      </c>
      <c r="E18" s="114">
        <v>21449</v>
      </c>
      <c r="F18" s="114">
        <v>6512</v>
      </c>
      <c r="G18" s="114">
        <v>2654</v>
      </c>
      <c r="H18" s="114">
        <v>9778</v>
      </c>
      <c r="I18" s="115">
        <v>4047</v>
      </c>
      <c r="J18" s="114">
        <v>3256</v>
      </c>
      <c r="K18" s="114">
        <v>791</v>
      </c>
      <c r="L18" s="423">
        <v>2390</v>
      </c>
      <c r="M18" s="424">
        <v>2339</v>
      </c>
    </row>
    <row r="19" spans="1:13" ht="11.1" customHeight="1" x14ac:dyDescent="0.2">
      <c r="A19" s="422" t="s">
        <v>387</v>
      </c>
      <c r="B19" s="115">
        <v>28198</v>
      </c>
      <c r="C19" s="114">
        <v>15046</v>
      </c>
      <c r="D19" s="114">
        <v>13152</v>
      </c>
      <c r="E19" s="114">
        <v>21497</v>
      </c>
      <c r="F19" s="114">
        <v>6650</v>
      </c>
      <c r="G19" s="114">
        <v>2489</v>
      </c>
      <c r="H19" s="114">
        <v>10079</v>
      </c>
      <c r="I19" s="115">
        <v>3984</v>
      </c>
      <c r="J19" s="114">
        <v>3150</v>
      </c>
      <c r="K19" s="114">
        <v>834</v>
      </c>
      <c r="L19" s="423">
        <v>1742</v>
      </c>
      <c r="M19" s="424">
        <v>1539</v>
      </c>
    </row>
    <row r="20" spans="1:13" ht="11.1" customHeight="1" x14ac:dyDescent="0.2">
      <c r="A20" s="422" t="s">
        <v>388</v>
      </c>
      <c r="B20" s="115">
        <v>28423</v>
      </c>
      <c r="C20" s="114">
        <v>15237</v>
      </c>
      <c r="D20" s="114">
        <v>13186</v>
      </c>
      <c r="E20" s="114">
        <v>21681</v>
      </c>
      <c r="F20" s="114">
        <v>6708</v>
      </c>
      <c r="G20" s="114">
        <v>2674</v>
      </c>
      <c r="H20" s="114">
        <v>10186</v>
      </c>
      <c r="I20" s="115">
        <v>4068</v>
      </c>
      <c r="J20" s="114">
        <v>3198</v>
      </c>
      <c r="K20" s="114">
        <v>870</v>
      </c>
      <c r="L20" s="423">
        <v>2035</v>
      </c>
      <c r="M20" s="424">
        <v>1830</v>
      </c>
    </row>
    <row r="21" spans="1:13" s="110" customFormat="1" ht="11.1" customHeight="1" x14ac:dyDescent="0.2">
      <c r="A21" s="422" t="s">
        <v>389</v>
      </c>
      <c r="B21" s="115">
        <v>27712</v>
      </c>
      <c r="C21" s="114">
        <v>14584</v>
      </c>
      <c r="D21" s="114">
        <v>13128</v>
      </c>
      <c r="E21" s="114">
        <v>21162</v>
      </c>
      <c r="F21" s="114">
        <v>6542</v>
      </c>
      <c r="G21" s="114">
        <v>2526</v>
      </c>
      <c r="H21" s="114">
        <v>10039</v>
      </c>
      <c r="I21" s="115">
        <v>4012</v>
      </c>
      <c r="J21" s="114">
        <v>3159</v>
      </c>
      <c r="K21" s="114">
        <v>853</v>
      </c>
      <c r="L21" s="423">
        <v>1103</v>
      </c>
      <c r="M21" s="424">
        <v>1941</v>
      </c>
    </row>
    <row r="22" spans="1:13" ht="15" customHeight="1" x14ac:dyDescent="0.2">
      <c r="A22" s="422" t="s">
        <v>392</v>
      </c>
      <c r="B22" s="115">
        <v>27173</v>
      </c>
      <c r="C22" s="114">
        <v>14330</v>
      </c>
      <c r="D22" s="114">
        <v>12843</v>
      </c>
      <c r="E22" s="114">
        <v>20786</v>
      </c>
      <c r="F22" s="114">
        <v>6338</v>
      </c>
      <c r="G22" s="114">
        <v>2353</v>
      </c>
      <c r="H22" s="114">
        <v>9988</v>
      </c>
      <c r="I22" s="115">
        <v>4092</v>
      </c>
      <c r="J22" s="114">
        <v>3251</v>
      </c>
      <c r="K22" s="114">
        <v>841</v>
      </c>
      <c r="L22" s="423">
        <v>1872</v>
      </c>
      <c r="M22" s="424">
        <v>2197</v>
      </c>
    </row>
    <row r="23" spans="1:13" ht="11.1" customHeight="1" x14ac:dyDescent="0.2">
      <c r="A23" s="422" t="s">
        <v>387</v>
      </c>
      <c r="B23" s="115">
        <v>27608</v>
      </c>
      <c r="C23" s="114">
        <v>14724</v>
      </c>
      <c r="D23" s="114">
        <v>12884</v>
      </c>
      <c r="E23" s="114">
        <v>21114</v>
      </c>
      <c r="F23" s="114">
        <v>6436</v>
      </c>
      <c r="G23" s="114">
        <v>2203</v>
      </c>
      <c r="H23" s="114">
        <v>10329</v>
      </c>
      <c r="I23" s="115">
        <v>4137</v>
      </c>
      <c r="J23" s="114">
        <v>3257</v>
      </c>
      <c r="K23" s="114">
        <v>880</v>
      </c>
      <c r="L23" s="423">
        <v>1768</v>
      </c>
      <c r="M23" s="424">
        <v>1357</v>
      </c>
    </row>
    <row r="24" spans="1:13" ht="11.1" customHeight="1" x14ac:dyDescent="0.2">
      <c r="A24" s="422" t="s">
        <v>388</v>
      </c>
      <c r="B24" s="115">
        <v>28005</v>
      </c>
      <c r="C24" s="114">
        <v>14973</v>
      </c>
      <c r="D24" s="114">
        <v>13032</v>
      </c>
      <c r="E24" s="114">
        <v>20914</v>
      </c>
      <c r="F24" s="114">
        <v>6570</v>
      </c>
      <c r="G24" s="114">
        <v>2368</v>
      </c>
      <c r="H24" s="114">
        <v>10463</v>
      </c>
      <c r="I24" s="115">
        <v>4167</v>
      </c>
      <c r="J24" s="114">
        <v>3264</v>
      </c>
      <c r="K24" s="114">
        <v>903</v>
      </c>
      <c r="L24" s="423">
        <v>2125</v>
      </c>
      <c r="M24" s="424">
        <v>1807</v>
      </c>
    </row>
    <row r="25" spans="1:13" s="110" customFormat="1" ht="11.1" customHeight="1" x14ac:dyDescent="0.2">
      <c r="A25" s="422" t="s">
        <v>389</v>
      </c>
      <c r="B25" s="115">
        <v>27290</v>
      </c>
      <c r="C25" s="114">
        <v>14387</v>
      </c>
      <c r="D25" s="114">
        <v>12903</v>
      </c>
      <c r="E25" s="114">
        <v>20285</v>
      </c>
      <c r="F25" s="114">
        <v>6480</v>
      </c>
      <c r="G25" s="114">
        <v>2233</v>
      </c>
      <c r="H25" s="114">
        <v>10367</v>
      </c>
      <c r="I25" s="115">
        <v>4172</v>
      </c>
      <c r="J25" s="114">
        <v>3251</v>
      </c>
      <c r="K25" s="114">
        <v>921</v>
      </c>
      <c r="L25" s="423">
        <v>1170</v>
      </c>
      <c r="M25" s="424">
        <v>1884</v>
      </c>
    </row>
    <row r="26" spans="1:13" ht="15" customHeight="1" x14ac:dyDescent="0.2">
      <c r="A26" s="422" t="s">
        <v>393</v>
      </c>
      <c r="B26" s="115">
        <v>27463</v>
      </c>
      <c r="C26" s="114">
        <v>14528</v>
      </c>
      <c r="D26" s="114">
        <v>12935</v>
      </c>
      <c r="E26" s="114">
        <v>20455</v>
      </c>
      <c r="F26" s="114">
        <v>6480</v>
      </c>
      <c r="G26" s="114">
        <v>2099</v>
      </c>
      <c r="H26" s="114">
        <v>10614</v>
      </c>
      <c r="I26" s="115">
        <v>4133</v>
      </c>
      <c r="J26" s="114">
        <v>3240</v>
      </c>
      <c r="K26" s="114">
        <v>893</v>
      </c>
      <c r="L26" s="423">
        <v>2066</v>
      </c>
      <c r="M26" s="424">
        <v>1902</v>
      </c>
    </row>
    <row r="27" spans="1:13" ht="11.1" customHeight="1" x14ac:dyDescent="0.2">
      <c r="A27" s="422" t="s">
        <v>387</v>
      </c>
      <c r="B27" s="115">
        <v>27731</v>
      </c>
      <c r="C27" s="114">
        <v>14810</v>
      </c>
      <c r="D27" s="114">
        <v>12921</v>
      </c>
      <c r="E27" s="114">
        <v>20624</v>
      </c>
      <c r="F27" s="114">
        <v>6579</v>
      </c>
      <c r="G27" s="114">
        <v>1988</v>
      </c>
      <c r="H27" s="114">
        <v>10867</v>
      </c>
      <c r="I27" s="115">
        <v>4236</v>
      </c>
      <c r="J27" s="114">
        <v>3302</v>
      </c>
      <c r="K27" s="114">
        <v>934</v>
      </c>
      <c r="L27" s="423">
        <v>1833</v>
      </c>
      <c r="M27" s="424">
        <v>1551</v>
      </c>
    </row>
    <row r="28" spans="1:13" ht="11.1" customHeight="1" x14ac:dyDescent="0.2">
      <c r="A28" s="422" t="s">
        <v>388</v>
      </c>
      <c r="B28" s="115">
        <v>27925</v>
      </c>
      <c r="C28" s="114">
        <v>14913</v>
      </c>
      <c r="D28" s="114">
        <v>13012</v>
      </c>
      <c r="E28" s="114">
        <v>21150</v>
      </c>
      <c r="F28" s="114">
        <v>6729</v>
      </c>
      <c r="G28" s="114">
        <v>2105</v>
      </c>
      <c r="H28" s="114">
        <v>10915</v>
      </c>
      <c r="I28" s="115">
        <v>4121</v>
      </c>
      <c r="J28" s="114">
        <v>3199</v>
      </c>
      <c r="K28" s="114">
        <v>922</v>
      </c>
      <c r="L28" s="423">
        <v>2153</v>
      </c>
      <c r="M28" s="424">
        <v>2001</v>
      </c>
    </row>
    <row r="29" spans="1:13" s="110" customFormat="1" ht="11.1" customHeight="1" x14ac:dyDescent="0.2">
      <c r="A29" s="422" t="s">
        <v>389</v>
      </c>
      <c r="B29" s="115">
        <v>27174</v>
      </c>
      <c r="C29" s="114">
        <v>14334</v>
      </c>
      <c r="D29" s="114">
        <v>12840</v>
      </c>
      <c r="E29" s="114">
        <v>20541</v>
      </c>
      <c r="F29" s="114">
        <v>6606</v>
      </c>
      <c r="G29" s="114">
        <v>1963</v>
      </c>
      <c r="H29" s="114">
        <v>10702</v>
      </c>
      <c r="I29" s="115">
        <v>4064</v>
      </c>
      <c r="J29" s="114">
        <v>3175</v>
      </c>
      <c r="K29" s="114">
        <v>889</v>
      </c>
      <c r="L29" s="423">
        <v>1557</v>
      </c>
      <c r="M29" s="424">
        <v>2360</v>
      </c>
    </row>
    <row r="30" spans="1:13" ht="15" customHeight="1" x14ac:dyDescent="0.2">
      <c r="A30" s="422" t="s">
        <v>394</v>
      </c>
      <c r="B30" s="115">
        <v>27289</v>
      </c>
      <c r="C30" s="114">
        <v>14383</v>
      </c>
      <c r="D30" s="114">
        <v>12906</v>
      </c>
      <c r="E30" s="114">
        <v>20416</v>
      </c>
      <c r="F30" s="114">
        <v>6855</v>
      </c>
      <c r="G30" s="114">
        <v>1836</v>
      </c>
      <c r="H30" s="114">
        <v>10860</v>
      </c>
      <c r="I30" s="115">
        <v>3805</v>
      </c>
      <c r="J30" s="114">
        <v>2928</v>
      </c>
      <c r="K30" s="114">
        <v>877</v>
      </c>
      <c r="L30" s="423">
        <v>2356</v>
      </c>
      <c r="M30" s="424">
        <v>2211</v>
      </c>
    </row>
    <row r="31" spans="1:13" ht="11.1" customHeight="1" x14ac:dyDescent="0.2">
      <c r="A31" s="422" t="s">
        <v>387</v>
      </c>
      <c r="B31" s="115">
        <v>27479</v>
      </c>
      <c r="C31" s="114">
        <v>14641</v>
      </c>
      <c r="D31" s="114">
        <v>12838</v>
      </c>
      <c r="E31" s="114">
        <v>20528</v>
      </c>
      <c r="F31" s="114">
        <v>6942</v>
      </c>
      <c r="G31" s="114">
        <v>1758</v>
      </c>
      <c r="H31" s="114">
        <v>11019</v>
      </c>
      <c r="I31" s="115">
        <v>3815</v>
      </c>
      <c r="J31" s="114">
        <v>2926</v>
      </c>
      <c r="K31" s="114">
        <v>889</v>
      </c>
      <c r="L31" s="423">
        <v>1813</v>
      </c>
      <c r="M31" s="424">
        <v>1622</v>
      </c>
    </row>
    <row r="32" spans="1:13" ht="11.1" customHeight="1" x14ac:dyDescent="0.2">
      <c r="A32" s="422" t="s">
        <v>388</v>
      </c>
      <c r="B32" s="115">
        <v>27739</v>
      </c>
      <c r="C32" s="114">
        <v>14853</v>
      </c>
      <c r="D32" s="114">
        <v>12886</v>
      </c>
      <c r="E32" s="114">
        <v>20728</v>
      </c>
      <c r="F32" s="114">
        <v>7007</v>
      </c>
      <c r="G32" s="114">
        <v>1925</v>
      </c>
      <c r="H32" s="114">
        <v>11033</v>
      </c>
      <c r="I32" s="115">
        <v>3727</v>
      </c>
      <c r="J32" s="114">
        <v>2821</v>
      </c>
      <c r="K32" s="114">
        <v>906</v>
      </c>
      <c r="L32" s="423">
        <v>2124</v>
      </c>
      <c r="M32" s="424">
        <v>1959</v>
      </c>
    </row>
    <row r="33" spans="1:13" s="110" customFormat="1" ht="11.1" customHeight="1" x14ac:dyDescent="0.2">
      <c r="A33" s="422" t="s">
        <v>389</v>
      </c>
      <c r="B33" s="115">
        <v>27114</v>
      </c>
      <c r="C33" s="114">
        <v>14405</v>
      </c>
      <c r="D33" s="114">
        <v>12709</v>
      </c>
      <c r="E33" s="114">
        <v>20153</v>
      </c>
      <c r="F33" s="114">
        <v>6958</v>
      </c>
      <c r="G33" s="114">
        <v>1820</v>
      </c>
      <c r="H33" s="114">
        <v>10807</v>
      </c>
      <c r="I33" s="115">
        <v>3674</v>
      </c>
      <c r="J33" s="114">
        <v>2770</v>
      </c>
      <c r="K33" s="114">
        <v>904</v>
      </c>
      <c r="L33" s="423">
        <v>1451</v>
      </c>
      <c r="M33" s="424">
        <v>2068</v>
      </c>
    </row>
    <row r="34" spans="1:13" ht="15" customHeight="1" x14ac:dyDescent="0.2">
      <c r="A34" s="422" t="s">
        <v>395</v>
      </c>
      <c r="B34" s="115">
        <v>27223</v>
      </c>
      <c r="C34" s="114">
        <v>14545</v>
      </c>
      <c r="D34" s="114">
        <v>12678</v>
      </c>
      <c r="E34" s="114">
        <v>20287</v>
      </c>
      <c r="F34" s="114">
        <v>6934</v>
      </c>
      <c r="G34" s="114">
        <v>1736</v>
      </c>
      <c r="H34" s="114">
        <v>10963</v>
      </c>
      <c r="I34" s="115">
        <v>3735</v>
      </c>
      <c r="J34" s="114">
        <v>2854</v>
      </c>
      <c r="K34" s="114">
        <v>881</v>
      </c>
      <c r="L34" s="423">
        <v>2149</v>
      </c>
      <c r="M34" s="424">
        <v>1983</v>
      </c>
    </row>
    <row r="35" spans="1:13" ht="11.1" customHeight="1" x14ac:dyDescent="0.2">
      <c r="A35" s="422" t="s">
        <v>387</v>
      </c>
      <c r="B35" s="115">
        <v>27522</v>
      </c>
      <c r="C35" s="114">
        <v>14768</v>
      </c>
      <c r="D35" s="114">
        <v>12754</v>
      </c>
      <c r="E35" s="114">
        <v>20344</v>
      </c>
      <c r="F35" s="114">
        <v>7178</v>
      </c>
      <c r="G35" s="114">
        <v>1698</v>
      </c>
      <c r="H35" s="114">
        <v>11199</v>
      </c>
      <c r="I35" s="115">
        <v>3800</v>
      </c>
      <c r="J35" s="114">
        <v>2886</v>
      </c>
      <c r="K35" s="114">
        <v>914</v>
      </c>
      <c r="L35" s="423">
        <v>1722</v>
      </c>
      <c r="M35" s="424">
        <v>1458</v>
      </c>
    </row>
    <row r="36" spans="1:13" ht="11.1" customHeight="1" x14ac:dyDescent="0.2">
      <c r="A36" s="422" t="s">
        <v>388</v>
      </c>
      <c r="B36" s="115">
        <v>27794</v>
      </c>
      <c r="C36" s="114">
        <v>14869</v>
      </c>
      <c r="D36" s="114">
        <v>12925</v>
      </c>
      <c r="E36" s="114">
        <v>20411</v>
      </c>
      <c r="F36" s="114">
        <v>7383</v>
      </c>
      <c r="G36" s="114">
        <v>1866</v>
      </c>
      <c r="H36" s="114">
        <v>11234</v>
      </c>
      <c r="I36" s="115">
        <v>3753</v>
      </c>
      <c r="J36" s="114">
        <v>2776</v>
      </c>
      <c r="K36" s="114">
        <v>977</v>
      </c>
      <c r="L36" s="423">
        <v>2018</v>
      </c>
      <c r="M36" s="424">
        <v>1766</v>
      </c>
    </row>
    <row r="37" spans="1:13" s="110" customFormat="1" ht="11.1" customHeight="1" x14ac:dyDescent="0.2">
      <c r="A37" s="422" t="s">
        <v>389</v>
      </c>
      <c r="B37" s="115">
        <v>27033</v>
      </c>
      <c r="C37" s="114">
        <v>14289</v>
      </c>
      <c r="D37" s="114">
        <v>12744</v>
      </c>
      <c r="E37" s="114">
        <v>19753</v>
      </c>
      <c r="F37" s="114">
        <v>7280</v>
      </c>
      <c r="G37" s="114">
        <v>1763</v>
      </c>
      <c r="H37" s="114">
        <v>10946</v>
      </c>
      <c r="I37" s="115">
        <v>3713</v>
      </c>
      <c r="J37" s="114">
        <v>2756</v>
      </c>
      <c r="K37" s="114">
        <v>957</v>
      </c>
      <c r="L37" s="423">
        <v>1205</v>
      </c>
      <c r="M37" s="424">
        <v>1768</v>
      </c>
    </row>
    <row r="38" spans="1:13" ht="15" customHeight="1" x14ac:dyDescent="0.2">
      <c r="A38" s="425" t="s">
        <v>396</v>
      </c>
      <c r="B38" s="115">
        <v>27283</v>
      </c>
      <c r="C38" s="114">
        <v>14469</v>
      </c>
      <c r="D38" s="114">
        <v>12814</v>
      </c>
      <c r="E38" s="114">
        <v>19814</v>
      </c>
      <c r="F38" s="114">
        <v>7469</v>
      </c>
      <c r="G38" s="114">
        <v>1754</v>
      </c>
      <c r="H38" s="114">
        <v>11136</v>
      </c>
      <c r="I38" s="115">
        <v>3726</v>
      </c>
      <c r="J38" s="114">
        <v>2742</v>
      </c>
      <c r="K38" s="114">
        <v>984</v>
      </c>
      <c r="L38" s="423">
        <v>2238</v>
      </c>
      <c r="M38" s="424">
        <v>2031</v>
      </c>
    </row>
    <row r="39" spans="1:13" ht="11.1" customHeight="1" x14ac:dyDescent="0.2">
      <c r="A39" s="422" t="s">
        <v>387</v>
      </c>
      <c r="B39" s="115">
        <v>27562</v>
      </c>
      <c r="C39" s="114">
        <v>14670</v>
      </c>
      <c r="D39" s="114">
        <v>12892</v>
      </c>
      <c r="E39" s="114">
        <v>19897</v>
      </c>
      <c r="F39" s="114">
        <v>7665</v>
      </c>
      <c r="G39" s="114">
        <v>1702</v>
      </c>
      <c r="H39" s="114">
        <v>11341</v>
      </c>
      <c r="I39" s="115">
        <v>3844</v>
      </c>
      <c r="J39" s="114">
        <v>2822</v>
      </c>
      <c r="K39" s="114">
        <v>1022</v>
      </c>
      <c r="L39" s="423">
        <v>1828</v>
      </c>
      <c r="M39" s="424">
        <v>1553</v>
      </c>
    </row>
    <row r="40" spans="1:13" ht="11.1" customHeight="1" x14ac:dyDescent="0.2">
      <c r="A40" s="425" t="s">
        <v>388</v>
      </c>
      <c r="B40" s="115">
        <v>27782</v>
      </c>
      <c r="C40" s="114">
        <v>14846</v>
      </c>
      <c r="D40" s="114">
        <v>12936</v>
      </c>
      <c r="E40" s="114">
        <v>20106</v>
      </c>
      <c r="F40" s="114">
        <v>7676</v>
      </c>
      <c r="G40" s="114">
        <v>1953</v>
      </c>
      <c r="H40" s="114">
        <v>11347</v>
      </c>
      <c r="I40" s="115">
        <v>3746</v>
      </c>
      <c r="J40" s="114">
        <v>2709</v>
      </c>
      <c r="K40" s="114">
        <v>1037</v>
      </c>
      <c r="L40" s="423">
        <v>2255</v>
      </c>
      <c r="M40" s="424">
        <v>2052</v>
      </c>
    </row>
    <row r="41" spans="1:13" s="110" customFormat="1" ht="11.1" customHeight="1" x14ac:dyDescent="0.2">
      <c r="A41" s="422" t="s">
        <v>389</v>
      </c>
      <c r="B41" s="115">
        <v>27366</v>
      </c>
      <c r="C41" s="114">
        <v>14571</v>
      </c>
      <c r="D41" s="114">
        <v>12795</v>
      </c>
      <c r="E41" s="114">
        <v>19788</v>
      </c>
      <c r="F41" s="114">
        <v>7578</v>
      </c>
      <c r="G41" s="114">
        <v>1866</v>
      </c>
      <c r="H41" s="114">
        <v>11172</v>
      </c>
      <c r="I41" s="115">
        <v>3705</v>
      </c>
      <c r="J41" s="114">
        <v>2690</v>
      </c>
      <c r="K41" s="114">
        <v>1015</v>
      </c>
      <c r="L41" s="423">
        <v>1246</v>
      </c>
      <c r="M41" s="424">
        <v>1738</v>
      </c>
    </row>
    <row r="42" spans="1:13" ht="15" customHeight="1" x14ac:dyDescent="0.2">
      <c r="A42" s="422" t="s">
        <v>397</v>
      </c>
      <c r="B42" s="115">
        <v>27362</v>
      </c>
      <c r="C42" s="114">
        <v>14583</v>
      </c>
      <c r="D42" s="114">
        <v>12779</v>
      </c>
      <c r="E42" s="114">
        <v>19765</v>
      </c>
      <c r="F42" s="114">
        <v>7597</v>
      </c>
      <c r="G42" s="114">
        <v>1820</v>
      </c>
      <c r="H42" s="114">
        <v>11266</v>
      </c>
      <c r="I42" s="115">
        <v>3661</v>
      </c>
      <c r="J42" s="114">
        <v>2638</v>
      </c>
      <c r="K42" s="114">
        <v>1023</v>
      </c>
      <c r="L42" s="423">
        <v>1952</v>
      </c>
      <c r="M42" s="424">
        <v>1972</v>
      </c>
    </row>
    <row r="43" spans="1:13" ht="11.1" customHeight="1" x14ac:dyDescent="0.2">
      <c r="A43" s="422" t="s">
        <v>387</v>
      </c>
      <c r="B43" s="115">
        <v>27670</v>
      </c>
      <c r="C43" s="114">
        <v>14897</v>
      </c>
      <c r="D43" s="114">
        <v>12773</v>
      </c>
      <c r="E43" s="114">
        <v>19986</v>
      </c>
      <c r="F43" s="114">
        <v>7684</v>
      </c>
      <c r="G43" s="114">
        <v>1767</v>
      </c>
      <c r="H43" s="114">
        <v>11455</v>
      </c>
      <c r="I43" s="115">
        <v>3763</v>
      </c>
      <c r="J43" s="114">
        <v>2676</v>
      </c>
      <c r="K43" s="114">
        <v>1087</v>
      </c>
      <c r="L43" s="423">
        <v>1826</v>
      </c>
      <c r="M43" s="424">
        <v>1501</v>
      </c>
    </row>
    <row r="44" spans="1:13" ht="11.1" customHeight="1" x14ac:dyDescent="0.2">
      <c r="A44" s="422" t="s">
        <v>388</v>
      </c>
      <c r="B44" s="115">
        <v>27999</v>
      </c>
      <c r="C44" s="114">
        <v>15151</v>
      </c>
      <c r="D44" s="114">
        <v>12848</v>
      </c>
      <c r="E44" s="114">
        <v>20235</v>
      </c>
      <c r="F44" s="114">
        <v>7764</v>
      </c>
      <c r="G44" s="114">
        <v>2038</v>
      </c>
      <c r="H44" s="114">
        <v>11533</v>
      </c>
      <c r="I44" s="115">
        <v>3725</v>
      </c>
      <c r="J44" s="114">
        <v>2605</v>
      </c>
      <c r="K44" s="114">
        <v>1120</v>
      </c>
      <c r="L44" s="423">
        <v>2192</v>
      </c>
      <c r="M44" s="424">
        <v>1874</v>
      </c>
    </row>
    <row r="45" spans="1:13" s="110" customFormat="1" ht="11.1" customHeight="1" x14ac:dyDescent="0.2">
      <c r="A45" s="422" t="s">
        <v>389</v>
      </c>
      <c r="B45" s="115">
        <v>27522</v>
      </c>
      <c r="C45" s="114">
        <v>14805</v>
      </c>
      <c r="D45" s="114">
        <v>12717</v>
      </c>
      <c r="E45" s="114">
        <v>19879</v>
      </c>
      <c r="F45" s="114">
        <v>7643</v>
      </c>
      <c r="G45" s="114">
        <v>1978</v>
      </c>
      <c r="H45" s="114">
        <v>11333</v>
      </c>
      <c r="I45" s="115">
        <v>3665</v>
      </c>
      <c r="J45" s="114">
        <v>2568</v>
      </c>
      <c r="K45" s="114">
        <v>1097</v>
      </c>
      <c r="L45" s="423">
        <v>1460</v>
      </c>
      <c r="M45" s="424">
        <v>1995</v>
      </c>
    </row>
    <row r="46" spans="1:13" ht="15" customHeight="1" x14ac:dyDescent="0.2">
      <c r="A46" s="422" t="s">
        <v>398</v>
      </c>
      <c r="B46" s="115">
        <v>27742</v>
      </c>
      <c r="C46" s="114">
        <v>14979</v>
      </c>
      <c r="D46" s="114">
        <v>12763</v>
      </c>
      <c r="E46" s="114">
        <v>20019</v>
      </c>
      <c r="F46" s="114">
        <v>7723</v>
      </c>
      <c r="G46" s="114">
        <v>1967</v>
      </c>
      <c r="H46" s="114">
        <v>11456</v>
      </c>
      <c r="I46" s="115">
        <v>3527</v>
      </c>
      <c r="J46" s="114">
        <v>2441</v>
      </c>
      <c r="K46" s="114">
        <v>1086</v>
      </c>
      <c r="L46" s="423">
        <v>2584</v>
      </c>
      <c r="M46" s="424">
        <v>2399</v>
      </c>
    </row>
    <row r="47" spans="1:13" ht="11.1" customHeight="1" x14ac:dyDescent="0.2">
      <c r="A47" s="422" t="s">
        <v>387</v>
      </c>
      <c r="B47" s="115">
        <v>27828</v>
      </c>
      <c r="C47" s="114">
        <v>15064</v>
      </c>
      <c r="D47" s="114">
        <v>12764</v>
      </c>
      <c r="E47" s="114">
        <v>19991</v>
      </c>
      <c r="F47" s="114">
        <v>7837</v>
      </c>
      <c r="G47" s="114">
        <v>1896</v>
      </c>
      <c r="H47" s="114">
        <v>11542</v>
      </c>
      <c r="I47" s="115">
        <v>3663</v>
      </c>
      <c r="J47" s="114">
        <v>2517</v>
      </c>
      <c r="K47" s="114">
        <v>1146</v>
      </c>
      <c r="L47" s="423">
        <v>1793</v>
      </c>
      <c r="M47" s="424">
        <v>1687</v>
      </c>
    </row>
    <row r="48" spans="1:13" ht="11.1" customHeight="1" x14ac:dyDescent="0.2">
      <c r="A48" s="422" t="s">
        <v>388</v>
      </c>
      <c r="B48" s="115">
        <v>28372</v>
      </c>
      <c r="C48" s="114">
        <v>15292</v>
      </c>
      <c r="D48" s="114">
        <v>13080</v>
      </c>
      <c r="E48" s="114">
        <v>20215</v>
      </c>
      <c r="F48" s="114">
        <v>8157</v>
      </c>
      <c r="G48" s="114">
        <v>2219</v>
      </c>
      <c r="H48" s="114">
        <v>11647</v>
      </c>
      <c r="I48" s="115">
        <v>3624</v>
      </c>
      <c r="J48" s="114">
        <v>2464</v>
      </c>
      <c r="K48" s="114">
        <v>1160</v>
      </c>
      <c r="L48" s="423">
        <v>2200</v>
      </c>
      <c r="M48" s="424">
        <v>1889</v>
      </c>
    </row>
    <row r="49" spans="1:17" s="110" customFormat="1" ht="11.1" customHeight="1" x14ac:dyDescent="0.2">
      <c r="A49" s="422" t="s">
        <v>389</v>
      </c>
      <c r="B49" s="115">
        <v>28049</v>
      </c>
      <c r="C49" s="114">
        <v>15007</v>
      </c>
      <c r="D49" s="114">
        <v>13042</v>
      </c>
      <c r="E49" s="114">
        <v>19931</v>
      </c>
      <c r="F49" s="114">
        <v>8118</v>
      </c>
      <c r="G49" s="114">
        <v>2144</v>
      </c>
      <c r="H49" s="114">
        <v>11532</v>
      </c>
      <c r="I49" s="115">
        <v>3581</v>
      </c>
      <c r="J49" s="114">
        <v>2442</v>
      </c>
      <c r="K49" s="114">
        <v>1139</v>
      </c>
      <c r="L49" s="423">
        <v>1351</v>
      </c>
      <c r="M49" s="424">
        <v>1745</v>
      </c>
    </row>
    <row r="50" spans="1:17" ht="15" customHeight="1" x14ac:dyDescent="0.2">
      <c r="A50" s="422" t="s">
        <v>399</v>
      </c>
      <c r="B50" s="143">
        <v>28092</v>
      </c>
      <c r="C50" s="144">
        <v>15061</v>
      </c>
      <c r="D50" s="144">
        <v>13031</v>
      </c>
      <c r="E50" s="144">
        <v>19939</v>
      </c>
      <c r="F50" s="144">
        <v>8153</v>
      </c>
      <c r="G50" s="144">
        <v>2114</v>
      </c>
      <c r="H50" s="144">
        <v>11592</v>
      </c>
      <c r="I50" s="143">
        <v>3515</v>
      </c>
      <c r="J50" s="144">
        <v>2407</v>
      </c>
      <c r="K50" s="144">
        <v>1108</v>
      </c>
      <c r="L50" s="426">
        <v>2069</v>
      </c>
      <c r="M50" s="427">
        <v>2034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1.2616249729651792</v>
      </c>
      <c r="C6" s="480">
        <f>'Tabelle 3.3'!J11</f>
        <v>-0.34023249220300539</v>
      </c>
      <c r="D6" s="481">
        <f t="shared" ref="D6:E9" si="0">IF(OR(AND(B6&gt;=-50,B6&lt;=50),ISNUMBER(B6)=FALSE),B6,"")</f>
        <v>1.2616249729651792</v>
      </c>
      <c r="E6" s="481">
        <f t="shared" si="0"/>
        <v>-0.34023249220300539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8.2197109924516704E-2</v>
      </c>
      <c r="C7" s="480">
        <f>'Tabelle 3.1'!J23</f>
        <v>-2.7368672112575281</v>
      </c>
      <c r="D7" s="481">
        <f t="shared" si="0"/>
        <v>8.2197109924516704E-2</v>
      </c>
      <c r="E7" s="481">
        <f>IF(OR(AND(C7&gt;=-50,C7&lt;=50),ISNUMBER(C7)=FALSE),C7,"")</f>
        <v>-2.7368672112575281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1.2616249729651792</v>
      </c>
      <c r="C14" s="480">
        <f>'Tabelle 3.3'!J11</f>
        <v>-0.34023249220300539</v>
      </c>
      <c r="D14" s="481">
        <f>IF(OR(AND(B14&gt;=-50,B14&lt;=50),ISNUMBER(B14)=FALSE),B14,"")</f>
        <v>1.2616249729651792</v>
      </c>
      <c r="E14" s="481">
        <f>IF(OR(AND(C14&gt;=-50,C14&lt;=50),ISNUMBER(C14)=FALSE),C14,"")</f>
        <v>-0.34023249220300539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-3.0909090909090908</v>
      </c>
      <c r="C15" s="480">
        <f>'Tabelle 3.3'!J12</f>
        <v>-2.5773195876288661</v>
      </c>
      <c r="D15" s="481">
        <f t="shared" ref="D15:E45" si="3">IF(OR(AND(B15&gt;=-50,B15&lt;=50),ISNUMBER(B15)=FALSE),B15,"")</f>
        <v>-3.0909090909090908</v>
      </c>
      <c r="E15" s="481">
        <f t="shared" si="3"/>
        <v>-2.5773195876288661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2.4597918637653735</v>
      </c>
      <c r="C16" s="480">
        <f>'Tabelle 3.3'!J13</f>
        <v>17.857142857142858</v>
      </c>
      <c r="D16" s="481">
        <f t="shared" si="3"/>
        <v>2.4597918637653735</v>
      </c>
      <c r="E16" s="481">
        <f t="shared" si="3"/>
        <v>17.857142857142858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0.54246482454653333</v>
      </c>
      <c r="C17" s="480">
        <f>'Tabelle 3.3'!J14</f>
        <v>-3.1007751937984498</v>
      </c>
      <c r="D17" s="481">
        <f t="shared" si="3"/>
        <v>0.54246482454653333</v>
      </c>
      <c r="E17" s="481">
        <f t="shared" si="3"/>
        <v>-3.1007751937984498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-2.3681377825618943</v>
      </c>
      <c r="C18" s="480">
        <f>'Tabelle 3.3'!J15</f>
        <v>-8.3333333333333339</v>
      </c>
      <c r="D18" s="481">
        <f t="shared" si="3"/>
        <v>-2.3681377825618943</v>
      </c>
      <c r="E18" s="481">
        <f t="shared" si="3"/>
        <v>-8.3333333333333339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2.0034542314335062</v>
      </c>
      <c r="C19" s="480">
        <f>'Tabelle 3.3'!J16</f>
        <v>1.3793103448275863</v>
      </c>
      <c r="D19" s="481">
        <f t="shared" si="3"/>
        <v>2.0034542314335062</v>
      </c>
      <c r="E19" s="481">
        <f t="shared" si="3"/>
        <v>1.3793103448275863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1.5706806282722514</v>
      </c>
      <c r="C20" s="480">
        <f>'Tabelle 3.3'!J17</f>
        <v>-9.433962264150944</v>
      </c>
      <c r="D20" s="481">
        <f t="shared" si="3"/>
        <v>1.5706806282722514</v>
      </c>
      <c r="E20" s="481">
        <f t="shared" si="3"/>
        <v>-9.433962264150944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-1.9316022799240025</v>
      </c>
      <c r="C21" s="480">
        <f>'Tabelle 3.3'!J18</f>
        <v>-2.6119402985074629</v>
      </c>
      <c r="D21" s="481">
        <f t="shared" si="3"/>
        <v>-1.9316022799240025</v>
      </c>
      <c r="E21" s="481">
        <f t="shared" si="3"/>
        <v>-2.6119402985074629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0.60623556581986138</v>
      </c>
      <c r="C22" s="480">
        <f>'Tabelle 3.3'!J19</f>
        <v>8.1521739130434785</v>
      </c>
      <c r="D22" s="481">
        <f t="shared" si="3"/>
        <v>0.60623556581986138</v>
      </c>
      <c r="E22" s="481">
        <f t="shared" si="3"/>
        <v>8.1521739130434785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1.2298232129131437</v>
      </c>
      <c r="C23" s="480">
        <f>'Tabelle 3.3'!J20</f>
        <v>6.25</v>
      </c>
      <c r="D23" s="481">
        <f t="shared" si="3"/>
        <v>1.2298232129131437</v>
      </c>
      <c r="E23" s="481">
        <f t="shared" si="3"/>
        <v>6.25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1.4634146341463414</v>
      </c>
      <c r="C24" s="480">
        <f>'Tabelle 3.3'!J21</f>
        <v>-9.7972972972972965</v>
      </c>
      <c r="D24" s="481">
        <f t="shared" si="3"/>
        <v>1.4634146341463414</v>
      </c>
      <c r="E24" s="481">
        <f t="shared" si="3"/>
        <v>-9.7972972972972965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-12.5</v>
      </c>
      <c r="C25" s="480">
        <f>'Tabelle 3.3'!J22</f>
        <v>-47.761194029850749</v>
      </c>
      <c r="D25" s="481">
        <f t="shared" si="3"/>
        <v>-12.5</v>
      </c>
      <c r="E25" s="481">
        <f t="shared" si="3"/>
        <v>-47.761194029850749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-7.9670329670329672</v>
      </c>
      <c r="C26" s="480">
        <f>'Tabelle 3.3'!J23</f>
        <v>27.906976744186046</v>
      </c>
      <c r="D26" s="481">
        <f t="shared" si="3"/>
        <v>-7.9670329670329672</v>
      </c>
      <c r="E26" s="481">
        <f t="shared" si="3"/>
        <v>27.906976744186046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-5.1209103840682788</v>
      </c>
      <c r="C27" s="480">
        <f>'Tabelle 3.3'!J24</f>
        <v>-9.9137931034482758</v>
      </c>
      <c r="D27" s="481">
        <f t="shared" si="3"/>
        <v>-5.1209103840682788</v>
      </c>
      <c r="E27" s="481">
        <f t="shared" si="3"/>
        <v>-9.9137931034482758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0.22010271460014674</v>
      </c>
      <c r="C28" s="480">
        <f>'Tabelle 3.3'!J25</f>
        <v>-0.53956834532374098</v>
      </c>
      <c r="D28" s="481">
        <f t="shared" si="3"/>
        <v>0.22010271460014674</v>
      </c>
      <c r="E28" s="481">
        <f t="shared" si="3"/>
        <v>-0.53956834532374098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-6.6350710900473935</v>
      </c>
      <c r="C29" s="480">
        <f>'Tabelle 3.3'!J26</f>
        <v>13.333333333333334</v>
      </c>
      <c r="D29" s="481">
        <f t="shared" si="3"/>
        <v>-6.6350710900473935</v>
      </c>
      <c r="E29" s="481">
        <f t="shared" si="3"/>
        <v>13.333333333333334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1.8518518518518519</v>
      </c>
      <c r="C30" s="480">
        <f>'Tabelle 3.3'!J27</f>
        <v>-1.408450704225352</v>
      </c>
      <c r="D30" s="481">
        <f t="shared" si="3"/>
        <v>1.8518518518518519</v>
      </c>
      <c r="E30" s="481">
        <f t="shared" si="3"/>
        <v>-1.408450704225352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-6.4850843060959793</v>
      </c>
      <c r="C31" s="480">
        <f>'Tabelle 3.3'!J28</f>
        <v>20.512820512820515</v>
      </c>
      <c r="D31" s="481">
        <f t="shared" si="3"/>
        <v>-6.4850843060959793</v>
      </c>
      <c r="E31" s="481">
        <f t="shared" si="3"/>
        <v>20.512820512820515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16.252927400468383</v>
      </c>
      <c r="C32" s="480">
        <f>'Tabelle 3.3'!J29</f>
        <v>5.164319248826291</v>
      </c>
      <c r="D32" s="481">
        <f t="shared" si="3"/>
        <v>16.252927400468383</v>
      </c>
      <c r="E32" s="481">
        <f t="shared" si="3"/>
        <v>5.164319248826291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3.8567493112947657</v>
      </c>
      <c r="C33" s="480">
        <f>'Tabelle 3.3'!J30</f>
        <v>4.4585987261146496</v>
      </c>
      <c r="D33" s="481">
        <f t="shared" si="3"/>
        <v>3.8567493112947657</v>
      </c>
      <c r="E33" s="481">
        <f t="shared" si="3"/>
        <v>4.4585987261146496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-0.13089005235602094</v>
      </c>
      <c r="C34" s="480">
        <f>'Tabelle 3.3'!J31</f>
        <v>-3.5398230088495577</v>
      </c>
      <c r="D34" s="481">
        <f t="shared" si="3"/>
        <v>-0.13089005235602094</v>
      </c>
      <c r="E34" s="481">
        <f t="shared" si="3"/>
        <v>-3.5398230088495577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-3.0909090909090908</v>
      </c>
      <c r="C37" s="480">
        <f>'Tabelle 3.3'!J34</f>
        <v>-2.5773195876288661</v>
      </c>
      <c r="D37" s="481">
        <f t="shared" si="3"/>
        <v>-3.0909090909090908</v>
      </c>
      <c r="E37" s="481">
        <f t="shared" si="3"/>
        <v>-2.5773195876288661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-2.9661854854656913E-2</v>
      </c>
      <c r="C38" s="480">
        <f>'Tabelle 3.3'!J35</f>
        <v>-1.8050541516245486</v>
      </c>
      <c r="D38" s="481">
        <f t="shared" si="3"/>
        <v>-2.9661854854656913E-2</v>
      </c>
      <c r="E38" s="481">
        <f t="shared" si="3"/>
        <v>-1.8050541516245486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2.3414811229428847</v>
      </c>
      <c r="C39" s="480">
        <f>'Tabelle 3.3'!J36</f>
        <v>0.10795250089960418</v>
      </c>
      <c r="D39" s="481">
        <f t="shared" si="3"/>
        <v>2.3414811229428847</v>
      </c>
      <c r="E39" s="481">
        <f t="shared" si="3"/>
        <v>0.10795250089960418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2.3414811229428847</v>
      </c>
      <c r="C45" s="480">
        <f>'Tabelle 3.3'!J36</f>
        <v>0.10795250089960418</v>
      </c>
      <c r="D45" s="481">
        <f t="shared" si="3"/>
        <v>2.3414811229428847</v>
      </c>
      <c r="E45" s="481">
        <f t="shared" si="3"/>
        <v>0.10795250089960418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27463</v>
      </c>
      <c r="C51" s="487">
        <v>3240</v>
      </c>
      <c r="D51" s="487">
        <v>893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27731</v>
      </c>
      <c r="C52" s="487">
        <v>3302</v>
      </c>
      <c r="D52" s="487">
        <v>934</v>
      </c>
      <c r="E52" s="488">
        <f t="shared" ref="E52:G70" si="11">IF($A$51=37802,IF(COUNTBLANK(B$51:B$70)&gt;0,#N/A,B52/B$51*100),IF(COUNTBLANK(B$51:B$75)&gt;0,#N/A,B52/B$51*100))</f>
        <v>100.97585842770273</v>
      </c>
      <c r="F52" s="488">
        <f t="shared" si="11"/>
        <v>101.91358024691357</v>
      </c>
      <c r="G52" s="488">
        <f t="shared" si="11"/>
        <v>104.5912653975364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27925</v>
      </c>
      <c r="C53" s="487">
        <v>3199</v>
      </c>
      <c r="D53" s="487">
        <v>922</v>
      </c>
      <c r="E53" s="488">
        <f t="shared" si="11"/>
        <v>101.68226340895021</v>
      </c>
      <c r="F53" s="488">
        <f t="shared" si="11"/>
        <v>98.73456790123457</v>
      </c>
      <c r="G53" s="488">
        <f t="shared" si="11"/>
        <v>103.2474804031355</v>
      </c>
      <c r="H53" s="489">
        <f>IF(ISERROR(L53)=TRUE,IF(MONTH(A53)=MONTH(MAX(A$51:A$75)),A53,""),"")</f>
        <v>41883</v>
      </c>
      <c r="I53" s="488">
        <f t="shared" si="12"/>
        <v>101.68226340895021</v>
      </c>
      <c r="J53" s="488">
        <f t="shared" si="10"/>
        <v>98.73456790123457</v>
      </c>
      <c r="K53" s="488">
        <f t="shared" si="10"/>
        <v>103.2474804031355</v>
      </c>
      <c r="L53" s="488" t="e">
        <f t="shared" si="13"/>
        <v>#N/A</v>
      </c>
    </row>
    <row r="54" spans="1:14" ht="15" customHeight="1" x14ac:dyDescent="0.2">
      <c r="A54" s="490" t="s">
        <v>462</v>
      </c>
      <c r="B54" s="487">
        <v>27174</v>
      </c>
      <c r="C54" s="487">
        <v>3175</v>
      </c>
      <c r="D54" s="487">
        <v>889</v>
      </c>
      <c r="E54" s="488">
        <f t="shared" si="11"/>
        <v>98.947675053708622</v>
      </c>
      <c r="F54" s="488">
        <f t="shared" si="11"/>
        <v>97.993827160493822</v>
      </c>
      <c r="G54" s="488">
        <f t="shared" si="11"/>
        <v>99.552071668533031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27289</v>
      </c>
      <c r="C55" s="487">
        <v>2928</v>
      </c>
      <c r="D55" s="487">
        <v>877</v>
      </c>
      <c r="E55" s="488">
        <f t="shared" si="11"/>
        <v>99.366420274551217</v>
      </c>
      <c r="F55" s="488">
        <f t="shared" si="11"/>
        <v>90.370370370370367</v>
      </c>
      <c r="G55" s="488">
        <f t="shared" si="11"/>
        <v>98.20828667413214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27479</v>
      </c>
      <c r="C56" s="487">
        <v>2926</v>
      </c>
      <c r="D56" s="487">
        <v>889</v>
      </c>
      <c r="E56" s="488">
        <f t="shared" si="11"/>
        <v>100.05826020463897</v>
      </c>
      <c r="F56" s="488">
        <f t="shared" si="11"/>
        <v>90.308641975308646</v>
      </c>
      <c r="G56" s="488">
        <f t="shared" si="11"/>
        <v>99.552071668533031</v>
      </c>
      <c r="H56" s="489" t="str">
        <f t="shared" si="14"/>
        <v/>
      </c>
      <c r="I56" s="488" t="str">
        <f t="shared" si="12"/>
        <v/>
      </c>
      <c r="J56" s="488" t="str">
        <f t="shared" si="10"/>
        <v/>
      </c>
      <c r="K56" s="488" t="str">
        <f t="shared" si="10"/>
        <v/>
      </c>
      <c r="L56" s="488" t="e">
        <f t="shared" si="13"/>
        <v>#N/A</v>
      </c>
    </row>
    <row r="57" spans="1:14" ht="15" customHeight="1" x14ac:dyDescent="0.2">
      <c r="A57" s="490">
        <v>42248</v>
      </c>
      <c r="B57" s="487">
        <v>27739</v>
      </c>
      <c r="C57" s="487">
        <v>2821</v>
      </c>
      <c r="D57" s="487">
        <v>906</v>
      </c>
      <c r="E57" s="488">
        <f t="shared" si="11"/>
        <v>101.00498853002222</v>
      </c>
      <c r="F57" s="488">
        <f t="shared" si="11"/>
        <v>87.067901234567898</v>
      </c>
      <c r="G57" s="488">
        <f t="shared" si="11"/>
        <v>101.45576707726764</v>
      </c>
      <c r="H57" s="489">
        <f t="shared" si="14"/>
        <v>42248</v>
      </c>
      <c r="I57" s="488">
        <f t="shared" si="12"/>
        <v>101.00498853002222</v>
      </c>
      <c r="J57" s="488">
        <f t="shared" si="10"/>
        <v>87.067901234567898</v>
      </c>
      <c r="K57" s="488">
        <f t="shared" si="10"/>
        <v>101.45576707726764</v>
      </c>
      <c r="L57" s="488" t="e">
        <f t="shared" si="13"/>
        <v>#N/A</v>
      </c>
    </row>
    <row r="58" spans="1:14" ht="15" customHeight="1" x14ac:dyDescent="0.2">
      <c r="A58" s="490" t="s">
        <v>465</v>
      </c>
      <c r="B58" s="487">
        <v>27114</v>
      </c>
      <c r="C58" s="487">
        <v>2770</v>
      </c>
      <c r="D58" s="487">
        <v>904</v>
      </c>
      <c r="E58" s="488">
        <f t="shared" si="11"/>
        <v>98.729199286312493</v>
      </c>
      <c r="F58" s="488">
        <f t="shared" si="11"/>
        <v>85.493827160493822</v>
      </c>
      <c r="G58" s="488">
        <f t="shared" si="11"/>
        <v>101.23180291153415</v>
      </c>
      <c r="H58" s="489" t="str">
        <f t="shared" si="14"/>
        <v/>
      </c>
      <c r="I58" s="488" t="str">
        <f t="shared" si="12"/>
        <v/>
      </c>
      <c r="J58" s="488" t="str">
        <f t="shared" si="10"/>
        <v/>
      </c>
      <c r="K58" s="488" t="str">
        <f t="shared" si="10"/>
        <v/>
      </c>
      <c r="L58" s="488" t="e">
        <f t="shared" si="13"/>
        <v>#N/A</v>
      </c>
    </row>
    <row r="59" spans="1:14" ht="15" customHeight="1" x14ac:dyDescent="0.2">
      <c r="A59" s="490" t="s">
        <v>466</v>
      </c>
      <c r="B59" s="487">
        <v>27223</v>
      </c>
      <c r="C59" s="487">
        <v>2854</v>
      </c>
      <c r="D59" s="487">
        <v>881</v>
      </c>
      <c r="E59" s="488">
        <f t="shared" si="11"/>
        <v>99.126096930415457</v>
      </c>
      <c r="F59" s="488">
        <f t="shared" si="11"/>
        <v>88.086419753086417</v>
      </c>
      <c r="G59" s="488">
        <f t="shared" si="11"/>
        <v>98.656215005599108</v>
      </c>
      <c r="H59" s="489" t="str">
        <f t="shared" si="14"/>
        <v/>
      </c>
      <c r="I59" s="488" t="str">
        <f t="shared" si="12"/>
        <v/>
      </c>
      <c r="J59" s="488" t="str">
        <f t="shared" si="10"/>
        <v/>
      </c>
      <c r="K59" s="488" t="str">
        <f t="shared" si="10"/>
        <v/>
      </c>
      <c r="L59" s="488" t="e">
        <f t="shared" si="13"/>
        <v>#N/A</v>
      </c>
    </row>
    <row r="60" spans="1:14" ht="15" customHeight="1" x14ac:dyDescent="0.2">
      <c r="A60" s="490" t="s">
        <v>467</v>
      </c>
      <c r="B60" s="487">
        <v>27522</v>
      </c>
      <c r="C60" s="487">
        <v>2886</v>
      </c>
      <c r="D60" s="487">
        <v>914</v>
      </c>
      <c r="E60" s="488">
        <f t="shared" si="11"/>
        <v>100.2148345046062</v>
      </c>
      <c r="F60" s="488">
        <f t="shared" si="11"/>
        <v>89.074074074074076</v>
      </c>
      <c r="G60" s="488">
        <f t="shared" si="11"/>
        <v>102.35162374020157</v>
      </c>
      <c r="H60" s="489" t="str">
        <f t="shared" si="14"/>
        <v/>
      </c>
      <c r="I60" s="488" t="str">
        <f t="shared" si="12"/>
        <v/>
      </c>
      <c r="J60" s="488" t="str">
        <f t="shared" si="10"/>
        <v/>
      </c>
      <c r="K60" s="488" t="str">
        <f t="shared" si="10"/>
        <v/>
      </c>
      <c r="L60" s="488" t="e">
        <f t="shared" si="13"/>
        <v>#N/A</v>
      </c>
    </row>
    <row r="61" spans="1:14" ht="15" customHeight="1" x14ac:dyDescent="0.2">
      <c r="A61" s="490">
        <v>42614</v>
      </c>
      <c r="B61" s="487">
        <v>27794</v>
      </c>
      <c r="C61" s="487">
        <v>2776</v>
      </c>
      <c r="D61" s="487">
        <v>977</v>
      </c>
      <c r="E61" s="488">
        <f t="shared" si="11"/>
        <v>101.20525798346867</v>
      </c>
      <c r="F61" s="488">
        <f t="shared" si="11"/>
        <v>85.679012345679013</v>
      </c>
      <c r="G61" s="488">
        <f t="shared" si="11"/>
        <v>109.40649496080627</v>
      </c>
      <c r="H61" s="489">
        <f t="shared" si="14"/>
        <v>42614</v>
      </c>
      <c r="I61" s="488">
        <f t="shared" si="12"/>
        <v>101.20525798346867</v>
      </c>
      <c r="J61" s="488">
        <f t="shared" si="10"/>
        <v>85.679012345679013</v>
      </c>
      <c r="K61" s="488">
        <f t="shared" si="10"/>
        <v>109.40649496080627</v>
      </c>
      <c r="L61" s="488" t="e">
        <f t="shared" si="13"/>
        <v>#N/A</v>
      </c>
    </row>
    <row r="62" spans="1:14" ht="15" customHeight="1" x14ac:dyDescent="0.2">
      <c r="A62" s="490" t="s">
        <v>468</v>
      </c>
      <c r="B62" s="487">
        <v>27033</v>
      </c>
      <c r="C62" s="487">
        <v>2756</v>
      </c>
      <c r="D62" s="487">
        <v>957</v>
      </c>
      <c r="E62" s="488">
        <f t="shared" si="11"/>
        <v>98.434257000327719</v>
      </c>
      <c r="F62" s="488">
        <f t="shared" si="11"/>
        <v>85.061728395061735</v>
      </c>
      <c r="G62" s="488">
        <f t="shared" si="11"/>
        <v>107.16685330347144</v>
      </c>
      <c r="H62" s="489" t="str">
        <f t="shared" si="14"/>
        <v/>
      </c>
      <c r="I62" s="488" t="str">
        <f t="shared" si="12"/>
        <v/>
      </c>
      <c r="J62" s="488" t="str">
        <f t="shared" si="10"/>
        <v/>
      </c>
      <c r="K62" s="488" t="str">
        <f t="shared" si="10"/>
        <v/>
      </c>
      <c r="L62" s="488" t="e">
        <f t="shared" si="13"/>
        <v>#N/A</v>
      </c>
    </row>
    <row r="63" spans="1:14" ht="15" customHeight="1" x14ac:dyDescent="0.2">
      <c r="A63" s="490" t="s">
        <v>469</v>
      </c>
      <c r="B63" s="487">
        <v>27283</v>
      </c>
      <c r="C63" s="487">
        <v>2742</v>
      </c>
      <c r="D63" s="487">
        <v>984</v>
      </c>
      <c r="E63" s="488">
        <f t="shared" si="11"/>
        <v>99.3445726978116</v>
      </c>
      <c r="F63" s="488">
        <f t="shared" si="11"/>
        <v>84.629629629629633</v>
      </c>
      <c r="G63" s="488">
        <f t="shared" si="11"/>
        <v>110.19036954087346</v>
      </c>
      <c r="H63" s="489" t="str">
        <f t="shared" si="14"/>
        <v/>
      </c>
      <c r="I63" s="488" t="str">
        <f t="shared" si="12"/>
        <v/>
      </c>
      <c r="J63" s="488" t="str">
        <f t="shared" si="10"/>
        <v/>
      </c>
      <c r="K63" s="488" t="str">
        <f t="shared" si="10"/>
        <v/>
      </c>
      <c r="L63" s="488" t="e">
        <f t="shared" si="13"/>
        <v>#N/A</v>
      </c>
    </row>
    <row r="64" spans="1:14" ht="15" customHeight="1" x14ac:dyDescent="0.2">
      <c r="A64" s="490" t="s">
        <v>470</v>
      </c>
      <c r="B64" s="487">
        <v>27562</v>
      </c>
      <c r="C64" s="487">
        <v>2822</v>
      </c>
      <c r="D64" s="487">
        <v>1022</v>
      </c>
      <c r="E64" s="488">
        <f t="shared" si="11"/>
        <v>100.36048501620363</v>
      </c>
      <c r="F64" s="488">
        <f t="shared" si="11"/>
        <v>87.098765432098773</v>
      </c>
      <c r="G64" s="488">
        <f t="shared" si="11"/>
        <v>114.44568868980963</v>
      </c>
      <c r="H64" s="489" t="str">
        <f t="shared" si="14"/>
        <v/>
      </c>
      <c r="I64" s="488" t="str">
        <f t="shared" si="12"/>
        <v/>
      </c>
      <c r="J64" s="488" t="str">
        <f t="shared" si="10"/>
        <v/>
      </c>
      <c r="K64" s="488" t="str">
        <f t="shared" si="10"/>
        <v/>
      </c>
      <c r="L64" s="488" t="e">
        <f t="shared" si="13"/>
        <v>#N/A</v>
      </c>
    </row>
    <row r="65" spans="1:12" ht="15" customHeight="1" x14ac:dyDescent="0.2">
      <c r="A65" s="490">
        <v>42979</v>
      </c>
      <c r="B65" s="487">
        <v>27782</v>
      </c>
      <c r="C65" s="487">
        <v>2709</v>
      </c>
      <c r="D65" s="487">
        <v>1037</v>
      </c>
      <c r="E65" s="488">
        <f t="shared" si="11"/>
        <v>101.16156282998945</v>
      </c>
      <c r="F65" s="488">
        <f t="shared" si="11"/>
        <v>83.611111111111114</v>
      </c>
      <c r="G65" s="488">
        <f t="shared" si="11"/>
        <v>116.12541993281076</v>
      </c>
      <c r="H65" s="489">
        <f t="shared" si="14"/>
        <v>42979</v>
      </c>
      <c r="I65" s="488">
        <f t="shared" si="12"/>
        <v>101.16156282998945</v>
      </c>
      <c r="J65" s="488">
        <f t="shared" si="10"/>
        <v>83.611111111111114</v>
      </c>
      <c r="K65" s="488">
        <f t="shared" si="10"/>
        <v>116.12541993281076</v>
      </c>
      <c r="L65" s="488" t="e">
        <f t="shared" si="13"/>
        <v>#N/A</v>
      </c>
    </row>
    <row r="66" spans="1:12" ht="15" customHeight="1" x14ac:dyDescent="0.2">
      <c r="A66" s="490" t="s">
        <v>471</v>
      </c>
      <c r="B66" s="487">
        <v>27366</v>
      </c>
      <c r="C66" s="487">
        <v>2690</v>
      </c>
      <c r="D66" s="487">
        <v>1015</v>
      </c>
      <c r="E66" s="488">
        <f t="shared" si="11"/>
        <v>99.646797509376256</v>
      </c>
      <c r="F66" s="488">
        <f t="shared" si="11"/>
        <v>83.024691358024697</v>
      </c>
      <c r="G66" s="488">
        <f t="shared" si="11"/>
        <v>113.66181410974244</v>
      </c>
      <c r="H66" s="489" t="str">
        <f t="shared" si="14"/>
        <v/>
      </c>
      <c r="I66" s="488" t="str">
        <f t="shared" si="12"/>
        <v/>
      </c>
      <c r="J66" s="488" t="str">
        <f t="shared" si="10"/>
        <v/>
      </c>
      <c r="K66" s="488" t="str">
        <f t="shared" si="10"/>
        <v/>
      </c>
      <c r="L66" s="488" t="e">
        <f t="shared" si="13"/>
        <v>#N/A</v>
      </c>
    </row>
    <row r="67" spans="1:12" ht="15" customHeight="1" x14ac:dyDescent="0.2">
      <c r="A67" s="490" t="s">
        <v>472</v>
      </c>
      <c r="B67" s="487">
        <v>27362</v>
      </c>
      <c r="C67" s="487">
        <v>2638</v>
      </c>
      <c r="D67" s="487">
        <v>1023</v>
      </c>
      <c r="E67" s="488">
        <f t="shared" si="11"/>
        <v>99.632232458216507</v>
      </c>
      <c r="F67" s="488">
        <f t="shared" si="11"/>
        <v>81.41975308641976</v>
      </c>
      <c r="G67" s="488">
        <f t="shared" si="11"/>
        <v>114.55767077267637</v>
      </c>
      <c r="H67" s="489" t="str">
        <f t="shared" si="14"/>
        <v/>
      </c>
      <c r="I67" s="488" t="str">
        <f t="shared" si="12"/>
        <v/>
      </c>
      <c r="J67" s="488" t="str">
        <f t="shared" si="12"/>
        <v/>
      </c>
      <c r="K67" s="488" t="str">
        <f t="shared" si="12"/>
        <v/>
      </c>
      <c r="L67" s="488" t="e">
        <f t="shared" si="13"/>
        <v>#N/A</v>
      </c>
    </row>
    <row r="68" spans="1:12" ht="15" customHeight="1" x14ac:dyDescent="0.2">
      <c r="A68" s="490" t="s">
        <v>473</v>
      </c>
      <c r="B68" s="487">
        <v>27670</v>
      </c>
      <c r="C68" s="487">
        <v>2676</v>
      </c>
      <c r="D68" s="487">
        <v>1087</v>
      </c>
      <c r="E68" s="488">
        <f t="shared" si="11"/>
        <v>100.75374139751665</v>
      </c>
      <c r="F68" s="488">
        <f t="shared" si="11"/>
        <v>82.592592592592595</v>
      </c>
      <c r="G68" s="488">
        <f t="shared" si="11"/>
        <v>121.72452407614782</v>
      </c>
      <c r="H68" s="489" t="str">
        <f t="shared" si="14"/>
        <v/>
      </c>
      <c r="I68" s="488" t="str">
        <f t="shared" si="12"/>
        <v/>
      </c>
      <c r="J68" s="488" t="str">
        <f t="shared" si="12"/>
        <v/>
      </c>
      <c r="K68" s="488" t="str">
        <f t="shared" si="12"/>
        <v/>
      </c>
      <c r="L68" s="488" t="e">
        <f t="shared" si="13"/>
        <v>#N/A</v>
      </c>
    </row>
    <row r="69" spans="1:12" ht="15" customHeight="1" x14ac:dyDescent="0.2">
      <c r="A69" s="490">
        <v>43344</v>
      </c>
      <c r="B69" s="487">
        <v>27999</v>
      </c>
      <c r="C69" s="487">
        <v>2605</v>
      </c>
      <c r="D69" s="487">
        <v>1120</v>
      </c>
      <c r="E69" s="488">
        <f t="shared" si="11"/>
        <v>101.95171685540545</v>
      </c>
      <c r="F69" s="488">
        <f t="shared" si="11"/>
        <v>80.401234567901241</v>
      </c>
      <c r="G69" s="488">
        <f t="shared" si="11"/>
        <v>125.41993281075028</v>
      </c>
      <c r="H69" s="489">
        <f t="shared" si="14"/>
        <v>43344</v>
      </c>
      <c r="I69" s="488">
        <f t="shared" si="12"/>
        <v>101.95171685540545</v>
      </c>
      <c r="J69" s="488">
        <f t="shared" si="12"/>
        <v>80.401234567901241</v>
      </c>
      <c r="K69" s="488">
        <f t="shared" si="12"/>
        <v>125.41993281075028</v>
      </c>
      <c r="L69" s="488" t="e">
        <f t="shared" si="13"/>
        <v>#N/A</v>
      </c>
    </row>
    <row r="70" spans="1:12" ht="15" customHeight="1" x14ac:dyDescent="0.2">
      <c r="A70" s="490" t="s">
        <v>474</v>
      </c>
      <c r="B70" s="487">
        <v>27522</v>
      </c>
      <c r="C70" s="487">
        <v>2568</v>
      </c>
      <c r="D70" s="487">
        <v>1097</v>
      </c>
      <c r="E70" s="488">
        <f t="shared" si="11"/>
        <v>100.2148345046062</v>
      </c>
      <c r="F70" s="488">
        <f t="shared" si="11"/>
        <v>79.259259259259267</v>
      </c>
      <c r="G70" s="488">
        <f t="shared" si="11"/>
        <v>122.84434490481524</v>
      </c>
      <c r="H70" s="489" t="str">
        <f t="shared" si="14"/>
        <v/>
      </c>
      <c r="I70" s="488" t="str">
        <f t="shared" si="12"/>
        <v/>
      </c>
      <c r="J70" s="488" t="str">
        <f t="shared" si="12"/>
        <v/>
      </c>
      <c r="K70" s="488" t="str">
        <f t="shared" si="12"/>
        <v/>
      </c>
      <c r="L70" s="488" t="e">
        <f t="shared" si="13"/>
        <v>#N/A</v>
      </c>
    </row>
    <row r="71" spans="1:12" ht="15" customHeight="1" x14ac:dyDescent="0.2">
      <c r="A71" s="490" t="s">
        <v>475</v>
      </c>
      <c r="B71" s="487">
        <v>27742</v>
      </c>
      <c r="C71" s="487">
        <v>2441</v>
      </c>
      <c r="D71" s="487">
        <v>1086</v>
      </c>
      <c r="E71" s="491">
        <f t="shared" ref="E71:G75" si="15">IF($A$51=37802,IF(COUNTBLANK(B$51:B$70)&gt;0,#N/A,IF(ISBLANK(B71)=FALSE,B71/B$51*100,#N/A)),IF(COUNTBLANK(B$51:B$75)&gt;0,#N/A,B71/B$51*100))</f>
        <v>101.01591231839203</v>
      </c>
      <c r="F71" s="491">
        <f t="shared" si="15"/>
        <v>75.339506172839506</v>
      </c>
      <c r="G71" s="491">
        <f t="shared" si="15"/>
        <v>121.61254199328107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27828</v>
      </c>
      <c r="C72" s="487">
        <v>2517</v>
      </c>
      <c r="D72" s="487">
        <v>1146</v>
      </c>
      <c r="E72" s="491">
        <f t="shared" si="15"/>
        <v>101.32906091832648</v>
      </c>
      <c r="F72" s="491">
        <f t="shared" si="15"/>
        <v>77.68518518518519</v>
      </c>
      <c r="G72" s="491">
        <f t="shared" si="15"/>
        <v>128.33146696528556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28372</v>
      </c>
      <c r="C73" s="487">
        <v>2464</v>
      </c>
      <c r="D73" s="487">
        <v>1160</v>
      </c>
      <c r="E73" s="491">
        <f t="shared" si="15"/>
        <v>103.30990787605141</v>
      </c>
      <c r="F73" s="491">
        <f t="shared" si="15"/>
        <v>76.049382716049379</v>
      </c>
      <c r="G73" s="491">
        <f t="shared" si="15"/>
        <v>129.89921612541991</v>
      </c>
      <c r="H73" s="492">
        <f>IF(A$51=37802,IF(ISERROR(L73)=TRUE,IF(ISBLANK(A73)=FALSE,IF(MONTH(A73)=MONTH(MAX(A$51:A$75)),A73,""),""),""),IF(ISERROR(L73)=TRUE,IF(MONTH(A73)=MONTH(MAX(A$51:A$75)),A73,""),""))</f>
        <v>43709</v>
      </c>
      <c r="I73" s="488">
        <f t="shared" si="12"/>
        <v>103.30990787605141</v>
      </c>
      <c r="J73" s="488">
        <f t="shared" si="12"/>
        <v>76.049382716049379</v>
      </c>
      <c r="K73" s="488">
        <f t="shared" si="12"/>
        <v>129.89921612541991</v>
      </c>
      <c r="L73" s="488" t="e">
        <f t="shared" si="13"/>
        <v>#N/A</v>
      </c>
    </row>
    <row r="74" spans="1:12" ht="15" customHeight="1" x14ac:dyDescent="0.2">
      <c r="A74" s="490" t="s">
        <v>477</v>
      </c>
      <c r="B74" s="487">
        <v>28049</v>
      </c>
      <c r="C74" s="487">
        <v>2442</v>
      </c>
      <c r="D74" s="487">
        <v>1139</v>
      </c>
      <c r="E74" s="491">
        <f t="shared" si="15"/>
        <v>102.13377999490223</v>
      </c>
      <c r="F74" s="491">
        <f t="shared" si="15"/>
        <v>75.370370370370367</v>
      </c>
      <c r="G74" s="491">
        <f t="shared" si="15"/>
        <v>127.54759238521835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28092</v>
      </c>
      <c r="C75" s="493">
        <v>2407</v>
      </c>
      <c r="D75" s="493">
        <v>1108</v>
      </c>
      <c r="E75" s="491">
        <f t="shared" si="15"/>
        <v>102.29035429486946</v>
      </c>
      <c r="F75" s="491">
        <f t="shared" si="15"/>
        <v>74.290123456790127</v>
      </c>
      <c r="G75" s="491">
        <f t="shared" si="15"/>
        <v>124.07614781634939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103.30990787605141</v>
      </c>
      <c r="J77" s="488">
        <f>IF(J75&lt;&gt;"",J75,IF(J74&lt;&gt;"",J74,IF(J73&lt;&gt;"",J73,IF(J72&lt;&gt;"",J72,IF(J71&lt;&gt;"",J71,IF(J70&lt;&gt;"",J70,""))))))</f>
        <v>76.049382716049379</v>
      </c>
      <c r="K77" s="488">
        <f>IF(K75&lt;&gt;"",K75,IF(K74&lt;&gt;"",K74,IF(K73&lt;&gt;"",K73,IF(K72&lt;&gt;"",K72,IF(K71&lt;&gt;"",K71,IF(K70&lt;&gt;"",K70,""))))))</f>
        <v>129.89921612541991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+3,3%</v>
      </c>
      <c r="J79" s="488" t="str">
        <f>"GeB - ausschließlich: "&amp;IF(J77&gt;100,"+","")&amp;TEXT(J77-100,"0,0")&amp;"%"</f>
        <v>GeB - ausschließlich: -24,0%</v>
      </c>
      <c r="K79" s="488" t="str">
        <f>"GeB - im Nebenjob: "&amp;IF(K77&gt;100,"+","")&amp;TEXT(K77-100,"0,0")&amp;"%"</f>
        <v>GeB - im Nebenjob: +29,9%</v>
      </c>
    </row>
    <row r="81" spans="9:9" ht="15" customHeight="1" x14ac:dyDescent="0.2">
      <c r="I81" s="488" t="str">
        <f>IF(ISERROR(HLOOKUP(1,I$78:K$79,2,FALSE)),"",HLOOKUP(1,I$78:K$79,2,FALSE))</f>
        <v>GeB - im Nebenjob: +29,9%</v>
      </c>
    </row>
    <row r="82" spans="9:9" ht="15" customHeight="1" x14ac:dyDescent="0.2">
      <c r="I82" s="488" t="str">
        <f>IF(ISERROR(HLOOKUP(2,I$78:K$79,2,FALSE)),"",HLOOKUP(2,I$78:K$79,2,FALSE))</f>
        <v>SvB: +3,3%</v>
      </c>
    </row>
    <row r="83" spans="9:9" ht="15" customHeight="1" x14ac:dyDescent="0.2">
      <c r="I83" s="488" t="str">
        <f>IF(ISERROR(HLOOKUP(3,I$78:K$79,2,FALSE)),"",HLOOKUP(3,I$78:K$79,2,FALSE))</f>
        <v>GeB - ausschließlich: -24,0%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28092</v>
      </c>
      <c r="E12" s="114">
        <v>28049</v>
      </c>
      <c r="F12" s="114">
        <v>28372</v>
      </c>
      <c r="G12" s="114">
        <v>27828</v>
      </c>
      <c r="H12" s="114">
        <v>27742</v>
      </c>
      <c r="I12" s="115">
        <v>350</v>
      </c>
      <c r="J12" s="116">
        <v>1.2616249729651792</v>
      </c>
      <c r="N12" s="117"/>
    </row>
    <row r="13" spans="1:15" s="110" customFormat="1" ht="13.5" customHeight="1" x14ac:dyDescent="0.2">
      <c r="A13" s="118" t="s">
        <v>105</v>
      </c>
      <c r="B13" s="119" t="s">
        <v>106</v>
      </c>
      <c r="C13" s="113">
        <v>53.613128292752386</v>
      </c>
      <c r="D13" s="114">
        <v>15061</v>
      </c>
      <c r="E13" s="114">
        <v>15007</v>
      </c>
      <c r="F13" s="114">
        <v>15292</v>
      </c>
      <c r="G13" s="114">
        <v>15064</v>
      </c>
      <c r="H13" s="114">
        <v>14979</v>
      </c>
      <c r="I13" s="115">
        <v>82</v>
      </c>
      <c r="J13" s="116">
        <v>0.54743307296882304</v>
      </c>
    </row>
    <row r="14" spans="1:15" s="110" customFormat="1" ht="13.5" customHeight="1" x14ac:dyDescent="0.2">
      <c r="A14" s="120"/>
      <c r="B14" s="119" t="s">
        <v>107</v>
      </c>
      <c r="C14" s="113">
        <v>46.386871707247614</v>
      </c>
      <c r="D14" s="114">
        <v>13031</v>
      </c>
      <c r="E14" s="114">
        <v>13042</v>
      </c>
      <c r="F14" s="114">
        <v>13080</v>
      </c>
      <c r="G14" s="114">
        <v>12764</v>
      </c>
      <c r="H14" s="114">
        <v>12763</v>
      </c>
      <c r="I14" s="115">
        <v>268</v>
      </c>
      <c r="J14" s="116">
        <v>2.0998197915850505</v>
      </c>
    </row>
    <row r="15" spans="1:15" s="110" customFormat="1" ht="13.5" customHeight="1" x14ac:dyDescent="0.2">
      <c r="A15" s="118" t="s">
        <v>105</v>
      </c>
      <c r="B15" s="121" t="s">
        <v>108</v>
      </c>
      <c r="C15" s="113">
        <v>7.5252740993877261</v>
      </c>
      <c r="D15" s="114">
        <v>2114</v>
      </c>
      <c r="E15" s="114">
        <v>2144</v>
      </c>
      <c r="F15" s="114">
        <v>2219</v>
      </c>
      <c r="G15" s="114">
        <v>1896</v>
      </c>
      <c r="H15" s="114">
        <v>1967</v>
      </c>
      <c r="I15" s="115">
        <v>147</v>
      </c>
      <c r="J15" s="116">
        <v>7.4733096085409256</v>
      </c>
    </row>
    <row r="16" spans="1:15" s="110" customFormat="1" ht="13.5" customHeight="1" x14ac:dyDescent="0.2">
      <c r="A16" s="118"/>
      <c r="B16" s="121" t="s">
        <v>109</v>
      </c>
      <c r="C16" s="113">
        <v>64.42403531254449</v>
      </c>
      <c r="D16" s="114">
        <v>18098</v>
      </c>
      <c r="E16" s="114">
        <v>18096</v>
      </c>
      <c r="F16" s="114">
        <v>18299</v>
      </c>
      <c r="G16" s="114">
        <v>18205</v>
      </c>
      <c r="H16" s="114">
        <v>18168</v>
      </c>
      <c r="I16" s="115">
        <v>-70</v>
      </c>
      <c r="J16" s="116">
        <v>-0.38529282254513431</v>
      </c>
    </row>
    <row r="17" spans="1:10" s="110" customFormat="1" ht="13.5" customHeight="1" x14ac:dyDescent="0.2">
      <c r="A17" s="118"/>
      <c r="B17" s="121" t="s">
        <v>110</v>
      </c>
      <c r="C17" s="113">
        <v>27.164317243343302</v>
      </c>
      <c r="D17" s="114">
        <v>7631</v>
      </c>
      <c r="E17" s="114">
        <v>7533</v>
      </c>
      <c r="F17" s="114">
        <v>7583</v>
      </c>
      <c r="G17" s="114">
        <v>7458</v>
      </c>
      <c r="H17" s="114">
        <v>7366</v>
      </c>
      <c r="I17" s="115">
        <v>265</v>
      </c>
      <c r="J17" s="116">
        <v>3.5976106434971489</v>
      </c>
    </row>
    <row r="18" spans="1:10" s="110" customFormat="1" ht="13.5" customHeight="1" x14ac:dyDescent="0.2">
      <c r="A18" s="120"/>
      <c r="B18" s="121" t="s">
        <v>111</v>
      </c>
      <c r="C18" s="113">
        <v>0.88637334472447671</v>
      </c>
      <c r="D18" s="114">
        <v>249</v>
      </c>
      <c r="E18" s="114">
        <v>276</v>
      </c>
      <c r="F18" s="114">
        <v>271</v>
      </c>
      <c r="G18" s="114">
        <v>269</v>
      </c>
      <c r="H18" s="114">
        <v>241</v>
      </c>
      <c r="I18" s="115">
        <v>8</v>
      </c>
      <c r="J18" s="116">
        <v>3.3195020746887969</v>
      </c>
    </row>
    <row r="19" spans="1:10" s="110" customFormat="1" ht="13.5" customHeight="1" x14ac:dyDescent="0.2">
      <c r="A19" s="120"/>
      <c r="B19" s="121" t="s">
        <v>112</v>
      </c>
      <c r="C19" s="113">
        <v>0.22070340310408657</v>
      </c>
      <c r="D19" s="114">
        <v>62</v>
      </c>
      <c r="E19" s="114">
        <v>81</v>
      </c>
      <c r="F19" s="114">
        <v>84</v>
      </c>
      <c r="G19" s="114">
        <v>82</v>
      </c>
      <c r="H19" s="114">
        <v>66</v>
      </c>
      <c r="I19" s="115">
        <v>-4</v>
      </c>
      <c r="J19" s="116">
        <v>-6.0606060606060606</v>
      </c>
    </row>
    <row r="20" spans="1:10" s="110" customFormat="1" ht="13.5" customHeight="1" x14ac:dyDescent="0.2">
      <c r="A20" s="118" t="s">
        <v>113</v>
      </c>
      <c r="B20" s="122" t="s">
        <v>114</v>
      </c>
      <c r="C20" s="113">
        <v>70.977502491812615</v>
      </c>
      <c r="D20" s="114">
        <v>19939</v>
      </c>
      <c r="E20" s="114">
        <v>19931</v>
      </c>
      <c r="F20" s="114">
        <v>20215</v>
      </c>
      <c r="G20" s="114">
        <v>19991</v>
      </c>
      <c r="H20" s="114">
        <v>20019</v>
      </c>
      <c r="I20" s="115">
        <v>-80</v>
      </c>
      <c r="J20" s="116">
        <v>-0.3996203606573755</v>
      </c>
    </row>
    <row r="21" spans="1:10" s="110" customFormat="1" ht="13.5" customHeight="1" x14ac:dyDescent="0.2">
      <c r="A21" s="120"/>
      <c r="B21" s="122" t="s">
        <v>115</v>
      </c>
      <c r="C21" s="113">
        <v>29.022497508187385</v>
      </c>
      <c r="D21" s="114">
        <v>8153</v>
      </c>
      <c r="E21" s="114">
        <v>8118</v>
      </c>
      <c r="F21" s="114">
        <v>8157</v>
      </c>
      <c r="G21" s="114">
        <v>7837</v>
      </c>
      <c r="H21" s="114">
        <v>7723</v>
      </c>
      <c r="I21" s="115">
        <v>430</v>
      </c>
      <c r="J21" s="116">
        <v>5.5677845396866505</v>
      </c>
    </row>
    <row r="22" spans="1:10" s="110" customFormat="1" ht="13.5" customHeight="1" x14ac:dyDescent="0.2">
      <c r="A22" s="118" t="s">
        <v>113</v>
      </c>
      <c r="B22" s="122" t="s">
        <v>116</v>
      </c>
      <c r="C22" s="113">
        <v>95.13740566709383</v>
      </c>
      <c r="D22" s="114">
        <v>26726</v>
      </c>
      <c r="E22" s="114">
        <v>26737</v>
      </c>
      <c r="F22" s="114">
        <v>27070</v>
      </c>
      <c r="G22" s="114">
        <v>26580</v>
      </c>
      <c r="H22" s="114">
        <v>26536</v>
      </c>
      <c r="I22" s="115">
        <v>190</v>
      </c>
      <c r="J22" s="116">
        <v>0.71600844136267716</v>
      </c>
    </row>
    <row r="23" spans="1:10" s="110" customFormat="1" ht="13.5" customHeight="1" x14ac:dyDescent="0.2">
      <c r="A23" s="123"/>
      <c r="B23" s="124" t="s">
        <v>117</v>
      </c>
      <c r="C23" s="125">
        <v>4.8447956713655129</v>
      </c>
      <c r="D23" s="114">
        <v>1361</v>
      </c>
      <c r="E23" s="114">
        <v>1308</v>
      </c>
      <c r="F23" s="114">
        <v>1298</v>
      </c>
      <c r="G23" s="114">
        <v>1244</v>
      </c>
      <c r="H23" s="114">
        <v>1202</v>
      </c>
      <c r="I23" s="115">
        <v>159</v>
      </c>
      <c r="J23" s="116">
        <v>13.227953410981698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3515</v>
      </c>
      <c r="E26" s="114">
        <v>3581</v>
      </c>
      <c r="F26" s="114">
        <v>3624</v>
      </c>
      <c r="G26" s="114">
        <v>3663</v>
      </c>
      <c r="H26" s="140">
        <v>3527</v>
      </c>
      <c r="I26" s="115">
        <v>-12</v>
      </c>
      <c r="J26" s="116">
        <v>-0.34023249220300539</v>
      </c>
    </row>
    <row r="27" spans="1:10" s="110" customFormat="1" ht="13.5" customHeight="1" x14ac:dyDescent="0.2">
      <c r="A27" s="118" t="s">
        <v>105</v>
      </c>
      <c r="B27" s="119" t="s">
        <v>106</v>
      </c>
      <c r="C27" s="113">
        <v>45.519203413940254</v>
      </c>
      <c r="D27" s="115">
        <v>1600</v>
      </c>
      <c r="E27" s="114">
        <v>1626</v>
      </c>
      <c r="F27" s="114">
        <v>1623</v>
      </c>
      <c r="G27" s="114">
        <v>1638</v>
      </c>
      <c r="H27" s="140">
        <v>1576</v>
      </c>
      <c r="I27" s="115">
        <v>24</v>
      </c>
      <c r="J27" s="116">
        <v>1.5228426395939085</v>
      </c>
    </row>
    <row r="28" spans="1:10" s="110" customFormat="1" ht="13.5" customHeight="1" x14ac:dyDescent="0.2">
      <c r="A28" s="120"/>
      <c r="B28" s="119" t="s">
        <v>107</v>
      </c>
      <c r="C28" s="113">
        <v>54.480796586059746</v>
      </c>
      <c r="D28" s="115">
        <v>1915</v>
      </c>
      <c r="E28" s="114">
        <v>1955</v>
      </c>
      <c r="F28" s="114">
        <v>2001</v>
      </c>
      <c r="G28" s="114">
        <v>2025</v>
      </c>
      <c r="H28" s="140">
        <v>1951</v>
      </c>
      <c r="I28" s="115">
        <v>-36</v>
      </c>
      <c r="J28" s="116">
        <v>-1.8452075858534085</v>
      </c>
    </row>
    <row r="29" spans="1:10" s="110" customFormat="1" ht="13.5" customHeight="1" x14ac:dyDescent="0.2">
      <c r="A29" s="118" t="s">
        <v>105</v>
      </c>
      <c r="B29" s="121" t="s">
        <v>108</v>
      </c>
      <c r="C29" s="113">
        <v>10.184921763869133</v>
      </c>
      <c r="D29" s="115">
        <v>358</v>
      </c>
      <c r="E29" s="114">
        <v>366</v>
      </c>
      <c r="F29" s="114">
        <v>382</v>
      </c>
      <c r="G29" s="114">
        <v>408</v>
      </c>
      <c r="H29" s="140">
        <v>355</v>
      </c>
      <c r="I29" s="115">
        <v>3</v>
      </c>
      <c r="J29" s="116">
        <v>0.84507042253521125</v>
      </c>
    </row>
    <row r="30" spans="1:10" s="110" customFormat="1" ht="13.5" customHeight="1" x14ac:dyDescent="0.2">
      <c r="A30" s="118"/>
      <c r="B30" s="121" t="s">
        <v>109</v>
      </c>
      <c r="C30" s="113">
        <v>40.028449502133711</v>
      </c>
      <c r="D30" s="115">
        <v>1407</v>
      </c>
      <c r="E30" s="114">
        <v>1436</v>
      </c>
      <c r="F30" s="114">
        <v>1428</v>
      </c>
      <c r="G30" s="114">
        <v>1450</v>
      </c>
      <c r="H30" s="140">
        <v>1458</v>
      </c>
      <c r="I30" s="115">
        <v>-51</v>
      </c>
      <c r="J30" s="116">
        <v>-3.4979423868312756</v>
      </c>
    </row>
    <row r="31" spans="1:10" s="110" customFormat="1" ht="13.5" customHeight="1" x14ac:dyDescent="0.2">
      <c r="A31" s="118"/>
      <c r="B31" s="121" t="s">
        <v>110</v>
      </c>
      <c r="C31" s="113">
        <v>25.035561877667142</v>
      </c>
      <c r="D31" s="115">
        <v>880</v>
      </c>
      <c r="E31" s="114">
        <v>880</v>
      </c>
      <c r="F31" s="114">
        <v>901</v>
      </c>
      <c r="G31" s="114">
        <v>912</v>
      </c>
      <c r="H31" s="140">
        <v>881</v>
      </c>
      <c r="I31" s="115">
        <v>-1</v>
      </c>
      <c r="J31" s="116">
        <v>-0.11350737797956867</v>
      </c>
    </row>
    <row r="32" spans="1:10" s="110" customFormat="1" ht="13.5" customHeight="1" x14ac:dyDescent="0.2">
      <c r="A32" s="120"/>
      <c r="B32" s="121" t="s">
        <v>111</v>
      </c>
      <c r="C32" s="113">
        <v>24.751066856330013</v>
      </c>
      <c r="D32" s="115">
        <v>870</v>
      </c>
      <c r="E32" s="114">
        <v>899</v>
      </c>
      <c r="F32" s="114">
        <v>913</v>
      </c>
      <c r="G32" s="114">
        <v>893</v>
      </c>
      <c r="H32" s="140">
        <v>833</v>
      </c>
      <c r="I32" s="115">
        <v>37</v>
      </c>
      <c r="J32" s="116">
        <v>4.441776710684274</v>
      </c>
    </row>
    <row r="33" spans="1:10" s="110" customFormat="1" ht="13.5" customHeight="1" x14ac:dyDescent="0.2">
      <c r="A33" s="120"/>
      <c r="B33" s="121" t="s">
        <v>112</v>
      </c>
      <c r="C33" s="113">
        <v>2.8449502133712659</v>
      </c>
      <c r="D33" s="115">
        <v>100</v>
      </c>
      <c r="E33" s="114">
        <v>103</v>
      </c>
      <c r="F33" s="114">
        <v>130</v>
      </c>
      <c r="G33" s="114">
        <v>113</v>
      </c>
      <c r="H33" s="140">
        <v>115</v>
      </c>
      <c r="I33" s="115">
        <v>-15</v>
      </c>
      <c r="J33" s="116">
        <v>-13.043478260869565</v>
      </c>
    </row>
    <row r="34" spans="1:10" s="110" customFormat="1" ht="13.5" customHeight="1" x14ac:dyDescent="0.2">
      <c r="A34" s="118" t="s">
        <v>113</v>
      </c>
      <c r="B34" s="122" t="s">
        <v>116</v>
      </c>
      <c r="C34" s="113">
        <v>95.419630156472266</v>
      </c>
      <c r="D34" s="115">
        <v>3354</v>
      </c>
      <c r="E34" s="114">
        <v>3431</v>
      </c>
      <c r="F34" s="114">
        <v>3496</v>
      </c>
      <c r="G34" s="114">
        <v>3518</v>
      </c>
      <c r="H34" s="140">
        <v>3392</v>
      </c>
      <c r="I34" s="115">
        <v>-38</v>
      </c>
      <c r="J34" s="116">
        <v>-1.1202830188679245</v>
      </c>
    </row>
    <row r="35" spans="1:10" s="110" customFormat="1" ht="13.5" customHeight="1" x14ac:dyDescent="0.2">
      <c r="A35" s="118"/>
      <c r="B35" s="119" t="s">
        <v>117</v>
      </c>
      <c r="C35" s="113">
        <v>4.3812233285917497</v>
      </c>
      <c r="D35" s="115">
        <v>154</v>
      </c>
      <c r="E35" s="114">
        <v>143</v>
      </c>
      <c r="F35" s="114">
        <v>121</v>
      </c>
      <c r="G35" s="114">
        <v>139</v>
      </c>
      <c r="H35" s="140">
        <v>129</v>
      </c>
      <c r="I35" s="115">
        <v>25</v>
      </c>
      <c r="J35" s="116">
        <v>19.379844961240309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2407</v>
      </c>
      <c r="E37" s="114">
        <v>2442</v>
      </c>
      <c r="F37" s="114">
        <v>2464</v>
      </c>
      <c r="G37" s="114">
        <v>2517</v>
      </c>
      <c r="H37" s="140">
        <v>2441</v>
      </c>
      <c r="I37" s="115">
        <v>-34</v>
      </c>
      <c r="J37" s="116">
        <v>-1.3928717738631708</v>
      </c>
    </row>
    <row r="38" spans="1:10" s="110" customFormat="1" ht="13.5" customHeight="1" x14ac:dyDescent="0.2">
      <c r="A38" s="118" t="s">
        <v>105</v>
      </c>
      <c r="B38" s="119" t="s">
        <v>106</v>
      </c>
      <c r="C38" s="113">
        <v>46.904860822600746</v>
      </c>
      <c r="D38" s="115">
        <v>1129</v>
      </c>
      <c r="E38" s="114">
        <v>1150</v>
      </c>
      <c r="F38" s="114">
        <v>1134</v>
      </c>
      <c r="G38" s="114">
        <v>1152</v>
      </c>
      <c r="H38" s="140">
        <v>1120</v>
      </c>
      <c r="I38" s="115">
        <v>9</v>
      </c>
      <c r="J38" s="116">
        <v>0.8035714285714286</v>
      </c>
    </row>
    <row r="39" spans="1:10" s="110" customFormat="1" ht="13.5" customHeight="1" x14ac:dyDescent="0.2">
      <c r="A39" s="120"/>
      <c r="B39" s="119" t="s">
        <v>107</v>
      </c>
      <c r="C39" s="113">
        <v>53.095139177399254</v>
      </c>
      <c r="D39" s="115">
        <v>1278</v>
      </c>
      <c r="E39" s="114">
        <v>1292</v>
      </c>
      <c r="F39" s="114">
        <v>1330</v>
      </c>
      <c r="G39" s="114">
        <v>1365</v>
      </c>
      <c r="H39" s="140">
        <v>1321</v>
      </c>
      <c r="I39" s="115">
        <v>-43</v>
      </c>
      <c r="J39" s="116">
        <v>-3.255109765329296</v>
      </c>
    </row>
    <row r="40" spans="1:10" s="110" customFormat="1" ht="13.5" customHeight="1" x14ac:dyDescent="0.2">
      <c r="A40" s="118" t="s">
        <v>105</v>
      </c>
      <c r="B40" s="121" t="s">
        <v>108</v>
      </c>
      <c r="C40" s="113">
        <v>11.383464894058994</v>
      </c>
      <c r="D40" s="115">
        <v>274</v>
      </c>
      <c r="E40" s="114">
        <v>279</v>
      </c>
      <c r="F40" s="114">
        <v>289</v>
      </c>
      <c r="G40" s="114">
        <v>332</v>
      </c>
      <c r="H40" s="140">
        <v>284</v>
      </c>
      <c r="I40" s="115">
        <v>-10</v>
      </c>
      <c r="J40" s="116">
        <v>-3.5211267605633805</v>
      </c>
    </row>
    <row r="41" spans="1:10" s="110" customFormat="1" ht="13.5" customHeight="1" x14ac:dyDescent="0.2">
      <c r="A41" s="118"/>
      <c r="B41" s="121" t="s">
        <v>109</v>
      </c>
      <c r="C41" s="113">
        <v>26.256751142501038</v>
      </c>
      <c r="D41" s="115">
        <v>632</v>
      </c>
      <c r="E41" s="114">
        <v>627</v>
      </c>
      <c r="F41" s="114">
        <v>611</v>
      </c>
      <c r="G41" s="114">
        <v>625</v>
      </c>
      <c r="H41" s="140">
        <v>665</v>
      </c>
      <c r="I41" s="115">
        <v>-33</v>
      </c>
      <c r="J41" s="116">
        <v>-4.9624060150375939</v>
      </c>
    </row>
    <row r="42" spans="1:10" s="110" customFormat="1" ht="13.5" customHeight="1" x14ac:dyDescent="0.2">
      <c r="A42" s="118"/>
      <c r="B42" s="121" t="s">
        <v>110</v>
      </c>
      <c r="C42" s="113">
        <v>26.755297050270045</v>
      </c>
      <c r="D42" s="115">
        <v>644</v>
      </c>
      <c r="E42" s="114">
        <v>651</v>
      </c>
      <c r="F42" s="114">
        <v>665</v>
      </c>
      <c r="G42" s="114">
        <v>683</v>
      </c>
      <c r="H42" s="140">
        <v>673</v>
      </c>
      <c r="I42" s="115">
        <v>-29</v>
      </c>
      <c r="J42" s="116">
        <v>-4.3090638930163445</v>
      </c>
    </row>
    <row r="43" spans="1:10" s="110" customFormat="1" ht="13.5" customHeight="1" x14ac:dyDescent="0.2">
      <c r="A43" s="120"/>
      <c r="B43" s="121" t="s">
        <v>111</v>
      </c>
      <c r="C43" s="113">
        <v>35.604486913169922</v>
      </c>
      <c r="D43" s="115">
        <v>857</v>
      </c>
      <c r="E43" s="114">
        <v>885</v>
      </c>
      <c r="F43" s="114">
        <v>899</v>
      </c>
      <c r="G43" s="114">
        <v>877</v>
      </c>
      <c r="H43" s="140">
        <v>819</v>
      </c>
      <c r="I43" s="115">
        <v>38</v>
      </c>
      <c r="J43" s="116">
        <v>4.6398046398046402</v>
      </c>
    </row>
    <row r="44" spans="1:10" s="110" customFormat="1" ht="13.5" customHeight="1" x14ac:dyDescent="0.2">
      <c r="A44" s="120"/>
      <c r="B44" s="121" t="s">
        <v>112</v>
      </c>
      <c r="C44" s="113" t="s">
        <v>513</v>
      </c>
      <c r="D44" s="115" t="s">
        <v>513</v>
      </c>
      <c r="E44" s="114">
        <v>98</v>
      </c>
      <c r="F44" s="114">
        <v>125</v>
      </c>
      <c r="G44" s="114">
        <v>107</v>
      </c>
      <c r="H44" s="140">
        <v>112</v>
      </c>
      <c r="I44" s="115" t="s">
        <v>513</v>
      </c>
      <c r="J44" s="116" t="s">
        <v>513</v>
      </c>
    </row>
    <row r="45" spans="1:10" s="110" customFormat="1" ht="13.5" customHeight="1" x14ac:dyDescent="0.2">
      <c r="A45" s="118" t="s">
        <v>113</v>
      </c>
      <c r="B45" s="122" t="s">
        <v>116</v>
      </c>
      <c r="C45" s="113">
        <v>95.346904860822605</v>
      </c>
      <c r="D45" s="115">
        <v>2295</v>
      </c>
      <c r="E45" s="114">
        <v>2332</v>
      </c>
      <c r="F45" s="114">
        <v>2373</v>
      </c>
      <c r="G45" s="114">
        <v>2423</v>
      </c>
      <c r="H45" s="140">
        <v>2352</v>
      </c>
      <c r="I45" s="115">
        <v>-57</v>
      </c>
      <c r="J45" s="116">
        <v>-2.4234693877551021</v>
      </c>
    </row>
    <row r="46" spans="1:10" s="110" customFormat="1" ht="13.5" customHeight="1" x14ac:dyDescent="0.2">
      <c r="A46" s="118"/>
      <c r="B46" s="119" t="s">
        <v>117</v>
      </c>
      <c r="C46" s="113">
        <v>4.3622766929788117</v>
      </c>
      <c r="D46" s="115">
        <v>105</v>
      </c>
      <c r="E46" s="114">
        <v>103</v>
      </c>
      <c r="F46" s="114">
        <v>84</v>
      </c>
      <c r="G46" s="114">
        <v>88</v>
      </c>
      <c r="H46" s="140">
        <v>83</v>
      </c>
      <c r="I46" s="115">
        <v>22</v>
      </c>
      <c r="J46" s="116">
        <v>26.506024096385541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1108</v>
      </c>
      <c r="E48" s="114">
        <v>1139</v>
      </c>
      <c r="F48" s="114">
        <v>1160</v>
      </c>
      <c r="G48" s="114">
        <v>1146</v>
      </c>
      <c r="H48" s="140">
        <v>1086</v>
      </c>
      <c r="I48" s="115">
        <v>22</v>
      </c>
      <c r="J48" s="116">
        <v>2.0257826887661143</v>
      </c>
    </row>
    <row r="49" spans="1:12" s="110" customFormat="1" ht="13.5" customHeight="1" x14ac:dyDescent="0.2">
      <c r="A49" s="118" t="s">
        <v>105</v>
      </c>
      <c r="B49" s="119" t="s">
        <v>106</v>
      </c>
      <c r="C49" s="113">
        <v>42.509025270758123</v>
      </c>
      <c r="D49" s="115">
        <v>471</v>
      </c>
      <c r="E49" s="114">
        <v>476</v>
      </c>
      <c r="F49" s="114">
        <v>489</v>
      </c>
      <c r="G49" s="114">
        <v>486</v>
      </c>
      <c r="H49" s="140">
        <v>456</v>
      </c>
      <c r="I49" s="115">
        <v>15</v>
      </c>
      <c r="J49" s="116">
        <v>3.2894736842105261</v>
      </c>
    </row>
    <row r="50" spans="1:12" s="110" customFormat="1" ht="13.5" customHeight="1" x14ac:dyDescent="0.2">
      <c r="A50" s="120"/>
      <c r="B50" s="119" t="s">
        <v>107</v>
      </c>
      <c r="C50" s="113">
        <v>57.490974729241877</v>
      </c>
      <c r="D50" s="115">
        <v>637</v>
      </c>
      <c r="E50" s="114">
        <v>663</v>
      </c>
      <c r="F50" s="114">
        <v>671</v>
      </c>
      <c r="G50" s="114">
        <v>660</v>
      </c>
      <c r="H50" s="140">
        <v>630</v>
      </c>
      <c r="I50" s="115">
        <v>7</v>
      </c>
      <c r="J50" s="116">
        <v>1.1111111111111112</v>
      </c>
    </row>
    <row r="51" spans="1:12" s="110" customFormat="1" ht="13.5" customHeight="1" x14ac:dyDescent="0.2">
      <c r="A51" s="118" t="s">
        <v>105</v>
      </c>
      <c r="B51" s="121" t="s">
        <v>108</v>
      </c>
      <c r="C51" s="113">
        <v>7.581227436823105</v>
      </c>
      <c r="D51" s="115">
        <v>84</v>
      </c>
      <c r="E51" s="114">
        <v>87</v>
      </c>
      <c r="F51" s="114">
        <v>93</v>
      </c>
      <c r="G51" s="114">
        <v>76</v>
      </c>
      <c r="H51" s="140">
        <v>71</v>
      </c>
      <c r="I51" s="115">
        <v>13</v>
      </c>
      <c r="J51" s="116">
        <v>18.309859154929576</v>
      </c>
    </row>
    <row r="52" spans="1:12" s="110" customFormat="1" ht="13.5" customHeight="1" x14ac:dyDescent="0.2">
      <c r="A52" s="118"/>
      <c r="B52" s="121" t="s">
        <v>109</v>
      </c>
      <c r="C52" s="113">
        <v>69.945848375451263</v>
      </c>
      <c r="D52" s="115">
        <v>775</v>
      </c>
      <c r="E52" s="114">
        <v>809</v>
      </c>
      <c r="F52" s="114">
        <v>817</v>
      </c>
      <c r="G52" s="114">
        <v>825</v>
      </c>
      <c r="H52" s="140">
        <v>793</v>
      </c>
      <c r="I52" s="115">
        <v>-18</v>
      </c>
      <c r="J52" s="116">
        <v>-2.2698612862547289</v>
      </c>
    </row>
    <row r="53" spans="1:12" s="110" customFormat="1" ht="13.5" customHeight="1" x14ac:dyDescent="0.2">
      <c r="A53" s="118"/>
      <c r="B53" s="121" t="s">
        <v>110</v>
      </c>
      <c r="C53" s="113">
        <v>21.299638989169676</v>
      </c>
      <c r="D53" s="115">
        <v>236</v>
      </c>
      <c r="E53" s="114">
        <v>229</v>
      </c>
      <c r="F53" s="114">
        <v>236</v>
      </c>
      <c r="G53" s="114">
        <v>229</v>
      </c>
      <c r="H53" s="140">
        <v>208</v>
      </c>
      <c r="I53" s="115">
        <v>28</v>
      </c>
      <c r="J53" s="116">
        <v>13.461538461538462</v>
      </c>
    </row>
    <row r="54" spans="1:12" s="110" customFormat="1" ht="13.5" customHeight="1" x14ac:dyDescent="0.2">
      <c r="A54" s="120"/>
      <c r="B54" s="121" t="s">
        <v>111</v>
      </c>
      <c r="C54" s="113">
        <v>1.1732851985559567</v>
      </c>
      <c r="D54" s="115">
        <v>13</v>
      </c>
      <c r="E54" s="114">
        <v>14</v>
      </c>
      <c r="F54" s="114">
        <v>14</v>
      </c>
      <c r="G54" s="114">
        <v>16</v>
      </c>
      <c r="H54" s="140">
        <v>14</v>
      </c>
      <c r="I54" s="115">
        <v>-1</v>
      </c>
      <c r="J54" s="116">
        <v>-7.1428571428571432</v>
      </c>
    </row>
    <row r="55" spans="1:12" s="110" customFormat="1" ht="13.5" customHeight="1" x14ac:dyDescent="0.2">
      <c r="A55" s="120"/>
      <c r="B55" s="121" t="s">
        <v>112</v>
      </c>
      <c r="C55" s="113" t="s">
        <v>513</v>
      </c>
      <c r="D55" s="115" t="s">
        <v>513</v>
      </c>
      <c r="E55" s="114">
        <v>5</v>
      </c>
      <c r="F55" s="114">
        <v>5</v>
      </c>
      <c r="G55" s="114">
        <v>6</v>
      </c>
      <c r="H55" s="140">
        <v>3</v>
      </c>
      <c r="I55" s="115" t="s">
        <v>513</v>
      </c>
      <c r="J55" s="116" t="s">
        <v>513</v>
      </c>
    </row>
    <row r="56" spans="1:12" s="110" customFormat="1" ht="13.5" customHeight="1" x14ac:dyDescent="0.2">
      <c r="A56" s="118" t="s">
        <v>113</v>
      </c>
      <c r="B56" s="122" t="s">
        <v>116</v>
      </c>
      <c r="C56" s="113">
        <v>95.57761732851985</v>
      </c>
      <c r="D56" s="115">
        <v>1059</v>
      </c>
      <c r="E56" s="114">
        <v>1099</v>
      </c>
      <c r="F56" s="114">
        <v>1123</v>
      </c>
      <c r="G56" s="114">
        <v>1095</v>
      </c>
      <c r="H56" s="140">
        <v>1040</v>
      </c>
      <c r="I56" s="115">
        <v>19</v>
      </c>
      <c r="J56" s="116">
        <v>1.8269230769230769</v>
      </c>
    </row>
    <row r="57" spans="1:12" s="110" customFormat="1" ht="13.5" customHeight="1" x14ac:dyDescent="0.2">
      <c r="A57" s="142"/>
      <c r="B57" s="124" t="s">
        <v>117</v>
      </c>
      <c r="C57" s="125">
        <v>4.4223826714801442</v>
      </c>
      <c r="D57" s="143">
        <v>49</v>
      </c>
      <c r="E57" s="144">
        <v>40</v>
      </c>
      <c r="F57" s="144">
        <v>37</v>
      </c>
      <c r="G57" s="144">
        <v>51</v>
      </c>
      <c r="H57" s="145">
        <v>46</v>
      </c>
      <c r="I57" s="143">
        <v>3</v>
      </c>
      <c r="J57" s="146">
        <v>6.5217391304347823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28092</v>
      </c>
      <c r="E12" s="236">
        <v>28049</v>
      </c>
      <c r="F12" s="114">
        <v>28372</v>
      </c>
      <c r="G12" s="114">
        <v>27828</v>
      </c>
      <c r="H12" s="140">
        <v>27742</v>
      </c>
      <c r="I12" s="115">
        <v>350</v>
      </c>
      <c r="J12" s="116">
        <v>1.2616249729651792</v>
      </c>
    </row>
    <row r="13" spans="1:15" s="110" customFormat="1" ht="12" customHeight="1" x14ac:dyDescent="0.2">
      <c r="A13" s="118" t="s">
        <v>105</v>
      </c>
      <c r="B13" s="119" t="s">
        <v>106</v>
      </c>
      <c r="C13" s="113">
        <v>53.613128292752386</v>
      </c>
      <c r="D13" s="115">
        <v>15061</v>
      </c>
      <c r="E13" s="114">
        <v>15007</v>
      </c>
      <c r="F13" s="114">
        <v>15292</v>
      </c>
      <c r="G13" s="114">
        <v>15064</v>
      </c>
      <c r="H13" s="140">
        <v>14979</v>
      </c>
      <c r="I13" s="115">
        <v>82</v>
      </c>
      <c r="J13" s="116">
        <v>0.54743307296882304</v>
      </c>
    </row>
    <row r="14" spans="1:15" s="110" customFormat="1" ht="12" customHeight="1" x14ac:dyDescent="0.2">
      <c r="A14" s="118"/>
      <c r="B14" s="119" t="s">
        <v>107</v>
      </c>
      <c r="C14" s="113">
        <v>46.386871707247614</v>
      </c>
      <c r="D14" s="115">
        <v>13031</v>
      </c>
      <c r="E14" s="114">
        <v>13042</v>
      </c>
      <c r="F14" s="114">
        <v>13080</v>
      </c>
      <c r="G14" s="114">
        <v>12764</v>
      </c>
      <c r="H14" s="140">
        <v>12763</v>
      </c>
      <c r="I14" s="115">
        <v>268</v>
      </c>
      <c r="J14" s="116">
        <v>2.0998197915850505</v>
      </c>
    </row>
    <row r="15" spans="1:15" s="110" customFormat="1" ht="12" customHeight="1" x14ac:dyDescent="0.2">
      <c r="A15" s="118" t="s">
        <v>105</v>
      </c>
      <c r="B15" s="121" t="s">
        <v>108</v>
      </c>
      <c r="C15" s="113">
        <v>7.5252740993877261</v>
      </c>
      <c r="D15" s="115">
        <v>2114</v>
      </c>
      <c r="E15" s="114">
        <v>2144</v>
      </c>
      <c r="F15" s="114">
        <v>2219</v>
      </c>
      <c r="G15" s="114">
        <v>1896</v>
      </c>
      <c r="H15" s="140">
        <v>1967</v>
      </c>
      <c r="I15" s="115">
        <v>147</v>
      </c>
      <c r="J15" s="116">
        <v>7.4733096085409256</v>
      </c>
    </row>
    <row r="16" spans="1:15" s="110" customFormat="1" ht="12" customHeight="1" x14ac:dyDescent="0.2">
      <c r="A16" s="118"/>
      <c r="B16" s="121" t="s">
        <v>109</v>
      </c>
      <c r="C16" s="113">
        <v>64.42403531254449</v>
      </c>
      <c r="D16" s="115">
        <v>18098</v>
      </c>
      <c r="E16" s="114">
        <v>18096</v>
      </c>
      <c r="F16" s="114">
        <v>18299</v>
      </c>
      <c r="G16" s="114">
        <v>18205</v>
      </c>
      <c r="H16" s="140">
        <v>18168</v>
      </c>
      <c r="I16" s="115">
        <v>-70</v>
      </c>
      <c r="J16" s="116">
        <v>-0.38529282254513431</v>
      </c>
    </row>
    <row r="17" spans="1:10" s="110" customFormat="1" ht="12" customHeight="1" x14ac:dyDescent="0.2">
      <c r="A17" s="118"/>
      <c r="B17" s="121" t="s">
        <v>110</v>
      </c>
      <c r="C17" s="113">
        <v>27.164317243343302</v>
      </c>
      <c r="D17" s="115">
        <v>7631</v>
      </c>
      <c r="E17" s="114">
        <v>7533</v>
      </c>
      <c r="F17" s="114">
        <v>7583</v>
      </c>
      <c r="G17" s="114">
        <v>7458</v>
      </c>
      <c r="H17" s="140">
        <v>7366</v>
      </c>
      <c r="I17" s="115">
        <v>265</v>
      </c>
      <c r="J17" s="116">
        <v>3.5976106434971489</v>
      </c>
    </row>
    <row r="18" spans="1:10" s="110" customFormat="1" ht="12" customHeight="1" x14ac:dyDescent="0.2">
      <c r="A18" s="120"/>
      <c r="B18" s="121" t="s">
        <v>111</v>
      </c>
      <c r="C18" s="113">
        <v>0.88637334472447671</v>
      </c>
      <c r="D18" s="115">
        <v>249</v>
      </c>
      <c r="E18" s="114">
        <v>276</v>
      </c>
      <c r="F18" s="114">
        <v>271</v>
      </c>
      <c r="G18" s="114">
        <v>269</v>
      </c>
      <c r="H18" s="140">
        <v>241</v>
      </c>
      <c r="I18" s="115">
        <v>8</v>
      </c>
      <c r="J18" s="116">
        <v>3.3195020746887969</v>
      </c>
    </row>
    <row r="19" spans="1:10" s="110" customFormat="1" ht="12" customHeight="1" x14ac:dyDescent="0.2">
      <c r="A19" s="120"/>
      <c r="B19" s="121" t="s">
        <v>112</v>
      </c>
      <c r="C19" s="113">
        <v>0.22070340310408657</v>
      </c>
      <c r="D19" s="115">
        <v>62</v>
      </c>
      <c r="E19" s="114">
        <v>81</v>
      </c>
      <c r="F19" s="114">
        <v>84</v>
      </c>
      <c r="G19" s="114">
        <v>82</v>
      </c>
      <c r="H19" s="140">
        <v>66</v>
      </c>
      <c r="I19" s="115">
        <v>-4</v>
      </c>
      <c r="J19" s="116">
        <v>-6.0606060606060606</v>
      </c>
    </row>
    <row r="20" spans="1:10" s="110" customFormat="1" ht="12" customHeight="1" x14ac:dyDescent="0.2">
      <c r="A20" s="118" t="s">
        <v>113</v>
      </c>
      <c r="B20" s="119" t="s">
        <v>181</v>
      </c>
      <c r="C20" s="113">
        <v>70.977502491812615</v>
      </c>
      <c r="D20" s="115">
        <v>19939</v>
      </c>
      <c r="E20" s="114">
        <v>19931</v>
      </c>
      <c r="F20" s="114">
        <v>20215</v>
      </c>
      <c r="G20" s="114">
        <v>19991</v>
      </c>
      <c r="H20" s="140">
        <v>20019</v>
      </c>
      <c r="I20" s="115">
        <v>-80</v>
      </c>
      <c r="J20" s="116">
        <v>-0.3996203606573755</v>
      </c>
    </row>
    <row r="21" spans="1:10" s="110" customFormat="1" ht="12" customHeight="1" x14ac:dyDescent="0.2">
      <c r="A21" s="118"/>
      <c r="B21" s="119" t="s">
        <v>182</v>
      </c>
      <c r="C21" s="113">
        <v>29.022497508187385</v>
      </c>
      <c r="D21" s="115">
        <v>8153</v>
      </c>
      <c r="E21" s="114">
        <v>8118</v>
      </c>
      <c r="F21" s="114">
        <v>8157</v>
      </c>
      <c r="G21" s="114">
        <v>7837</v>
      </c>
      <c r="H21" s="140">
        <v>7723</v>
      </c>
      <c r="I21" s="115">
        <v>430</v>
      </c>
      <c r="J21" s="116">
        <v>5.5677845396866505</v>
      </c>
    </row>
    <row r="22" spans="1:10" s="110" customFormat="1" ht="12" customHeight="1" x14ac:dyDescent="0.2">
      <c r="A22" s="118" t="s">
        <v>113</v>
      </c>
      <c r="B22" s="119" t="s">
        <v>116</v>
      </c>
      <c r="C22" s="113">
        <v>95.13740566709383</v>
      </c>
      <c r="D22" s="115">
        <v>26726</v>
      </c>
      <c r="E22" s="114">
        <v>26737</v>
      </c>
      <c r="F22" s="114">
        <v>27070</v>
      </c>
      <c r="G22" s="114">
        <v>26580</v>
      </c>
      <c r="H22" s="140">
        <v>26536</v>
      </c>
      <c r="I22" s="115">
        <v>190</v>
      </c>
      <c r="J22" s="116">
        <v>0.71600844136267716</v>
      </c>
    </row>
    <row r="23" spans="1:10" s="110" customFormat="1" ht="12" customHeight="1" x14ac:dyDescent="0.2">
      <c r="A23" s="118"/>
      <c r="B23" s="119" t="s">
        <v>117</v>
      </c>
      <c r="C23" s="113">
        <v>4.8447956713655129</v>
      </c>
      <c r="D23" s="115">
        <v>1361</v>
      </c>
      <c r="E23" s="114">
        <v>1308</v>
      </c>
      <c r="F23" s="114">
        <v>1298</v>
      </c>
      <c r="G23" s="114">
        <v>1244</v>
      </c>
      <c r="H23" s="140">
        <v>1202</v>
      </c>
      <c r="I23" s="115">
        <v>159</v>
      </c>
      <c r="J23" s="116">
        <v>13.227953410981698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797520</v>
      </c>
      <c r="E25" s="236">
        <v>801387</v>
      </c>
      <c r="F25" s="236">
        <v>809328</v>
      </c>
      <c r="G25" s="236">
        <v>799399</v>
      </c>
      <c r="H25" s="241">
        <v>796865</v>
      </c>
      <c r="I25" s="235">
        <v>655</v>
      </c>
      <c r="J25" s="116">
        <v>8.2197109924516704E-2</v>
      </c>
    </row>
    <row r="26" spans="1:10" s="110" customFormat="1" ht="12" customHeight="1" x14ac:dyDescent="0.2">
      <c r="A26" s="118" t="s">
        <v>105</v>
      </c>
      <c r="B26" s="119" t="s">
        <v>106</v>
      </c>
      <c r="C26" s="113">
        <v>50.871827665763867</v>
      </c>
      <c r="D26" s="115">
        <v>405713</v>
      </c>
      <c r="E26" s="114">
        <v>407288</v>
      </c>
      <c r="F26" s="114">
        <v>413683</v>
      </c>
      <c r="G26" s="114">
        <v>407784</v>
      </c>
      <c r="H26" s="140">
        <v>405330</v>
      </c>
      <c r="I26" s="115">
        <v>383</v>
      </c>
      <c r="J26" s="116">
        <v>9.4490908642340804E-2</v>
      </c>
    </row>
    <row r="27" spans="1:10" s="110" customFormat="1" ht="12" customHeight="1" x14ac:dyDescent="0.2">
      <c r="A27" s="118"/>
      <c r="B27" s="119" t="s">
        <v>107</v>
      </c>
      <c r="C27" s="113">
        <v>49.128172334236133</v>
      </c>
      <c r="D27" s="115">
        <v>391807</v>
      </c>
      <c r="E27" s="114">
        <v>394099</v>
      </c>
      <c r="F27" s="114">
        <v>395645</v>
      </c>
      <c r="G27" s="114">
        <v>391615</v>
      </c>
      <c r="H27" s="140">
        <v>391535</v>
      </c>
      <c r="I27" s="115">
        <v>272</v>
      </c>
      <c r="J27" s="116">
        <v>6.9470162309882899E-2</v>
      </c>
    </row>
    <row r="28" spans="1:10" s="110" customFormat="1" ht="12" customHeight="1" x14ac:dyDescent="0.2">
      <c r="A28" s="118" t="s">
        <v>105</v>
      </c>
      <c r="B28" s="121" t="s">
        <v>108</v>
      </c>
      <c r="C28" s="113">
        <v>8.0456916440966992</v>
      </c>
      <c r="D28" s="115">
        <v>64166</v>
      </c>
      <c r="E28" s="114">
        <v>65975</v>
      </c>
      <c r="F28" s="114">
        <v>67671</v>
      </c>
      <c r="G28" s="114">
        <v>59606</v>
      </c>
      <c r="H28" s="140">
        <v>61289</v>
      </c>
      <c r="I28" s="115">
        <v>2877</v>
      </c>
      <c r="J28" s="116">
        <v>4.6941539264794665</v>
      </c>
    </row>
    <row r="29" spans="1:10" s="110" customFormat="1" ht="12" customHeight="1" x14ac:dyDescent="0.2">
      <c r="A29" s="118"/>
      <c r="B29" s="121" t="s">
        <v>109</v>
      </c>
      <c r="C29" s="113">
        <v>66.132134617313667</v>
      </c>
      <c r="D29" s="115">
        <v>527417</v>
      </c>
      <c r="E29" s="114">
        <v>529462</v>
      </c>
      <c r="F29" s="114">
        <v>535762</v>
      </c>
      <c r="G29" s="114">
        <v>536094</v>
      </c>
      <c r="H29" s="140">
        <v>535119</v>
      </c>
      <c r="I29" s="115">
        <v>-7702</v>
      </c>
      <c r="J29" s="116">
        <v>-1.4393060235200021</v>
      </c>
    </row>
    <row r="30" spans="1:10" s="110" customFormat="1" ht="12" customHeight="1" x14ac:dyDescent="0.2">
      <c r="A30" s="118"/>
      <c r="B30" s="121" t="s">
        <v>110</v>
      </c>
      <c r="C30" s="113">
        <v>24.844894171932992</v>
      </c>
      <c r="D30" s="115">
        <v>198143</v>
      </c>
      <c r="E30" s="114">
        <v>198009</v>
      </c>
      <c r="F30" s="114">
        <v>198189</v>
      </c>
      <c r="G30" s="114">
        <v>196259</v>
      </c>
      <c r="H30" s="140">
        <v>193426</v>
      </c>
      <c r="I30" s="115">
        <v>4717</v>
      </c>
      <c r="J30" s="116">
        <v>2.4386587118587988</v>
      </c>
    </row>
    <row r="31" spans="1:10" s="110" customFormat="1" ht="12" customHeight="1" x14ac:dyDescent="0.2">
      <c r="A31" s="120"/>
      <c r="B31" s="121" t="s">
        <v>111</v>
      </c>
      <c r="C31" s="113">
        <v>0.97727956665663562</v>
      </c>
      <c r="D31" s="115">
        <v>7794</v>
      </c>
      <c r="E31" s="114">
        <v>7941</v>
      </c>
      <c r="F31" s="114">
        <v>7706</v>
      </c>
      <c r="G31" s="114">
        <v>7440</v>
      </c>
      <c r="H31" s="140">
        <v>7031</v>
      </c>
      <c r="I31" s="115">
        <v>763</v>
      </c>
      <c r="J31" s="116">
        <v>10.851941402360973</v>
      </c>
    </row>
    <row r="32" spans="1:10" s="110" customFormat="1" ht="12" customHeight="1" x14ac:dyDescent="0.2">
      <c r="A32" s="120"/>
      <c r="B32" s="121" t="s">
        <v>112</v>
      </c>
      <c r="C32" s="113">
        <v>0.30544688534456815</v>
      </c>
      <c r="D32" s="115">
        <v>2436</v>
      </c>
      <c r="E32" s="114">
        <v>2457</v>
      </c>
      <c r="F32" s="114">
        <v>2464</v>
      </c>
      <c r="G32" s="114">
        <v>2199</v>
      </c>
      <c r="H32" s="140">
        <v>2113</v>
      </c>
      <c r="I32" s="115">
        <v>323</v>
      </c>
      <c r="J32" s="116">
        <v>15.286322763842877</v>
      </c>
    </row>
    <row r="33" spans="1:10" s="110" customFormat="1" ht="12" customHeight="1" x14ac:dyDescent="0.2">
      <c r="A33" s="118" t="s">
        <v>113</v>
      </c>
      <c r="B33" s="119" t="s">
        <v>181</v>
      </c>
      <c r="C33" s="113">
        <v>69.444528036914434</v>
      </c>
      <c r="D33" s="115">
        <v>553834</v>
      </c>
      <c r="E33" s="114">
        <v>557410</v>
      </c>
      <c r="F33" s="114">
        <v>565572</v>
      </c>
      <c r="G33" s="114">
        <v>558451</v>
      </c>
      <c r="H33" s="140">
        <v>558133</v>
      </c>
      <c r="I33" s="115">
        <v>-4299</v>
      </c>
      <c r="J33" s="116">
        <v>-0.77024651830298518</v>
      </c>
    </row>
    <row r="34" spans="1:10" s="110" customFormat="1" ht="12" customHeight="1" x14ac:dyDescent="0.2">
      <c r="A34" s="118"/>
      <c r="B34" s="119" t="s">
        <v>182</v>
      </c>
      <c r="C34" s="113">
        <v>30.555471963085566</v>
      </c>
      <c r="D34" s="115">
        <v>243686</v>
      </c>
      <c r="E34" s="114">
        <v>243977</v>
      </c>
      <c r="F34" s="114">
        <v>243756</v>
      </c>
      <c r="G34" s="114">
        <v>240948</v>
      </c>
      <c r="H34" s="140">
        <v>238732</v>
      </c>
      <c r="I34" s="115">
        <v>4954</v>
      </c>
      <c r="J34" s="116">
        <v>2.0751302716016284</v>
      </c>
    </row>
    <row r="35" spans="1:10" s="110" customFormat="1" ht="12" customHeight="1" x14ac:dyDescent="0.2">
      <c r="A35" s="118" t="s">
        <v>113</v>
      </c>
      <c r="B35" s="119" t="s">
        <v>116</v>
      </c>
      <c r="C35" s="113">
        <v>95.466069816430931</v>
      </c>
      <c r="D35" s="115">
        <v>761361</v>
      </c>
      <c r="E35" s="114">
        <v>766120</v>
      </c>
      <c r="F35" s="114">
        <v>773589</v>
      </c>
      <c r="G35" s="114">
        <v>765106</v>
      </c>
      <c r="H35" s="140">
        <v>764011</v>
      </c>
      <c r="I35" s="115">
        <v>-2650</v>
      </c>
      <c r="J35" s="116">
        <v>-0.34685364477736574</v>
      </c>
    </row>
    <row r="36" spans="1:10" s="110" customFormat="1" ht="12" customHeight="1" x14ac:dyDescent="0.2">
      <c r="A36" s="118"/>
      <c r="B36" s="119" t="s">
        <v>117</v>
      </c>
      <c r="C36" s="113">
        <v>4.5162503761661146</v>
      </c>
      <c r="D36" s="115">
        <v>36018</v>
      </c>
      <c r="E36" s="114">
        <v>35127</v>
      </c>
      <c r="F36" s="114">
        <v>35587</v>
      </c>
      <c r="G36" s="114">
        <v>34134</v>
      </c>
      <c r="H36" s="140">
        <v>32687</v>
      </c>
      <c r="I36" s="115">
        <v>3331</v>
      </c>
      <c r="J36" s="116">
        <v>10.190595649646648</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35633</v>
      </c>
      <c r="E64" s="236">
        <v>35786</v>
      </c>
      <c r="F64" s="236">
        <v>36293</v>
      </c>
      <c r="G64" s="236">
        <v>35888</v>
      </c>
      <c r="H64" s="140">
        <v>35792</v>
      </c>
      <c r="I64" s="115">
        <v>-159</v>
      </c>
      <c r="J64" s="116">
        <v>-0.44423334823424226</v>
      </c>
    </row>
    <row r="65" spans="1:12" s="110" customFormat="1" ht="12" customHeight="1" x14ac:dyDescent="0.2">
      <c r="A65" s="118" t="s">
        <v>105</v>
      </c>
      <c r="B65" s="119" t="s">
        <v>106</v>
      </c>
      <c r="C65" s="113">
        <v>51.999550978025987</v>
      </c>
      <c r="D65" s="235">
        <v>18529</v>
      </c>
      <c r="E65" s="236">
        <v>18582</v>
      </c>
      <c r="F65" s="236">
        <v>18944</v>
      </c>
      <c r="G65" s="236">
        <v>18664</v>
      </c>
      <c r="H65" s="140">
        <v>18592</v>
      </c>
      <c r="I65" s="115">
        <v>-63</v>
      </c>
      <c r="J65" s="116">
        <v>-0.33885542168674698</v>
      </c>
    </row>
    <row r="66" spans="1:12" s="110" customFormat="1" ht="12" customHeight="1" x14ac:dyDescent="0.2">
      <c r="A66" s="118"/>
      <c r="B66" s="119" t="s">
        <v>107</v>
      </c>
      <c r="C66" s="113">
        <v>48.000449021974013</v>
      </c>
      <c r="D66" s="235">
        <v>17104</v>
      </c>
      <c r="E66" s="236">
        <v>17204</v>
      </c>
      <c r="F66" s="236">
        <v>17349</v>
      </c>
      <c r="G66" s="236">
        <v>17224</v>
      </c>
      <c r="H66" s="140">
        <v>17200</v>
      </c>
      <c r="I66" s="115">
        <v>-96</v>
      </c>
      <c r="J66" s="116">
        <v>-0.55813953488372092</v>
      </c>
    </row>
    <row r="67" spans="1:12" s="110" customFormat="1" ht="12" customHeight="1" x14ac:dyDescent="0.2">
      <c r="A67" s="118" t="s">
        <v>105</v>
      </c>
      <c r="B67" s="121" t="s">
        <v>108</v>
      </c>
      <c r="C67" s="113">
        <v>7.1141919007661434</v>
      </c>
      <c r="D67" s="235">
        <v>2535</v>
      </c>
      <c r="E67" s="236">
        <v>2592</v>
      </c>
      <c r="F67" s="236">
        <v>2696</v>
      </c>
      <c r="G67" s="236">
        <v>2343</v>
      </c>
      <c r="H67" s="140">
        <v>2414</v>
      </c>
      <c r="I67" s="115">
        <v>121</v>
      </c>
      <c r="J67" s="116">
        <v>5.0124275062137533</v>
      </c>
    </row>
    <row r="68" spans="1:12" s="110" customFormat="1" ht="12" customHeight="1" x14ac:dyDescent="0.2">
      <c r="A68" s="118"/>
      <c r="B68" s="121" t="s">
        <v>109</v>
      </c>
      <c r="C68" s="113">
        <v>64.201723121825268</v>
      </c>
      <c r="D68" s="235">
        <v>22877</v>
      </c>
      <c r="E68" s="236">
        <v>23027</v>
      </c>
      <c r="F68" s="236">
        <v>23378</v>
      </c>
      <c r="G68" s="236">
        <v>23456</v>
      </c>
      <c r="H68" s="140">
        <v>23460</v>
      </c>
      <c r="I68" s="115">
        <v>-583</v>
      </c>
      <c r="J68" s="116">
        <v>-2.4850809889173062</v>
      </c>
    </row>
    <row r="69" spans="1:12" s="110" customFormat="1" ht="12" customHeight="1" x14ac:dyDescent="0.2">
      <c r="A69" s="118"/>
      <c r="B69" s="121" t="s">
        <v>110</v>
      </c>
      <c r="C69" s="113">
        <v>27.746751606656751</v>
      </c>
      <c r="D69" s="235">
        <v>9887</v>
      </c>
      <c r="E69" s="236">
        <v>9809</v>
      </c>
      <c r="F69" s="236">
        <v>9871</v>
      </c>
      <c r="G69" s="236">
        <v>9751</v>
      </c>
      <c r="H69" s="140">
        <v>9625</v>
      </c>
      <c r="I69" s="115">
        <v>262</v>
      </c>
      <c r="J69" s="116">
        <v>2.7220779220779221</v>
      </c>
    </row>
    <row r="70" spans="1:12" s="110" customFormat="1" ht="12" customHeight="1" x14ac:dyDescent="0.2">
      <c r="A70" s="120"/>
      <c r="B70" s="121" t="s">
        <v>111</v>
      </c>
      <c r="C70" s="113">
        <v>0.93733337075183121</v>
      </c>
      <c r="D70" s="235">
        <v>334</v>
      </c>
      <c r="E70" s="236">
        <v>358</v>
      </c>
      <c r="F70" s="236">
        <v>348</v>
      </c>
      <c r="G70" s="236">
        <v>338</v>
      </c>
      <c r="H70" s="140">
        <v>293</v>
      </c>
      <c r="I70" s="115">
        <v>41</v>
      </c>
      <c r="J70" s="116">
        <v>13.993174061433447</v>
      </c>
    </row>
    <row r="71" spans="1:12" s="110" customFormat="1" ht="12" customHeight="1" x14ac:dyDescent="0.2">
      <c r="A71" s="120"/>
      <c r="B71" s="121" t="s">
        <v>112</v>
      </c>
      <c r="C71" s="113">
        <v>0.28063873375803328</v>
      </c>
      <c r="D71" s="235">
        <v>100</v>
      </c>
      <c r="E71" s="236">
        <v>119</v>
      </c>
      <c r="F71" s="236">
        <v>125</v>
      </c>
      <c r="G71" s="236">
        <v>122</v>
      </c>
      <c r="H71" s="140">
        <v>91</v>
      </c>
      <c r="I71" s="115">
        <v>9</v>
      </c>
      <c r="J71" s="116">
        <v>9.8901098901098905</v>
      </c>
    </row>
    <row r="72" spans="1:12" s="110" customFormat="1" ht="12" customHeight="1" x14ac:dyDescent="0.2">
      <c r="A72" s="118" t="s">
        <v>113</v>
      </c>
      <c r="B72" s="119" t="s">
        <v>181</v>
      </c>
      <c r="C72" s="113">
        <v>72.300956978082112</v>
      </c>
      <c r="D72" s="235">
        <v>25763</v>
      </c>
      <c r="E72" s="236">
        <v>25914</v>
      </c>
      <c r="F72" s="236">
        <v>26352</v>
      </c>
      <c r="G72" s="236">
        <v>26065</v>
      </c>
      <c r="H72" s="140">
        <v>26052</v>
      </c>
      <c r="I72" s="115">
        <v>-289</v>
      </c>
      <c r="J72" s="116">
        <v>-1.1093198218946723</v>
      </c>
    </row>
    <row r="73" spans="1:12" s="110" customFormat="1" ht="12" customHeight="1" x14ac:dyDescent="0.2">
      <c r="A73" s="118"/>
      <c r="B73" s="119" t="s">
        <v>182</v>
      </c>
      <c r="C73" s="113">
        <v>27.699043021917884</v>
      </c>
      <c r="D73" s="115">
        <v>9870</v>
      </c>
      <c r="E73" s="114">
        <v>9872</v>
      </c>
      <c r="F73" s="114">
        <v>9941</v>
      </c>
      <c r="G73" s="114">
        <v>9823</v>
      </c>
      <c r="H73" s="140">
        <v>9740</v>
      </c>
      <c r="I73" s="115">
        <v>130</v>
      </c>
      <c r="J73" s="116">
        <v>1.3347022587268993</v>
      </c>
    </row>
    <row r="74" spans="1:12" s="110" customFormat="1" ht="12" customHeight="1" x14ac:dyDescent="0.2">
      <c r="A74" s="118" t="s">
        <v>113</v>
      </c>
      <c r="B74" s="119" t="s">
        <v>116</v>
      </c>
      <c r="C74" s="113">
        <v>96.767041787107459</v>
      </c>
      <c r="D74" s="115">
        <v>34481</v>
      </c>
      <c r="E74" s="114">
        <v>34688</v>
      </c>
      <c r="F74" s="114">
        <v>35164</v>
      </c>
      <c r="G74" s="114">
        <v>34791</v>
      </c>
      <c r="H74" s="140">
        <v>34740</v>
      </c>
      <c r="I74" s="115">
        <v>-259</v>
      </c>
      <c r="J74" s="116">
        <v>-0.74553828439838798</v>
      </c>
    </row>
    <row r="75" spans="1:12" s="110" customFormat="1" ht="12" customHeight="1" x14ac:dyDescent="0.2">
      <c r="A75" s="142"/>
      <c r="B75" s="124" t="s">
        <v>117</v>
      </c>
      <c r="C75" s="125">
        <v>3.2161198888670612</v>
      </c>
      <c r="D75" s="143">
        <v>1146</v>
      </c>
      <c r="E75" s="144">
        <v>1092</v>
      </c>
      <c r="F75" s="144">
        <v>1121</v>
      </c>
      <c r="G75" s="144">
        <v>1090</v>
      </c>
      <c r="H75" s="145">
        <v>1044</v>
      </c>
      <c r="I75" s="143">
        <v>102</v>
      </c>
      <c r="J75" s="146">
        <v>9.7701149425287355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28092</v>
      </c>
      <c r="G11" s="114">
        <v>28049</v>
      </c>
      <c r="H11" s="114">
        <v>28372</v>
      </c>
      <c r="I11" s="114">
        <v>27828</v>
      </c>
      <c r="J11" s="140">
        <v>27742</v>
      </c>
      <c r="K11" s="114">
        <v>350</v>
      </c>
      <c r="L11" s="116">
        <v>1.2616249729651792</v>
      </c>
    </row>
    <row r="12" spans="1:17" s="110" customFormat="1" ht="24.95" customHeight="1" x14ac:dyDescent="0.2">
      <c r="A12" s="604" t="s">
        <v>185</v>
      </c>
      <c r="B12" s="605"/>
      <c r="C12" s="605"/>
      <c r="D12" s="606"/>
      <c r="E12" s="113">
        <v>53.613128292752386</v>
      </c>
      <c r="F12" s="115">
        <v>15061</v>
      </c>
      <c r="G12" s="114">
        <v>15007</v>
      </c>
      <c r="H12" s="114">
        <v>15292</v>
      </c>
      <c r="I12" s="114">
        <v>15064</v>
      </c>
      <c r="J12" s="140">
        <v>14979</v>
      </c>
      <c r="K12" s="114">
        <v>82</v>
      </c>
      <c r="L12" s="116">
        <v>0.54743307296882304</v>
      </c>
    </row>
    <row r="13" spans="1:17" s="110" customFormat="1" ht="15" customHeight="1" x14ac:dyDescent="0.2">
      <c r="A13" s="120"/>
      <c r="B13" s="612" t="s">
        <v>107</v>
      </c>
      <c r="C13" s="612"/>
      <c r="E13" s="113">
        <v>46.386871707247614</v>
      </c>
      <c r="F13" s="115">
        <v>13031</v>
      </c>
      <c r="G13" s="114">
        <v>13042</v>
      </c>
      <c r="H13" s="114">
        <v>13080</v>
      </c>
      <c r="I13" s="114">
        <v>12764</v>
      </c>
      <c r="J13" s="140">
        <v>12763</v>
      </c>
      <c r="K13" s="114">
        <v>268</v>
      </c>
      <c r="L13" s="116">
        <v>2.0998197915850505</v>
      </c>
    </row>
    <row r="14" spans="1:17" s="110" customFormat="1" ht="24.95" customHeight="1" x14ac:dyDescent="0.2">
      <c r="A14" s="604" t="s">
        <v>186</v>
      </c>
      <c r="B14" s="605"/>
      <c r="C14" s="605"/>
      <c r="D14" s="606"/>
      <c r="E14" s="113">
        <v>7.5252740993877261</v>
      </c>
      <c r="F14" s="115">
        <v>2114</v>
      </c>
      <c r="G14" s="114">
        <v>2144</v>
      </c>
      <c r="H14" s="114">
        <v>2219</v>
      </c>
      <c r="I14" s="114">
        <v>1896</v>
      </c>
      <c r="J14" s="140">
        <v>1967</v>
      </c>
      <c r="K14" s="114">
        <v>147</v>
      </c>
      <c r="L14" s="116">
        <v>7.4733096085409256</v>
      </c>
    </row>
    <row r="15" spans="1:17" s="110" customFormat="1" ht="15" customHeight="1" x14ac:dyDescent="0.2">
      <c r="A15" s="120"/>
      <c r="B15" s="119"/>
      <c r="C15" s="258" t="s">
        <v>106</v>
      </c>
      <c r="E15" s="113">
        <v>65.373699148533589</v>
      </c>
      <c r="F15" s="115">
        <v>1382</v>
      </c>
      <c r="G15" s="114">
        <v>1392</v>
      </c>
      <c r="H15" s="114">
        <v>1463</v>
      </c>
      <c r="I15" s="114">
        <v>1274</v>
      </c>
      <c r="J15" s="140">
        <v>1322</v>
      </c>
      <c r="K15" s="114">
        <v>60</v>
      </c>
      <c r="L15" s="116">
        <v>4.5385779122541603</v>
      </c>
    </row>
    <row r="16" spans="1:17" s="110" customFormat="1" ht="15" customHeight="1" x14ac:dyDescent="0.2">
      <c r="A16" s="120"/>
      <c r="B16" s="119"/>
      <c r="C16" s="258" t="s">
        <v>107</v>
      </c>
      <c r="E16" s="113">
        <v>34.626300851466418</v>
      </c>
      <c r="F16" s="115">
        <v>732</v>
      </c>
      <c r="G16" s="114">
        <v>752</v>
      </c>
      <c r="H16" s="114">
        <v>756</v>
      </c>
      <c r="I16" s="114">
        <v>622</v>
      </c>
      <c r="J16" s="140">
        <v>645</v>
      </c>
      <c r="K16" s="114">
        <v>87</v>
      </c>
      <c r="L16" s="116">
        <v>13.488372093023257</v>
      </c>
    </row>
    <row r="17" spans="1:12" s="110" customFormat="1" ht="15" customHeight="1" x14ac:dyDescent="0.2">
      <c r="A17" s="120"/>
      <c r="B17" s="121" t="s">
        <v>109</v>
      </c>
      <c r="C17" s="258"/>
      <c r="E17" s="113">
        <v>64.42403531254449</v>
      </c>
      <c r="F17" s="115">
        <v>18098</v>
      </c>
      <c r="G17" s="114">
        <v>18096</v>
      </c>
      <c r="H17" s="114">
        <v>18299</v>
      </c>
      <c r="I17" s="114">
        <v>18205</v>
      </c>
      <c r="J17" s="140">
        <v>18168</v>
      </c>
      <c r="K17" s="114">
        <v>-70</v>
      </c>
      <c r="L17" s="116">
        <v>-0.38529282254513431</v>
      </c>
    </row>
    <row r="18" spans="1:12" s="110" customFormat="1" ht="15" customHeight="1" x14ac:dyDescent="0.2">
      <c r="A18" s="120"/>
      <c r="B18" s="119"/>
      <c r="C18" s="258" t="s">
        <v>106</v>
      </c>
      <c r="E18" s="113">
        <v>53.856779754669027</v>
      </c>
      <c r="F18" s="115">
        <v>9747</v>
      </c>
      <c r="G18" s="114">
        <v>9729</v>
      </c>
      <c r="H18" s="114">
        <v>9916</v>
      </c>
      <c r="I18" s="114">
        <v>9914</v>
      </c>
      <c r="J18" s="140">
        <v>9842</v>
      </c>
      <c r="K18" s="114">
        <v>-95</v>
      </c>
      <c r="L18" s="116">
        <v>-0.96525096525096521</v>
      </c>
    </row>
    <row r="19" spans="1:12" s="110" customFormat="1" ht="15" customHeight="1" x14ac:dyDescent="0.2">
      <c r="A19" s="120"/>
      <c r="B19" s="119"/>
      <c r="C19" s="258" t="s">
        <v>107</v>
      </c>
      <c r="E19" s="113">
        <v>46.143220245330973</v>
      </c>
      <c r="F19" s="115">
        <v>8351</v>
      </c>
      <c r="G19" s="114">
        <v>8367</v>
      </c>
      <c r="H19" s="114">
        <v>8383</v>
      </c>
      <c r="I19" s="114">
        <v>8291</v>
      </c>
      <c r="J19" s="140">
        <v>8326</v>
      </c>
      <c r="K19" s="114">
        <v>25</v>
      </c>
      <c r="L19" s="116">
        <v>0.30026423252462164</v>
      </c>
    </row>
    <row r="20" spans="1:12" s="110" customFormat="1" ht="15" customHeight="1" x14ac:dyDescent="0.2">
      <c r="A20" s="120"/>
      <c r="B20" s="121" t="s">
        <v>110</v>
      </c>
      <c r="C20" s="258"/>
      <c r="E20" s="113">
        <v>27.164317243343302</v>
      </c>
      <c r="F20" s="115">
        <v>7631</v>
      </c>
      <c r="G20" s="114">
        <v>7533</v>
      </c>
      <c r="H20" s="114">
        <v>7583</v>
      </c>
      <c r="I20" s="114">
        <v>7458</v>
      </c>
      <c r="J20" s="140">
        <v>7366</v>
      </c>
      <c r="K20" s="114">
        <v>265</v>
      </c>
      <c r="L20" s="116">
        <v>3.5976106434971489</v>
      </c>
    </row>
    <row r="21" spans="1:12" s="110" customFormat="1" ht="15" customHeight="1" x14ac:dyDescent="0.2">
      <c r="A21" s="120"/>
      <c r="B21" s="119"/>
      <c r="C21" s="258" t="s">
        <v>106</v>
      </c>
      <c r="E21" s="113">
        <v>49.521687852181891</v>
      </c>
      <c r="F21" s="115">
        <v>3779</v>
      </c>
      <c r="G21" s="114">
        <v>3724</v>
      </c>
      <c r="H21" s="114">
        <v>3757</v>
      </c>
      <c r="I21" s="114">
        <v>3725</v>
      </c>
      <c r="J21" s="140">
        <v>3671</v>
      </c>
      <c r="K21" s="114">
        <v>108</v>
      </c>
      <c r="L21" s="116">
        <v>2.9419776627621901</v>
      </c>
    </row>
    <row r="22" spans="1:12" s="110" customFormat="1" ht="15" customHeight="1" x14ac:dyDescent="0.2">
      <c r="A22" s="120"/>
      <c r="B22" s="119"/>
      <c r="C22" s="258" t="s">
        <v>107</v>
      </c>
      <c r="E22" s="113">
        <v>50.478312147818109</v>
      </c>
      <c r="F22" s="115">
        <v>3852</v>
      </c>
      <c r="G22" s="114">
        <v>3809</v>
      </c>
      <c r="H22" s="114">
        <v>3826</v>
      </c>
      <c r="I22" s="114">
        <v>3733</v>
      </c>
      <c r="J22" s="140">
        <v>3695</v>
      </c>
      <c r="K22" s="114">
        <v>157</v>
      </c>
      <c r="L22" s="116">
        <v>4.2489851150202975</v>
      </c>
    </row>
    <row r="23" spans="1:12" s="110" customFormat="1" ht="15" customHeight="1" x14ac:dyDescent="0.2">
      <c r="A23" s="120"/>
      <c r="B23" s="121" t="s">
        <v>111</v>
      </c>
      <c r="C23" s="258"/>
      <c r="E23" s="113">
        <v>0.88637334472447671</v>
      </c>
      <c r="F23" s="115">
        <v>249</v>
      </c>
      <c r="G23" s="114">
        <v>276</v>
      </c>
      <c r="H23" s="114">
        <v>271</v>
      </c>
      <c r="I23" s="114">
        <v>269</v>
      </c>
      <c r="J23" s="140">
        <v>241</v>
      </c>
      <c r="K23" s="114">
        <v>8</v>
      </c>
      <c r="L23" s="116">
        <v>3.3195020746887969</v>
      </c>
    </row>
    <row r="24" spans="1:12" s="110" customFormat="1" ht="15" customHeight="1" x14ac:dyDescent="0.2">
      <c r="A24" s="120"/>
      <c r="B24" s="119"/>
      <c r="C24" s="258" t="s">
        <v>106</v>
      </c>
      <c r="E24" s="113">
        <v>61.445783132530117</v>
      </c>
      <c r="F24" s="115">
        <v>153</v>
      </c>
      <c r="G24" s="114">
        <v>162</v>
      </c>
      <c r="H24" s="114">
        <v>156</v>
      </c>
      <c r="I24" s="114">
        <v>151</v>
      </c>
      <c r="J24" s="140">
        <v>144</v>
      </c>
      <c r="K24" s="114">
        <v>9</v>
      </c>
      <c r="L24" s="116">
        <v>6.25</v>
      </c>
    </row>
    <row r="25" spans="1:12" s="110" customFormat="1" ht="15" customHeight="1" x14ac:dyDescent="0.2">
      <c r="A25" s="120"/>
      <c r="B25" s="119"/>
      <c r="C25" s="258" t="s">
        <v>107</v>
      </c>
      <c r="E25" s="113">
        <v>38.554216867469883</v>
      </c>
      <c r="F25" s="115">
        <v>96</v>
      </c>
      <c r="G25" s="114">
        <v>114</v>
      </c>
      <c r="H25" s="114">
        <v>115</v>
      </c>
      <c r="I25" s="114">
        <v>118</v>
      </c>
      <c r="J25" s="140">
        <v>97</v>
      </c>
      <c r="K25" s="114">
        <v>-1</v>
      </c>
      <c r="L25" s="116">
        <v>-1.0309278350515463</v>
      </c>
    </row>
    <row r="26" spans="1:12" s="110" customFormat="1" ht="15" customHeight="1" x14ac:dyDescent="0.2">
      <c r="A26" s="120"/>
      <c r="C26" s="121" t="s">
        <v>187</v>
      </c>
      <c r="D26" s="110" t="s">
        <v>188</v>
      </c>
      <c r="E26" s="113">
        <v>0.22070340310408657</v>
      </c>
      <c r="F26" s="115">
        <v>62</v>
      </c>
      <c r="G26" s="114">
        <v>81</v>
      </c>
      <c r="H26" s="114">
        <v>84</v>
      </c>
      <c r="I26" s="114">
        <v>82</v>
      </c>
      <c r="J26" s="140">
        <v>66</v>
      </c>
      <c r="K26" s="114">
        <v>-4</v>
      </c>
      <c r="L26" s="116">
        <v>-6.0606060606060606</v>
      </c>
    </row>
    <row r="27" spans="1:12" s="110" customFormat="1" ht="15" customHeight="1" x14ac:dyDescent="0.2">
      <c r="A27" s="120"/>
      <c r="B27" s="119"/>
      <c r="D27" s="259" t="s">
        <v>106</v>
      </c>
      <c r="E27" s="113">
        <v>61.29032258064516</v>
      </c>
      <c r="F27" s="115">
        <v>38</v>
      </c>
      <c r="G27" s="114">
        <v>39</v>
      </c>
      <c r="H27" s="114">
        <v>40</v>
      </c>
      <c r="I27" s="114">
        <v>39</v>
      </c>
      <c r="J27" s="140">
        <v>38</v>
      </c>
      <c r="K27" s="114">
        <v>0</v>
      </c>
      <c r="L27" s="116">
        <v>0</v>
      </c>
    </row>
    <row r="28" spans="1:12" s="110" customFormat="1" ht="15" customHeight="1" x14ac:dyDescent="0.2">
      <c r="A28" s="120"/>
      <c r="B28" s="119"/>
      <c r="D28" s="259" t="s">
        <v>107</v>
      </c>
      <c r="E28" s="113">
        <v>38.70967741935484</v>
      </c>
      <c r="F28" s="115">
        <v>24</v>
      </c>
      <c r="G28" s="114">
        <v>42</v>
      </c>
      <c r="H28" s="114">
        <v>44</v>
      </c>
      <c r="I28" s="114">
        <v>43</v>
      </c>
      <c r="J28" s="140">
        <v>28</v>
      </c>
      <c r="K28" s="114">
        <v>-4</v>
      </c>
      <c r="L28" s="116">
        <v>-14.285714285714286</v>
      </c>
    </row>
    <row r="29" spans="1:12" s="110" customFormat="1" ht="24.95" customHeight="1" x14ac:dyDescent="0.2">
      <c r="A29" s="604" t="s">
        <v>189</v>
      </c>
      <c r="B29" s="605"/>
      <c r="C29" s="605"/>
      <c r="D29" s="606"/>
      <c r="E29" s="113">
        <v>95.13740566709383</v>
      </c>
      <c r="F29" s="115">
        <v>26726</v>
      </c>
      <c r="G29" s="114">
        <v>26737</v>
      </c>
      <c r="H29" s="114">
        <v>27070</v>
      </c>
      <c r="I29" s="114">
        <v>26580</v>
      </c>
      <c r="J29" s="140">
        <v>26536</v>
      </c>
      <c r="K29" s="114">
        <v>190</v>
      </c>
      <c r="L29" s="116">
        <v>0.71600844136267716</v>
      </c>
    </row>
    <row r="30" spans="1:12" s="110" customFormat="1" ht="15" customHeight="1" x14ac:dyDescent="0.2">
      <c r="A30" s="120"/>
      <c r="B30" s="119"/>
      <c r="C30" s="258" t="s">
        <v>106</v>
      </c>
      <c r="E30" s="113">
        <v>52.349771757838809</v>
      </c>
      <c r="F30" s="115">
        <v>13991</v>
      </c>
      <c r="G30" s="114">
        <v>13964</v>
      </c>
      <c r="H30" s="114">
        <v>14260</v>
      </c>
      <c r="I30" s="114">
        <v>14080</v>
      </c>
      <c r="J30" s="140">
        <v>14027</v>
      </c>
      <c r="K30" s="114">
        <v>-36</v>
      </c>
      <c r="L30" s="116">
        <v>-0.2566478933485421</v>
      </c>
    </row>
    <row r="31" spans="1:12" s="110" customFormat="1" ht="15" customHeight="1" x14ac:dyDescent="0.2">
      <c r="A31" s="120"/>
      <c r="B31" s="119"/>
      <c r="C31" s="258" t="s">
        <v>107</v>
      </c>
      <c r="E31" s="113">
        <v>47.650228242161191</v>
      </c>
      <c r="F31" s="115">
        <v>12735</v>
      </c>
      <c r="G31" s="114">
        <v>12773</v>
      </c>
      <c r="H31" s="114">
        <v>12810</v>
      </c>
      <c r="I31" s="114">
        <v>12500</v>
      </c>
      <c r="J31" s="140">
        <v>12509</v>
      </c>
      <c r="K31" s="114">
        <v>226</v>
      </c>
      <c r="L31" s="116">
        <v>1.8066991765928531</v>
      </c>
    </row>
    <row r="32" spans="1:12" s="110" customFormat="1" ht="15" customHeight="1" x14ac:dyDescent="0.2">
      <c r="A32" s="120"/>
      <c r="B32" s="119" t="s">
        <v>117</v>
      </c>
      <c r="C32" s="258"/>
      <c r="E32" s="113">
        <v>4.8447956713655129</v>
      </c>
      <c r="F32" s="115">
        <v>1361</v>
      </c>
      <c r="G32" s="114">
        <v>1308</v>
      </c>
      <c r="H32" s="114">
        <v>1298</v>
      </c>
      <c r="I32" s="114">
        <v>1244</v>
      </c>
      <c r="J32" s="140">
        <v>1202</v>
      </c>
      <c r="K32" s="114">
        <v>159</v>
      </c>
      <c r="L32" s="116">
        <v>13.227953410981698</v>
      </c>
    </row>
    <row r="33" spans="1:12" s="110" customFormat="1" ht="15" customHeight="1" x14ac:dyDescent="0.2">
      <c r="A33" s="120"/>
      <c r="B33" s="119"/>
      <c r="C33" s="258" t="s">
        <v>106</v>
      </c>
      <c r="E33" s="113">
        <v>78.251285819250555</v>
      </c>
      <c r="F33" s="115">
        <v>1065</v>
      </c>
      <c r="G33" s="114">
        <v>1039</v>
      </c>
      <c r="H33" s="114">
        <v>1028</v>
      </c>
      <c r="I33" s="114">
        <v>980</v>
      </c>
      <c r="J33" s="140">
        <v>948</v>
      </c>
      <c r="K33" s="114">
        <v>117</v>
      </c>
      <c r="L33" s="116">
        <v>12.341772151898734</v>
      </c>
    </row>
    <row r="34" spans="1:12" s="110" customFormat="1" ht="15" customHeight="1" x14ac:dyDescent="0.2">
      <c r="A34" s="120"/>
      <c r="B34" s="119"/>
      <c r="C34" s="258" t="s">
        <v>107</v>
      </c>
      <c r="E34" s="113">
        <v>21.748714180749449</v>
      </c>
      <c r="F34" s="115">
        <v>296</v>
      </c>
      <c r="G34" s="114">
        <v>269</v>
      </c>
      <c r="H34" s="114">
        <v>270</v>
      </c>
      <c r="I34" s="114">
        <v>264</v>
      </c>
      <c r="J34" s="140">
        <v>254</v>
      </c>
      <c r="K34" s="114">
        <v>42</v>
      </c>
      <c r="L34" s="116">
        <v>16.535433070866141</v>
      </c>
    </row>
    <row r="35" spans="1:12" s="110" customFormat="1" ht="24.95" customHeight="1" x14ac:dyDescent="0.2">
      <c r="A35" s="604" t="s">
        <v>190</v>
      </c>
      <c r="B35" s="605"/>
      <c r="C35" s="605"/>
      <c r="D35" s="606"/>
      <c r="E35" s="113">
        <v>70.977502491812615</v>
      </c>
      <c r="F35" s="115">
        <v>19939</v>
      </c>
      <c r="G35" s="114">
        <v>19931</v>
      </c>
      <c r="H35" s="114">
        <v>20215</v>
      </c>
      <c r="I35" s="114">
        <v>19991</v>
      </c>
      <c r="J35" s="140">
        <v>20019</v>
      </c>
      <c r="K35" s="114">
        <v>-80</v>
      </c>
      <c r="L35" s="116">
        <v>-0.3996203606573755</v>
      </c>
    </row>
    <row r="36" spans="1:12" s="110" customFormat="1" ht="15" customHeight="1" x14ac:dyDescent="0.2">
      <c r="A36" s="120"/>
      <c r="B36" s="119"/>
      <c r="C36" s="258" t="s">
        <v>106</v>
      </c>
      <c r="E36" s="113">
        <v>67.726566026380453</v>
      </c>
      <c r="F36" s="115">
        <v>13504</v>
      </c>
      <c r="G36" s="114">
        <v>13464</v>
      </c>
      <c r="H36" s="114">
        <v>13713</v>
      </c>
      <c r="I36" s="114">
        <v>13548</v>
      </c>
      <c r="J36" s="140">
        <v>13523</v>
      </c>
      <c r="K36" s="114">
        <v>-19</v>
      </c>
      <c r="L36" s="116">
        <v>-0.14050136803963617</v>
      </c>
    </row>
    <row r="37" spans="1:12" s="110" customFormat="1" ht="15" customHeight="1" x14ac:dyDescent="0.2">
      <c r="A37" s="120"/>
      <c r="B37" s="119"/>
      <c r="C37" s="258" t="s">
        <v>107</v>
      </c>
      <c r="E37" s="113">
        <v>32.273433973619539</v>
      </c>
      <c r="F37" s="115">
        <v>6435</v>
      </c>
      <c r="G37" s="114">
        <v>6467</v>
      </c>
      <c r="H37" s="114">
        <v>6502</v>
      </c>
      <c r="I37" s="114">
        <v>6443</v>
      </c>
      <c r="J37" s="140">
        <v>6496</v>
      </c>
      <c r="K37" s="114">
        <v>-61</v>
      </c>
      <c r="L37" s="116">
        <v>-0.93903940886699511</v>
      </c>
    </row>
    <row r="38" spans="1:12" s="110" customFormat="1" ht="15" customHeight="1" x14ac:dyDescent="0.2">
      <c r="A38" s="120"/>
      <c r="B38" s="119" t="s">
        <v>182</v>
      </c>
      <c r="C38" s="258"/>
      <c r="E38" s="113">
        <v>29.022497508187385</v>
      </c>
      <c r="F38" s="115">
        <v>8153</v>
      </c>
      <c r="G38" s="114">
        <v>8118</v>
      </c>
      <c r="H38" s="114">
        <v>8157</v>
      </c>
      <c r="I38" s="114">
        <v>7837</v>
      </c>
      <c r="J38" s="140">
        <v>7723</v>
      </c>
      <c r="K38" s="114">
        <v>430</v>
      </c>
      <c r="L38" s="116">
        <v>5.5677845396866505</v>
      </c>
    </row>
    <row r="39" spans="1:12" s="110" customFormat="1" ht="15" customHeight="1" x14ac:dyDescent="0.2">
      <c r="A39" s="120"/>
      <c r="B39" s="119"/>
      <c r="C39" s="258" t="s">
        <v>106</v>
      </c>
      <c r="E39" s="113">
        <v>19.097264810499201</v>
      </c>
      <c r="F39" s="115">
        <v>1557</v>
      </c>
      <c r="G39" s="114">
        <v>1543</v>
      </c>
      <c r="H39" s="114">
        <v>1579</v>
      </c>
      <c r="I39" s="114">
        <v>1516</v>
      </c>
      <c r="J39" s="140">
        <v>1456</v>
      </c>
      <c r="K39" s="114">
        <v>101</v>
      </c>
      <c r="L39" s="116">
        <v>6.936813186813187</v>
      </c>
    </row>
    <row r="40" spans="1:12" s="110" customFormat="1" ht="15" customHeight="1" x14ac:dyDescent="0.2">
      <c r="A40" s="120"/>
      <c r="B40" s="119"/>
      <c r="C40" s="258" t="s">
        <v>107</v>
      </c>
      <c r="E40" s="113">
        <v>80.902735189500802</v>
      </c>
      <c r="F40" s="115">
        <v>6596</v>
      </c>
      <c r="G40" s="114">
        <v>6575</v>
      </c>
      <c r="H40" s="114">
        <v>6578</v>
      </c>
      <c r="I40" s="114">
        <v>6321</v>
      </c>
      <c r="J40" s="140">
        <v>6267</v>
      </c>
      <c r="K40" s="114">
        <v>329</v>
      </c>
      <c r="L40" s="116">
        <v>5.2497207595340676</v>
      </c>
    </row>
    <row r="41" spans="1:12" s="110" customFormat="1" ht="24.75" customHeight="1" x14ac:dyDescent="0.2">
      <c r="A41" s="604" t="s">
        <v>517</v>
      </c>
      <c r="B41" s="605"/>
      <c r="C41" s="605"/>
      <c r="D41" s="606"/>
      <c r="E41" s="113">
        <v>3.4671792681190374</v>
      </c>
      <c r="F41" s="115">
        <v>974</v>
      </c>
      <c r="G41" s="114">
        <v>1049</v>
      </c>
      <c r="H41" s="114">
        <v>1075</v>
      </c>
      <c r="I41" s="114">
        <v>826</v>
      </c>
      <c r="J41" s="140">
        <v>901</v>
      </c>
      <c r="K41" s="114">
        <v>73</v>
      </c>
      <c r="L41" s="116">
        <v>8.1021087680355155</v>
      </c>
    </row>
    <row r="42" spans="1:12" s="110" customFormat="1" ht="15" customHeight="1" x14ac:dyDescent="0.2">
      <c r="A42" s="120"/>
      <c r="B42" s="119"/>
      <c r="C42" s="258" t="s">
        <v>106</v>
      </c>
      <c r="E42" s="113">
        <v>67.453798767967143</v>
      </c>
      <c r="F42" s="115">
        <v>657</v>
      </c>
      <c r="G42" s="114">
        <v>702</v>
      </c>
      <c r="H42" s="114">
        <v>724</v>
      </c>
      <c r="I42" s="114">
        <v>562</v>
      </c>
      <c r="J42" s="140">
        <v>607</v>
      </c>
      <c r="K42" s="114">
        <v>50</v>
      </c>
      <c r="L42" s="116">
        <v>8.2372322899505761</v>
      </c>
    </row>
    <row r="43" spans="1:12" s="110" customFormat="1" ht="15" customHeight="1" x14ac:dyDescent="0.2">
      <c r="A43" s="123"/>
      <c r="B43" s="124"/>
      <c r="C43" s="260" t="s">
        <v>107</v>
      </c>
      <c r="D43" s="261"/>
      <c r="E43" s="125">
        <v>32.546201232032857</v>
      </c>
      <c r="F43" s="143">
        <v>317</v>
      </c>
      <c r="G43" s="144">
        <v>347</v>
      </c>
      <c r="H43" s="144">
        <v>351</v>
      </c>
      <c r="I43" s="144">
        <v>264</v>
      </c>
      <c r="J43" s="145">
        <v>294</v>
      </c>
      <c r="K43" s="144">
        <v>23</v>
      </c>
      <c r="L43" s="146">
        <v>7.8231292517006805</v>
      </c>
    </row>
    <row r="44" spans="1:12" s="110" customFormat="1" ht="45.75" customHeight="1" x14ac:dyDescent="0.2">
      <c r="A44" s="604" t="s">
        <v>191</v>
      </c>
      <c r="B44" s="605"/>
      <c r="C44" s="605"/>
      <c r="D44" s="606"/>
      <c r="E44" s="113">
        <v>1.8047842802221272</v>
      </c>
      <c r="F44" s="115">
        <v>507</v>
      </c>
      <c r="G44" s="114">
        <v>509</v>
      </c>
      <c r="H44" s="114">
        <v>512</v>
      </c>
      <c r="I44" s="114">
        <v>511</v>
      </c>
      <c r="J44" s="140">
        <v>515</v>
      </c>
      <c r="K44" s="114">
        <v>-8</v>
      </c>
      <c r="L44" s="116">
        <v>-1.5533980582524272</v>
      </c>
    </row>
    <row r="45" spans="1:12" s="110" customFormat="1" ht="15" customHeight="1" x14ac:dyDescent="0.2">
      <c r="A45" s="120"/>
      <c r="B45" s="119"/>
      <c r="C45" s="258" t="s">
        <v>106</v>
      </c>
      <c r="E45" s="113">
        <v>59.566074950690336</v>
      </c>
      <c r="F45" s="115">
        <v>302</v>
      </c>
      <c r="G45" s="114">
        <v>304</v>
      </c>
      <c r="H45" s="114">
        <v>305</v>
      </c>
      <c r="I45" s="114">
        <v>305</v>
      </c>
      <c r="J45" s="140">
        <v>307</v>
      </c>
      <c r="K45" s="114">
        <v>-5</v>
      </c>
      <c r="L45" s="116">
        <v>-1.6286644951140066</v>
      </c>
    </row>
    <row r="46" spans="1:12" s="110" customFormat="1" ht="15" customHeight="1" x14ac:dyDescent="0.2">
      <c r="A46" s="123"/>
      <c r="B46" s="124"/>
      <c r="C46" s="260" t="s">
        <v>107</v>
      </c>
      <c r="D46" s="261"/>
      <c r="E46" s="125">
        <v>40.433925049309664</v>
      </c>
      <c r="F46" s="143">
        <v>205</v>
      </c>
      <c r="G46" s="144">
        <v>205</v>
      </c>
      <c r="H46" s="144">
        <v>207</v>
      </c>
      <c r="I46" s="144">
        <v>206</v>
      </c>
      <c r="J46" s="145">
        <v>208</v>
      </c>
      <c r="K46" s="144">
        <v>-3</v>
      </c>
      <c r="L46" s="146">
        <v>-1.4423076923076923</v>
      </c>
    </row>
    <row r="47" spans="1:12" s="110" customFormat="1" ht="39" customHeight="1" x14ac:dyDescent="0.2">
      <c r="A47" s="604" t="s">
        <v>518</v>
      </c>
      <c r="B47" s="607"/>
      <c r="C47" s="607"/>
      <c r="D47" s="608"/>
      <c r="E47" s="113">
        <v>0.16374768617399971</v>
      </c>
      <c r="F47" s="115">
        <v>46</v>
      </c>
      <c r="G47" s="114">
        <v>45</v>
      </c>
      <c r="H47" s="114">
        <v>40</v>
      </c>
      <c r="I47" s="114">
        <v>35</v>
      </c>
      <c r="J47" s="140">
        <v>38</v>
      </c>
      <c r="K47" s="114">
        <v>8</v>
      </c>
      <c r="L47" s="116">
        <v>21.05263157894737</v>
      </c>
    </row>
    <row r="48" spans="1:12" s="110" customFormat="1" ht="15" customHeight="1" x14ac:dyDescent="0.2">
      <c r="A48" s="120"/>
      <c r="B48" s="119"/>
      <c r="C48" s="258" t="s">
        <v>106</v>
      </c>
      <c r="E48" s="113">
        <v>43.478260869565219</v>
      </c>
      <c r="F48" s="115">
        <v>20</v>
      </c>
      <c r="G48" s="114">
        <v>21</v>
      </c>
      <c r="H48" s="114">
        <v>22</v>
      </c>
      <c r="I48" s="114">
        <v>15</v>
      </c>
      <c r="J48" s="140">
        <v>14</v>
      </c>
      <c r="K48" s="114">
        <v>6</v>
      </c>
      <c r="L48" s="116">
        <v>42.857142857142854</v>
      </c>
    </row>
    <row r="49" spans="1:12" s="110" customFormat="1" ht="15" customHeight="1" x14ac:dyDescent="0.2">
      <c r="A49" s="123"/>
      <c r="B49" s="124"/>
      <c r="C49" s="260" t="s">
        <v>107</v>
      </c>
      <c r="D49" s="261"/>
      <c r="E49" s="125">
        <v>56.521739130434781</v>
      </c>
      <c r="F49" s="143">
        <v>26</v>
      </c>
      <c r="G49" s="144">
        <v>24</v>
      </c>
      <c r="H49" s="144">
        <v>18</v>
      </c>
      <c r="I49" s="144">
        <v>20</v>
      </c>
      <c r="J49" s="145">
        <v>24</v>
      </c>
      <c r="K49" s="144">
        <v>2</v>
      </c>
      <c r="L49" s="146">
        <v>8.3333333333333339</v>
      </c>
    </row>
    <row r="50" spans="1:12" s="110" customFormat="1" ht="24.95" customHeight="1" x14ac:dyDescent="0.2">
      <c r="A50" s="609" t="s">
        <v>192</v>
      </c>
      <c r="B50" s="610"/>
      <c r="C50" s="610"/>
      <c r="D50" s="611"/>
      <c r="E50" s="262">
        <v>7.3330485547486832</v>
      </c>
      <c r="F50" s="263">
        <v>2060</v>
      </c>
      <c r="G50" s="264">
        <v>2105</v>
      </c>
      <c r="H50" s="264">
        <v>2172</v>
      </c>
      <c r="I50" s="264">
        <v>1915</v>
      </c>
      <c r="J50" s="265">
        <v>1910</v>
      </c>
      <c r="K50" s="263">
        <v>150</v>
      </c>
      <c r="L50" s="266">
        <v>7.8534031413612562</v>
      </c>
    </row>
    <row r="51" spans="1:12" s="110" customFormat="1" ht="15" customHeight="1" x14ac:dyDescent="0.2">
      <c r="A51" s="120"/>
      <c r="B51" s="119"/>
      <c r="C51" s="258" t="s">
        <v>106</v>
      </c>
      <c r="E51" s="113">
        <v>64.902912621359221</v>
      </c>
      <c r="F51" s="115">
        <v>1337</v>
      </c>
      <c r="G51" s="114">
        <v>1350</v>
      </c>
      <c r="H51" s="114">
        <v>1413</v>
      </c>
      <c r="I51" s="114">
        <v>1264</v>
      </c>
      <c r="J51" s="140">
        <v>1274</v>
      </c>
      <c r="K51" s="114">
        <v>63</v>
      </c>
      <c r="L51" s="116">
        <v>4.9450549450549453</v>
      </c>
    </row>
    <row r="52" spans="1:12" s="110" customFormat="1" ht="15" customHeight="1" x14ac:dyDescent="0.2">
      <c r="A52" s="120"/>
      <c r="B52" s="119"/>
      <c r="C52" s="258" t="s">
        <v>107</v>
      </c>
      <c r="E52" s="113">
        <v>35.097087378640779</v>
      </c>
      <c r="F52" s="115">
        <v>723</v>
      </c>
      <c r="G52" s="114">
        <v>755</v>
      </c>
      <c r="H52" s="114">
        <v>759</v>
      </c>
      <c r="I52" s="114">
        <v>651</v>
      </c>
      <c r="J52" s="140">
        <v>636</v>
      </c>
      <c r="K52" s="114">
        <v>87</v>
      </c>
      <c r="L52" s="116">
        <v>13.679245283018869</v>
      </c>
    </row>
    <row r="53" spans="1:12" s="110" customFormat="1" ht="15" customHeight="1" x14ac:dyDescent="0.2">
      <c r="A53" s="120"/>
      <c r="B53" s="119"/>
      <c r="C53" s="258" t="s">
        <v>187</v>
      </c>
      <c r="D53" s="110" t="s">
        <v>193</v>
      </c>
      <c r="E53" s="113">
        <v>33.980582524271846</v>
      </c>
      <c r="F53" s="115">
        <v>700</v>
      </c>
      <c r="G53" s="114">
        <v>789</v>
      </c>
      <c r="H53" s="114">
        <v>818</v>
      </c>
      <c r="I53" s="114">
        <v>614</v>
      </c>
      <c r="J53" s="140">
        <v>650</v>
      </c>
      <c r="K53" s="114">
        <v>50</v>
      </c>
      <c r="L53" s="116">
        <v>7.6923076923076925</v>
      </c>
    </row>
    <row r="54" spans="1:12" s="110" customFormat="1" ht="15" customHeight="1" x14ac:dyDescent="0.2">
      <c r="A54" s="120"/>
      <c r="B54" s="119"/>
      <c r="D54" s="267" t="s">
        <v>194</v>
      </c>
      <c r="E54" s="113">
        <v>70.142857142857139</v>
      </c>
      <c r="F54" s="115">
        <v>491</v>
      </c>
      <c r="G54" s="114">
        <v>535</v>
      </c>
      <c r="H54" s="114">
        <v>561</v>
      </c>
      <c r="I54" s="114">
        <v>431</v>
      </c>
      <c r="J54" s="140">
        <v>455</v>
      </c>
      <c r="K54" s="114">
        <v>36</v>
      </c>
      <c r="L54" s="116">
        <v>7.9120879120879124</v>
      </c>
    </row>
    <row r="55" spans="1:12" s="110" customFormat="1" ht="15" customHeight="1" x14ac:dyDescent="0.2">
      <c r="A55" s="120"/>
      <c r="B55" s="119"/>
      <c r="D55" s="267" t="s">
        <v>195</v>
      </c>
      <c r="E55" s="113">
        <v>29.857142857142858</v>
      </c>
      <c r="F55" s="115">
        <v>209</v>
      </c>
      <c r="G55" s="114">
        <v>254</v>
      </c>
      <c r="H55" s="114">
        <v>257</v>
      </c>
      <c r="I55" s="114">
        <v>183</v>
      </c>
      <c r="J55" s="140">
        <v>195</v>
      </c>
      <c r="K55" s="114">
        <v>14</v>
      </c>
      <c r="L55" s="116">
        <v>7.1794871794871797</v>
      </c>
    </row>
    <row r="56" spans="1:12" s="110" customFormat="1" ht="15" customHeight="1" x14ac:dyDescent="0.2">
      <c r="A56" s="120"/>
      <c r="B56" s="119" t="s">
        <v>196</v>
      </c>
      <c r="C56" s="258"/>
      <c r="E56" s="113">
        <v>75.348853766196783</v>
      </c>
      <c r="F56" s="115">
        <v>21167</v>
      </c>
      <c r="G56" s="114">
        <v>21020</v>
      </c>
      <c r="H56" s="114">
        <v>21229</v>
      </c>
      <c r="I56" s="114">
        <v>20988</v>
      </c>
      <c r="J56" s="140">
        <v>20877</v>
      </c>
      <c r="K56" s="114">
        <v>290</v>
      </c>
      <c r="L56" s="116">
        <v>1.3890884705656943</v>
      </c>
    </row>
    <row r="57" spans="1:12" s="110" customFormat="1" ht="15" customHeight="1" x14ac:dyDescent="0.2">
      <c r="A57" s="120"/>
      <c r="B57" s="119"/>
      <c r="C57" s="258" t="s">
        <v>106</v>
      </c>
      <c r="E57" s="113">
        <v>52.742476496433127</v>
      </c>
      <c r="F57" s="115">
        <v>11164</v>
      </c>
      <c r="G57" s="114">
        <v>11053</v>
      </c>
      <c r="H57" s="114">
        <v>11250</v>
      </c>
      <c r="I57" s="114">
        <v>11215</v>
      </c>
      <c r="J57" s="140">
        <v>11106</v>
      </c>
      <c r="K57" s="114">
        <v>58</v>
      </c>
      <c r="L57" s="116">
        <v>0.52224023050603274</v>
      </c>
    </row>
    <row r="58" spans="1:12" s="110" customFormat="1" ht="15" customHeight="1" x14ac:dyDescent="0.2">
      <c r="A58" s="120"/>
      <c r="B58" s="119"/>
      <c r="C58" s="258" t="s">
        <v>107</v>
      </c>
      <c r="E58" s="113">
        <v>47.257523503566873</v>
      </c>
      <c r="F58" s="115">
        <v>10003</v>
      </c>
      <c r="G58" s="114">
        <v>9967</v>
      </c>
      <c r="H58" s="114">
        <v>9979</v>
      </c>
      <c r="I58" s="114">
        <v>9773</v>
      </c>
      <c r="J58" s="140">
        <v>9771</v>
      </c>
      <c r="K58" s="114">
        <v>232</v>
      </c>
      <c r="L58" s="116">
        <v>2.3743731450209804</v>
      </c>
    </row>
    <row r="59" spans="1:12" s="110" customFormat="1" ht="15" customHeight="1" x14ac:dyDescent="0.2">
      <c r="A59" s="120"/>
      <c r="B59" s="119"/>
      <c r="C59" s="258" t="s">
        <v>105</v>
      </c>
      <c r="D59" s="110" t="s">
        <v>197</v>
      </c>
      <c r="E59" s="113">
        <v>92.516653281050694</v>
      </c>
      <c r="F59" s="115">
        <v>19583</v>
      </c>
      <c r="G59" s="114">
        <v>19426</v>
      </c>
      <c r="H59" s="114">
        <v>19639</v>
      </c>
      <c r="I59" s="114">
        <v>19391</v>
      </c>
      <c r="J59" s="140">
        <v>19274</v>
      </c>
      <c r="K59" s="114">
        <v>309</v>
      </c>
      <c r="L59" s="116">
        <v>1.6031960153574765</v>
      </c>
    </row>
    <row r="60" spans="1:12" s="110" customFormat="1" ht="15" customHeight="1" x14ac:dyDescent="0.2">
      <c r="A60" s="120"/>
      <c r="B60" s="119"/>
      <c r="C60" s="258"/>
      <c r="D60" s="267" t="s">
        <v>198</v>
      </c>
      <c r="E60" s="113">
        <v>52.744727569830978</v>
      </c>
      <c r="F60" s="115">
        <v>10329</v>
      </c>
      <c r="G60" s="114">
        <v>10208</v>
      </c>
      <c r="H60" s="114">
        <v>10410</v>
      </c>
      <c r="I60" s="114">
        <v>10366</v>
      </c>
      <c r="J60" s="140">
        <v>10255</v>
      </c>
      <c r="K60" s="114">
        <v>74</v>
      </c>
      <c r="L60" s="116">
        <v>0.72159921989273523</v>
      </c>
    </row>
    <row r="61" spans="1:12" s="110" customFormat="1" ht="15" customHeight="1" x14ac:dyDescent="0.2">
      <c r="A61" s="120"/>
      <c r="B61" s="119"/>
      <c r="C61" s="258"/>
      <c r="D61" s="267" t="s">
        <v>199</v>
      </c>
      <c r="E61" s="113">
        <v>47.255272430169022</v>
      </c>
      <c r="F61" s="115">
        <v>9254</v>
      </c>
      <c r="G61" s="114">
        <v>9218</v>
      </c>
      <c r="H61" s="114">
        <v>9229</v>
      </c>
      <c r="I61" s="114">
        <v>9025</v>
      </c>
      <c r="J61" s="140">
        <v>9019</v>
      </c>
      <c r="K61" s="114">
        <v>235</v>
      </c>
      <c r="L61" s="116">
        <v>2.6056103780906974</v>
      </c>
    </row>
    <row r="62" spans="1:12" s="110" customFormat="1" ht="15" customHeight="1" x14ac:dyDescent="0.2">
      <c r="A62" s="120"/>
      <c r="B62" s="119"/>
      <c r="C62" s="258"/>
      <c r="D62" s="258" t="s">
        <v>200</v>
      </c>
      <c r="E62" s="113">
        <v>7.4833467189493081</v>
      </c>
      <c r="F62" s="115">
        <v>1584</v>
      </c>
      <c r="G62" s="114">
        <v>1594</v>
      </c>
      <c r="H62" s="114">
        <v>1590</v>
      </c>
      <c r="I62" s="114">
        <v>1597</v>
      </c>
      <c r="J62" s="140">
        <v>1603</v>
      </c>
      <c r="K62" s="114">
        <v>-19</v>
      </c>
      <c r="L62" s="116">
        <v>-1.1852776044915783</v>
      </c>
    </row>
    <row r="63" spans="1:12" s="110" customFormat="1" ht="15" customHeight="1" x14ac:dyDescent="0.2">
      <c r="A63" s="120"/>
      <c r="B63" s="119"/>
      <c r="C63" s="258"/>
      <c r="D63" s="267" t="s">
        <v>198</v>
      </c>
      <c r="E63" s="113">
        <v>52.714646464646464</v>
      </c>
      <c r="F63" s="115">
        <v>835</v>
      </c>
      <c r="G63" s="114">
        <v>845</v>
      </c>
      <c r="H63" s="114">
        <v>840</v>
      </c>
      <c r="I63" s="114">
        <v>849</v>
      </c>
      <c r="J63" s="140">
        <v>851</v>
      </c>
      <c r="K63" s="114">
        <v>-16</v>
      </c>
      <c r="L63" s="116">
        <v>-1.8801410105757932</v>
      </c>
    </row>
    <row r="64" spans="1:12" s="110" customFormat="1" ht="15" customHeight="1" x14ac:dyDescent="0.2">
      <c r="A64" s="120"/>
      <c r="B64" s="119"/>
      <c r="C64" s="258"/>
      <c r="D64" s="267" t="s">
        <v>199</v>
      </c>
      <c r="E64" s="113">
        <v>47.285353535353536</v>
      </c>
      <c r="F64" s="115">
        <v>749</v>
      </c>
      <c r="G64" s="114">
        <v>749</v>
      </c>
      <c r="H64" s="114">
        <v>750</v>
      </c>
      <c r="I64" s="114">
        <v>748</v>
      </c>
      <c r="J64" s="140">
        <v>752</v>
      </c>
      <c r="K64" s="114">
        <v>-3</v>
      </c>
      <c r="L64" s="116">
        <v>-0.39893617021276595</v>
      </c>
    </row>
    <row r="65" spans="1:12" s="110" customFormat="1" ht="15" customHeight="1" x14ac:dyDescent="0.2">
      <c r="A65" s="120"/>
      <c r="B65" s="119" t="s">
        <v>201</v>
      </c>
      <c r="C65" s="258"/>
      <c r="E65" s="113">
        <v>8.2870568133276379</v>
      </c>
      <c r="F65" s="115">
        <v>2328</v>
      </c>
      <c r="G65" s="114">
        <v>2342</v>
      </c>
      <c r="H65" s="114">
        <v>2337</v>
      </c>
      <c r="I65" s="114">
        <v>2302</v>
      </c>
      <c r="J65" s="140">
        <v>2306</v>
      </c>
      <c r="K65" s="114">
        <v>22</v>
      </c>
      <c r="L65" s="116">
        <v>0.95403295750216821</v>
      </c>
    </row>
    <row r="66" spans="1:12" s="110" customFormat="1" ht="15" customHeight="1" x14ac:dyDescent="0.2">
      <c r="A66" s="120"/>
      <c r="B66" s="119"/>
      <c r="C66" s="258" t="s">
        <v>106</v>
      </c>
      <c r="E66" s="113">
        <v>43.556701030927833</v>
      </c>
      <c r="F66" s="115">
        <v>1014</v>
      </c>
      <c r="G66" s="114">
        <v>1026</v>
      </c>
      <c r="H66" s="114">
        <v>1020</v>
      </c>
      <c r="I66" s="114">
        <v>999</v>
      </c>
      <c r="J66" s="140">
        <v>1009</v>
      </c>
      <c r="K66" s="114">
        <v>5</v>
      </c>
      <c r="L66" s="116">
        <v>0.49554013875123887</v>
      </c>
    </row>
    <row r="67" spans="1:12" s="110" customFormat="1" ht="15" customHeight="1" x14ac:dyDescent="0.2">
      <c r="A67" s="120"/>
      <c r="B67" s="119"/>
      <c r="C67" s="258" t="s">
        <v>107</v>
      </c>
      <c r="E67" s="113">
        <v>56.443298969072167</v>
      </c>
      <c r="F67" s="115">
        <v>1314</v>
      </c>
      <c r="G67" s="114">
        <v>1316</v>
      </c>
      <c r="H67" s="114">
        <v>1317</v>
      </c>
      <c r="I67" s="114">
        <v>1303</v>
      </c>
      <c r="J67" s="140">
        <v>1297</v>
      </c>
      <c r="K67" s="114">
        <v>17</v>
      </c>
      <c r="L67" s="116">
        <v>1.3107170393215113</v>
      </c>
    </row>
    <row r="68" spans="1:12" s="110" customFormat="1" ht="15" customHeight="1" x14ac:dyDescent="0.2">
      <c r="A68" s="120"/>
      <c r="B68" s="119"/>
      <c r="C68" s="258" t="s">
        <v>105</v>
      </c>
      <c r="D68" s="110" t="s">
        <v>202</v>
      </c>
      <c r="E68" s="113">
        <v>16.967353951890033</v>
      </c>
      <c r="F68" s="115">
        <v>395</v>
      </c>
      <c r="G68" s="114">
        <v>400</v>
      </c>
      <c r="H68" s="114">
        <v>389</v>
      </c>
      <c r="I68" s="114">
        <v>366</v>
      </c>
      <c r="J68" s="140">
        <v>367</v>
      </c>
      <c r="K68" s="114">
        <v>28</v>
      </c>
      <c r="L68" s="116">
        <v>7.6294277929155312</v>
      </c>
    </row>
    <row r="69" spans="1:12" s="110" customFormat="1" ht="15" customHeight="1" x14ac:dyDescent="0.2">
      <c r="A69" s="120"/>
      <c r="B69" s="119"/>
      <c r="C69" s="258"/>
      <c r="D69" s="267" t="s">
        <v>198</v>
      </c>
      <c r="E69" s="113">
        <v>38.9873417721519</v>
      </c>
      <c r="F69" s="115">
        <v>154</v>
      </c>
      <c r="G69" s="114">
        <v>163</v>
      </c>
      <c r="H69" s="114">
        <v>161</v>
      </c>
      <c r="I69" s="114">
        <v>149</v>
      </c>
      <c r="J69" s="140">
        <v>151</v>
      </c>
      <c r="K69" s="114">
        <v>3</v>
      </c>
      <c r="L69" s="116">
        <v>1.9867549668874172</v>
      </c>
    </row>
    <row r="70" spans="1:12" s="110" customFormat="1" ht="15" customHeight="1" x14ac:dyDescent="0.2">
      <c r="A70" s="120"/>
      <c r="B70" s="119"/>
      <c r="C70" s="258"/>
      <c r="D70" s="267" t="s">
        <v>199</v>
      </c>
      <c r="E70" s="113">
        <v>61.0126582278481</v>
      </c>
      <c r="F70" s="115">
        <v>241</v>
      </c>
      <c r="G70" s="114">
        <v>237</v>
      </c>
      <c r="H70" s="114">
        <v>228</v>
      </c>
      <c r="I70" s="114">
        <v>217</v>
      </c>
      <c r="J70" s="140">
        <v>216</v>
      </c>
      <c r="K70" s="114">
        <v>25</v>
      </c>
      <c r="L70" s="116">
        <v>11.574074074074074</v>
      </c>
    </row>
    <row r="71" spans="1:12" s="110" customFormat="1" ht="15" customHeight="1" x14ac:dyDescent="0.2">
      <c r="A71" s="120"/>
      <c r="B71" s="119"/>
      <c r="C71" s="258"/>
      <c r="D71" s="110" t="s">
        <v>203</v>
      </c>
      <c r="E71" s="113">
        <v>75.257731958762889</v>
      </c>
      <c r="F71" s="115">
        <v>1752</v>
      </c>
      <c r="G71" s="114">
        <v>1773</v>
      </c>
      <c r="H71" s="114">
        <v>1780</v>
      </c>
      <c r="I71" s="114">
        <v>1774</v>
      </c>
      <c r="J71" s="140">
        <v>1777</v>
      </c>
      <c r="K71" s="114">
        <v>-25</v>
      </c>
      <c r="L71" s="116">
        <v>-1.4068655036578503</v>
      </c>
    </row>
    <row r="72" spans="1:12" s="110" customFormat="1" ht="15" customHeight="1" x14ac:dyDescent="0.2">
      <c r="A72" s="120"/>
      <c r="B72" s="119"/>
      <c r="C72" s="258"/>
      <c r="D72" s="267" t="s">
        <v>198</v>
      </c>
      <c r="E72" s="113">
        <v>43.207762557077622</v>
      </c>
      <c r="F72" s="115">
        <v>757</v>
      </c>
      <c r="G72" s="114">
        <v>763</v>
      </c>
      <c r="H72" s="114">
        <v>761</v>
      </c>
      <c r="I72" s="114">
        <v>758</v>
      </c>
      <c r="J72" s="140">
        <v>764</v>
      </c>
      <c r="K72" s="114">
        <v>-7</v>
      </c>
      <c r="L72" s="116">
        <v>-0.91623036649214662</v>
      </c>
    </row>
    <row r="73" spans="1:12" s="110" customFormat="1" ht="15" customHeight="1" x14ac:dyDescent="0.2">
      <c r="A73" s="120"/>
      <c r="B73" s="119"/>
      <c r="C73" s="258"/>
      <c r="D73" s="267" t="s">
        <v>199</v>
      </c>
      <c r="E73" s="113">
        <v>56.792237442922378</v>
      </c>
      <c r="F73" s="115">
        <v>995</v>
      </c>
      <c r="G73" s="114">
        <v>1010</v>
      </c>
      <c r="H73" s="114">
        <v>1019</v>
      </c>
      <c r="I73" s="114">
        <v>1016</v>
      </c>
      <c r="J73" s="140">
        <v>1013</v>
      </c>
      <c r="K73" s="114">
        <v>-18</v>
      </c>
      <c r="L73" s="116">
        <v>-1.7769002961500493</v>
      </c>
    </row>
    <row r="74" spans="1:12" s="110" customFormat="1" ht="15" customHeight="1" x14ac:dyDescent="0.2">
      <c r="A74" s="120"/>
      <c r="B74" s="119"/>
      <c r="C74" s="258"/>
      <c r="D74" s="110" t="s">
        <v>204</v>
      </c>
      <c r="E74" s="113">
        <v>7.7749140893470789</v>
      </c>
      <c r="F74" s="115">
        <v>181</v>
      </c>
      <c r="G74" s="114">
        <v>169</v>
      </c>
      <c r="H74" s="114">
        <v>168</v>
      </c>
      <c r="I74" s="114">
        <v>162</v>
      </c>
      <c r="J74" s="140">
        <v>162</v>
      </c>
      <c r="K74" s="114">
        <v>19</v>
      </c>
      <c r="L74" s="116">
        <v>11.728395061728396</v>
      </c>
    </row>
    <row r="75" spans="1:12" s="110" customFormat="1" ht="15" customHeight="1" x14ac:dyDescent="0.2">
      <c r="A75" s="120"/>
      <c r="B75" s="119"/>
      <c r="C75" s="258"/>
      <c r="D75" s="267" t="s">
        <v>198</v>
      </c>
      <c r="E75" s="113">
        <v>56.906077348066297</v>
      </c>
      <c r="F75" s="115">
        <v>103</v>
      </c>
      <c r="G75" s="114">
        <v>100</v>
      </c>
      <c r="H75" s="114">
        <v>98</v>
      </c>
      <c r="I75" s="114">
        <v>92</v>
      </c>
      <c r="J75" s="140">
        <v>94</v>
      </c>
      <c r="K75" s="114">
        <v>9</v>
      </c>
      <c r="L75" s="116">
        <v>9.5744680851063837</v>
      </c>
    </row>
    <row r="76" spans="1:12" s="110" customFormat="1" ht="15" customHeight="1" x14ac:dyDescent="0.2">
      <c r="A76" s="120"/>
      <c r="B76" s="119"/>
      <c r="C76" s="258"/>
      <c r="D76" s="267" t="s">
        <v>199</v>
      </c>
      <c r="E76" s="113">
        <v>43.093922651933703</v>
      </c>
      <c r="F76" s="115">
        <v>78</v>
      </c>
      <c r="G76" s="114">
        <v>69</v>
      </c>
      <c r="H76" s="114">
        <v>70</v>
      </c>
      <c r="I76" s="114">
        <v>70</v>
      </c>
      <c r="J76" s="140">
        <v>68</v>
      </c>
      <c r="K76" s="114">
        <v>10</v>
      </c>
      <c r="L76" s="116">
        <v>14.705882352941176</v>
      </c>
    </row>
    <row r="77" spans="1:12" s="110" customFormat="1" ht="15" customHeight="1" x14ac:dyDescent="0.2">
      <c r="A77" s="534"/>
      <c r="B77" s="119" t="s">
        <v>205</v>
      </c>
      <c r="C77" s="268"/>
      <c r="D77" s="182"/>
      <c r="E77" s="113">
        <v>9.0310408657268972</v>
      </c>
      <c r="F77" s="115">
        <v>2537</v>
      </c>
      <c r="G77" s="114">
        <v>2582</v>
      </c>
      <c r="H77" s="114">
        <v>2634</v>
      </c>
      <c r="I77" s="114">
        <v>2623</v>
      </c>
      <c r="J77" s="140">
        <v>2649</v>
      </c>
      <c r="K77" s="114">
        <v>-112</v>
      </c>
      <c r="L77" s="116">
        <v>-4.2280105700264254</v>
      </c>
    </row>
    <row r="78" spans="1:12" s="110" customFormat="1" ht="15" customHeight="1" x14ac:dyDescent="0.2">
      <c r="A78" s="120"/>
      <c r="B78" s="119"/>
      <c r="C78" s="268" t="s">
        <v>106</v>
      </c>
      <c r="D78" s="182"/>
      <c r="E78" s="113">
        <v>60.938115884903432</v>
      </c>
      <c r="F78" s="115">
        <v>1546</v>
      </c>
      <c r="G78" s="114">
        <v>1578</v>
      </c>
      <c r="H78" s="114">
        <v>1609</v>
      </c>
      <c r="I78" s="114">
        <v>1586</v>
      </c>
      <c r="J78" s="140">
        <v>1590</v>
      </c>
      <c r="K78" s="114">
        <v>-44</v>
      </c>
      <c r="L78" s="116">
        <v>-2.7672955974842766</v>
      </c>
    </row>
    <row r="79" spans="1:12" s="110" customFormat="1" ht="15" customHeight="1" x14ac:dyDescent="0.2">
      <c r="A79" s="123"/>
      <c r="B79" s="124"/>
      <c r="C79" s="260" t="s">
        <v>107</v>
      </c>
      <c r="D79" s="261"/>
      <c r="E79" s="125">
        <v>39.061884115096568</v>
      </c>
      <c r="F79" s="143">
        <v>991</v>
      </c>
      <c r="G79" s="144">
        <v>1004</v>
      </c>
      <c r="H79" s="144">
        <v>1025</v>
      </c>
      <c r="I79" s="144">
        <v>1037</v>
      </c>
      <c r="J79" s="145">
        <v>1059</v>
      </c>
      <c r="K79" s="144">
        <v>-68</v>
      </c>
      <c r="L79" s="146">
        <v>-6.4211520302171863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28092</v>
      </c>
      <c r="E11" s="114">
        <v>28049</v>
      </c>
      <c r="F11" s="114">
        <v>28372</v>
      </c>
      <c r="G11" s="114">
        <v>27828</v>
      </c>
      <c r="H11" s="140">
        <v>27742</v>
      </c>
      <c r="I11" s="115">
        <v>350</v>
      </c>
      <c r="J11" s="116">
        <v>1.2616249729651792</v>
      </c>
    </row>
    <row r="12" spans="1:15" s="110" customFormat="1" ht="24.95" customHeight="1" x14ac:dyDescent="0.2">
      <c r="A12" s="193" t="s">
        <v>132</v>
      </c>
      <c r="B12" s="194" t="s">
        <v>133</v>
      </c>
      <c r="C12" s="113">
        <v>3.7946746404670368</v>
      </c>
      <c r="D12" s="115">
        <v>1066</v>
      </c>
      <c r="E12" s="114">
        <v>1031</v>
      </c>
      <c r="F12" s="114">
        <v>1089</v>
      </c>
      <c r="G12" s="114">
        <v>1089</v>
      </c>
      <c r="H12" s="140">
        <v>1100</v>
      </c>
      <c r="I12" s="115">
        <v>-34</v>
      </c>
      <c r="J12" s="116">
        <v>-3.0909090909090908</v>
      </c>
    </row>
    <row r="13" spans="1:15" s="110" customFormat="1" ht="24.95" customHeight="1" x14ac:dyDescent="0.2">
      <c r="A13" s="193" t="s">
        <v>134</v>
      </c>
      <c r="B13" s="199" t="s">
        <v>214</v>
      </c>
      <c r="C13" s="113">
        <v>3.8551900897052542</v>
      </c>
      <c r="D13" s="115">
        <v>1083</v>
      </c>
      <c r="E13" s="114">
        <v>1056</v>
      </c>
      <c r="F13" s="114">
        <v>1081</v>
      </c>
      <c r="G13" s="114">
        <v>1059</v>
      </c>
      <c r="H13" s="140">
        <v>1057</v>
      </c>
      <c r="I13" s="115">
        <v>26</v>
      </c>
      <c r="J13" s="116">
        <v>2.4597918637653735</v>
      </c>
    </row>
    <row r="14" spans="1:15" s="287" customFormat="1" ht="24" customHeight="1" x14ac:dyDescent="0.2">
      <c r="A14" s="193" t="s">
        <v>215</v>
      </c>
      <c r="B14" s="199" t="s">
        <v>137</v>
      </c>
      <c r="C14" s="113">
        <v>21.112772319521572</v>
      </c>
      <c r="D14" s="115">
        <v>5931</v>
      </c>
      <c r="E14" s="114">
        <v>5850</v>
      </c>
      <c r="F14" s="114">
        <v>5911</v>
      </c>
      <c r="G14" s="114">
        <v>5898</v>
      </c>
      <c r="H14" s="140">
        <v>5899</v>
      </c>
      <c r="I14" s="115">
        <v>32</v>
      </c>
      <c r="J14" s="116">
        <v>0.54246482454653333</v>
      </c>
      <c r="K14" s="110"/>
      <c r="L14" s="110"/>
      <c r="M14" s="110"/>
      <c r="N14" s="110"/>
      <c r="O14" s="110"/>
    </row>
    <row r="15" spans="1:15" s="110" customFormat="1" ht="24.75" customHeight="1" x14ac:dyDescent="0.2">
      <c r="A15" s="193" t="s">
        <v>216</v>
      </c>
      <c r="B15" s="199" t="s">
        <v>217</v>
      </c>
      <c r="C15" s="113">
        <v>6.4573544069485971</v>
      </c>
      <c r="D15" s="115">
        <v>1814</v>
      </c>
      <c r="E15" s="114">
        <v>1792</v>
      </c>
      <c r="F15" s="114">
        <v>1845</v>
      </c>
      <c r="G15" s="114">
        <v>1859</v>
      </c>
      <c r="H15" s="140">
        <v>1858</v>
      </c>
      <c r="I15" s="115">
        <v>-44</v>
      </c>
      <c r="J15" s="116">
        <v>-2.3681377825618943</v>
      </c>
    </row>
    <row r="16" spans="1:15" s="287" customFormat="1" ht="24.95" customHeight="1" x14ac:dyDescent="0.2">
      <c r="A16" s="193" t="s">
        <v>218</v>
      </c>
      <c r="B16" s="199" t="s">
        <v>141</v>
      </c>
      <c r="C16" s="113">
        <v>10.511889505909156</v>
      </c>
      <c r="D16" s="115">
        <v>2953</v>
      </c>
      <c r="E16" s="114">
        <v>2968</v>
      </c>
      <c r="F16" s="114">
        <v>2962</v>
      </c>
      <c r="G16" s="114">
        <v>2901</v>
      </c>
      <c r="H16" s="140">
        <v>2895</v>
      </c>
      <c r="I16" s="115">
        <v>58</v>
      </c>
      <c r="J16" s="116">
        <v>2.0034542314335062</v>
      </c>
      <c r="K16" s="110"/>
      <c r="L16" s="110"/>
      <c r="M16" s="110"/>
      <c r="N16" s="110"/>
      <c r="O16" s="110"/>
    </row>
    <row r="17" spans="1:15" s="110" customFormat="1" ht="24.95" customHeight="1" x14ac:dyDescent="0.2">
      <c r="A17" s="193" t="s">
        <v>219</v>
      </c>
      <c r="B17" s="199" t="s">
        <v>220</v>
      </c>
      <c r="C17" s="113">
        <v>4.1435284066638189</v>
      </c>
      <c r="D17" s="115">
        <v>1164</v>
      </c>
      <c r="E17" s="114">
        <v>1090</v>
      </c>
      <c r="F17" s="114">
        <v>1104</v>
      </c>
      <c r="G17" s="114">
        <v>1138</v>
      </c>
      <c r="H17" s="140">
        <v>1146</v>
      </c>
      <c r="I17" s="115">
        <v>18</v>
      </c>
      <c r="J17" s="116">
        <v>1.5706806282722514</v>
      </c>
    </row>
    <row r="18" spans="1:15" s="287" customFormat="1" ht="24.95" customHeight="1" x14ac:dyDescent="0.2">
      <c r="A18" s="201" t="s">
        <v>144</v>
      </c>
      <c r="B18" s="202" t="s">
        <v>145</v>
      </c>
      <c r="C18" s="113">
        <v>11.024490958279937</v>
      </c>
      <c r="D18" s="115">
        <v>3097</v>
      </c>
      <c r="E18" s="114">
        <v>3129</v>
      </c>
      <c r="F18" s="114">
        <v>3289</v>
      </c>
      <c r="G18" s="114">
        <v>3218</v>
      </c>
      <c r="H18" s="140">
        <v>3158</v>
      </c>
      <c r="I18" s="115">
        <v>-61</v>
      </c>
      <c r="J18" s="116">
        <v>-1.9316022799240025</v>
      </c>
      <c r="K18" s="110"/>
      <c r="L18" s="110"/>
      <c r="M18" s="110"/>
      <c r="N18" s="110"/>
      <c r="O18" s="110"/>
    </row>
    <row r="19" spans="1:15" s="110" customFormat="1" ht="24.95" customHeight="1" x14ac:dyDescent="0.2">
      <c r="A19" s="193" t="s">
        <v>146</v>
      </c>
      <c r="B19" s="199" t="s">
        <v>147</v>
      </c>
      <c r="C19" s="113">
        <v>12.405667093834543</v>
      </c>
      <c r="D19" s="115">
        <v>3485</v>
      </c>
      <c r="E19" s="114">
        <v>3479</v>
      </c>
      <c r="F19" s="114">
        <v>3498</v>
      </c>
      <c r="G19" s="114">
        <v>3449</v>
      </c>
      <c r="H19" s="140">
        <v>3464</v>
      </c>
      <c r="I19" s="115">
        <v>21</v>
      </c>
      <c r="J19" s="116">
        <v>0.60623556581986138</v>
      </c>
    </row>
    <row r="20" spans="1:15" s="287" customFormat="1" ht="24.95" customHeight="1" x14ac:dyDescent="0.2">
      <c r="A20" s="193" t="s">
        <v>148</v>
      </c>
      <c r="B20" s="199" t="s">
        <v>149</v>
      </c>
      <c r="C20" s="113">
        <v>4.6881674498077741</v>
      </c>
      <c r="D20" s="115">
        <v>1317</v>
      </c>
      <c r="E20" s="114">
        <v>1343</v>
      </c>
      <c r="F20" s="114">
        <v>1316</v>
      </c>
      <c r="G20" s="114">
        <v>1299</v>
      </c>
      <c r="H20" s="140">
        <v>1301</v>
      </c>
      <c r="I20" s="115">
        <v>16</v>
      </c>
      <c r="J20" s="116">
        <v>1.2298232129131437</v>
      </c>
      <c r="K20" s="110"/>
      <c r="L20" s="110"/>
      <c r="M20" s="110"/>
      <c r="N20" s="110"/>
      <c r="O20" s="110"/>
    </row>
    <row r="21" spans="1:15" s="110" customFormat="1" ht="24.95" customHeight="1" x14ac:dyDescent="0.2">
      <c r="A21" s="201" t="s">
        <v>150</v>
      </c>
      <c r="B21" s="202" t="s">
        <v>151</v>
      </c>
      <c r="C21" s="113">
        <v>2.2212729602733874</v>
      </c>
      <c r="D21" s="115">
        <v>624</v>
      </c>
      <c r="E21" s="114">
        <v>614</v>
      </c>
      <c r="F21" s="114">
        <v>615</v>
      </c>
      <c r="G21" s="114">
        <v>627</v>
      </c>
      <c r="H21" s="140">
        <v>615</v>
      </c>
      <c r="I21" s="115">
        <v>9</v>
      </c>
      <c r="J21" s="116">
        <v>1.4634146341463414</v>
      </c>
    </row>
    <row r="22" spans="1:15" s="110" customFormat="1" ht="24.95" customHeight="1" x14ac:dyDescent="0.2">
      <c r="A22" s="201" t="s">
        <v>152</v>
      </c>
      <c r="B22" s="199" t="s">
        <v>153</v>
      </c>
      <c r="C22" s="113">
        <v>0.423608144667521</v>
      </c>
      <c r="D22" s="115">
        <v>119</v>
      </c>
      <c r="E22" s="114">
        <v>122</v>
      </c>
      <c r="F22" s="114">
        <v>126</v>
      </c>
      <c r="G22" s="114">
        <v>127</v>
      </c>
      <c r="H22" s="140">
        <v>136</v>
      </c>
      <c r="I22" s="115">
        <v>-17</v>
      </c>
      <c r="J22" s="116">
        <v>-12.5</v>
      </c>
    </row>
    <row r="23" spans="1:15" s="110" customFormat="1" ht="24.95" customHeight="1" x14ac:dyDescent="0.2">
      <c r="A23" s="193" t="s">
        <v>154</v>
      </c>
      <c r="B23" s="199" t="s">
        <v>155</v>
      </c>
      <c r="C23" s="113">
        <v>1.1925103232236935</v>
      </c>
      <c r="D23" s="115">
        <v>335</v>
      </c>
      <c r="E23" s="114">
        <v>341</v>
      </c>
      <c r="F23" s="114">
        <v>348</v>
      </c>
      <c r="G23" s="114">
        <v>356</v>
      </c>
      <c r="H23" s="140">
        <v>364</v>
      </c>
      <c r="I23" s="115">
        <v>-29</v>
      </c>
      <c r="J23" s="116">
        <v>-7.9670329670329672</v>
      </c>
    </row>
    <row r="24" spans="1:15" s="110" customFormat="1" ht="24.95" customHeight="1" x14ac:dyDescent="0.2">
      <c r="A24" s="193" t="s">
        <v>156</v>
      </c>
      <c r="B24" s="199" t="s">
        <v>221</v>
      </c>
      <c r="C24" s="113">
        <v>2.374341449522996</v>
      </c>
      <c r="D24" s="115">
        <v>667</v>
      </c>
      <c r="E24" s="114">
        <v>664</v>
      </c>
      <c r="F24" s="114">
        <v>681</v>
      </c>
      <c r="G24" s="114">
        <v>697</v>
      </c>
      <c r="H24" s="140">
        <v>703</v>
      </c>
      <c r="I24" s="115">
        <v>-36</v>
      </c>
      <c r="J24" s="116">
        <v>-5.1209103840682788</v>
      </c>
    </row>
    <row r="25" spans="1:15" s="110" customFormat="1" ht="24.95" customHeight="1" x14ac:dyDescent="0.2">
      <c r="A25" s="193" t="s">
        <v>222</v>
      </c>
      <c r="B25" s="204" t="s">
        <v>159</v>
      </c>
      <c r="C25" s="113">
        <v>4.8625943329061654</v>
      </c>
      <c r="D25" s="115">
        <v>1366</v>
      </c>
      <c r="E25" s="114">
        <v>1403</v>
      </c>
      <c r="F25" s="114">
        <v>1408</v>
      </c>
      <c r="G25" s="114">
        <v>1382</v>
      </c>
      <c r="H25" s="140">
        <v>1363</v>
      </c>
      <c r="I25" s="115">
        <v>3</v>
      </c>
      <c r="J25" s="116">
        <v>0.22010271460014674</v>
      </c>
    </row>
    <row r="26" spans="1:15" s="110" customFormat="1" ht="24.95" customHeight="1" x14ac:dyDescent="0.2">
      <c r="A26" s="201">
        <v>782.78300000000002</v>
      </c>
      <c r="B26" s="203" t="s">
        <v>160</v>
      </c>
      <c r="C26" s="113">
        <v>0.70126726470169443</v>
      </c>
      <c r="D26" s="115">
        <v>197</v>
      </c>
      <c r="E26" s="114">
        <v>188</v>
      </c>
      <c r="F26" s="114">
        <v>211</v>
      </c>
      <c r="G26" s="114">
        <v>217</v>
      </c>
      <c r="H26" s="140">
        <v>211</v>
      </c>
      <c r="I26" s="115">
        <v>-14</v>
      </c>
      <c r="J26" s="116">
        <v>-6.6350710900473935</v>
      </c>
    </row>
    <row r="27" spans="1:15" s="110" customFormat="1" ht="24.95" customHeight="1" x14ac:dyDescent="0.2">
      <c r="A27" s="193" t="s">
        <v>161</v>
      </c>
      <c r="B27" s="199" t="s">
        <v>223</v>
      </c>
      <c r="C27" s="113">
        <v>7.8314110778869432</v>
      </c>
      <c r="D27" s="115">
        <v>2200</v>
      </c>
      <c r="E27" s="114">
        <v>2195</v>
      </c>
      <c r="F27" s="114">
        <v>2200</v>
      </c>
      <c r="G27" s="114">
        <v>2180</v>
      </c>
      <c r="H27" s="140">
        <v>2160</v>
      </c>
      <c r="I27" s="115">
        <v>40</v>
      </c>
      <c r="J27" s="116">
        <v>1.8518518518518519</v>
      </c>
    </row>
    <row r="28" spans="1:15" s="110" customFormat="1" ht="24.95" customHeight="1" x14ac:dyDescent="0.2">
      <c r="A28" s="193" t="s">
        <v>163</v>
      </c>
      <c r="B28" s="199" t="s">
        <v>164</v>
      </c>
      <c r="C28" s="113">
        <v>2.5665669941620388</v>
      </c>
      <c r="D28" s="115">
        <v>721</v>
      </c>
      <c r="E28" s="114">
        <v>743</v>
      </c>
      <c r="F28" s="114">
        <v>767</v>
      </c>
      <c r="G28" s="114">
        <v>773</v>
      </c>
      <c r="H28" s="140">
        <v>771</v>
      </c>
      <c r="I28" s="115">
        <v>-50</v>
      </c>
      <c r="J28" s="116">
        <v>-6.4850843060959793</v>
      </c>
    </row>
    <row r="29" spans="1:15" s="110" customFormat="1" ht="24.95" customHeight="1" x14ac:dyDescent="0.2">
      <c r="A29" s="193">
        <v>86</v>
      </c>
      <c r="B29" s="199" t="s">
        <v>165</v>
      </c>
      <c r="C29" s="113">
        <v>8.8352555887797237</v>
      </c>
      <c r="D29" s="115">
        <v>2482</v>
      </c>
      <c r="E29" s="114">
        <v>2485</v>
      </c>
      <c r="F29" s="114">
        <v>2454</v>
      </c>
      <c r="G29" s="114">
        <v>2155</v>
      </c>
      <c r="H29" s="140">
        <v>2135</v>
      </c>
      <c r="I29" s="115">
        <v>347</v>
      </c>
      <c r="J29" s="116">
        <v>16.252927400468383</v>
      </c>
    </row>
    <row r="30" spans="1:15" s="110" customFormat="1" ht="24.95" customHeight="1" x14ac:dyDescent="0.2">
      <c r="A30" s="193">
        <v>87.88</v>
      </c>
      <c r="B30" s="204" t="s">
        <v>166</v>
      </c>
      <c r="C30" s="113">
        <v>9.3941335611562007</v>
      </c>
      <c r="D30" s="115">
        <v>2639</v>
      </c>
      <c r="E30" s="114">
        <v>2632</v>
      </c>
      <c r="F30" s="114">
        <v>2598</v>
      </c>
      <c r="G30" s="114">
        <v>2533</v>
      </c>
      <c r="H30" s="140">
        <v>2541</v>
      </c>
      <c r="I30" s="115">
        <v>98</v>
      </c>
      <c r="J30" s="116">
        <v>3.8567493112947657</v>
      </c>
    </row>
    <row r="31" spans="1:15" s="110" customFormat="1" ht="24.95" customHeight="1" x14ac:dyDescent="0.2">
      <c r="A31" s="193" t="s">
        <v>167</v>
      </c>
      <c r="B31" s="199" t="s">
        <v>168</v>
      </c>
      <c r="C31" s="113">
        <v>2.7160757511035172</v>
      </c>
      <c r="D31" s="115">
        <v>763</v>
      </c>
      <c r="E31" s="114">
        <v>774</v>
      </c>
      <c r="F31" s="114">
        <v>780</v>
      </c>
      <c r="G31" s="114">
        <v>769</v>
      </c>
      <c r="H31" s="140">
        <v>764</v>
      </c>
      <c r="I31" s="115">
        <v>-1</v>
      </c>
      <c r="J31" s="116">
        <v>-0.13089005235602094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3.7946746404670368</v>
      </c>
      <c r="D34" s="115">
        <v>1066</v>
      </c>
      <c r="E34" s="114">
        <v>1031</v>
      </c>
      <c r="F34" s="114">
        <v>1089</v>
      </c>
      <c r="G34" s="114">
        <v>1089</v>
      </c>
      <c r="H34" s="140">
        <v>1100</v>
      </c>
      <c r="I34" s="115">
        <v>-34</v>
      </c>
      <c r="J34" s="116">
        <v>-3.0909090909090908</v>
      </c>
    </row>
    <row r="35" spans="1:10" s="110" customFormat="1" ht="24.95" customHeight="1" x14ac:dyDescent="0.2">
      <c r="A35" s="292" t="s">
        <v>171</v>
      </c>
      <c r="B35" s="293" t="s">
        <v>172</v>
      </c>
      <c r="C35" s="113">
        <v>35.992453367506762</v>
      </c>
      <c r="D35" s="115">
        <v>10111</v>
      </c>
      <c r="E35" s="114">
        <v>10035</v>
      </c>
      <c r="F35" s="114">
        <v>10281</v>
      </c>
      <c r="G35" s="114">
        <v>10175</v>
      </c>
      <c r="H35" s="140">
        <v>10114</v>
      </c>
      <c r="I35" s="115">
        <v>-3</v>
      </c>
      <c r="J35" s="116">
        <v>-2.9661854854656913E-2</v>
      </c>
    </row>
    <row r="36" spans="1:10" s="110" customFormat="1" ht="24.95" customHeight="1" x14ac:dyDescent="0.2">
      <c r="A36" s="294" t="s">
        <v>173</v>
      </c>
      <c r="B36" s="295" t="s">
        <v>174</v>
      </c>
      <c r="C36" s="125">
        <v>60.212871992026201</v>
      </c>
      <c r="D36" s="143">
        <v>16915</v>
      </c>
      <c r="E36" s="144">
        <v>16983</v>
      </c>
      <c r="F36" s="144">
        <v>17002</v>
      </c>
      <c r="G36" s="144">
        <v>16564</v>
      </c>
      <c r="H36" s="145">
        <v>16528</v>
      </c>
      <c r="I36" s="143">
        <v>387</v>
      </c>
      <c r="J36" s="146">
        <v>2.3414811229428847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2020-09-25T13:22:36Z</dcterms:created>
  <dcterms:modified xsi:type="dcterms:W3CDTF">2020-09-28T08:13:40Z</dcterms:modified>
</cp:coreProperties>
</file>