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c r="G73" i="24"/>
  <c r="F73" i="24"/>
  <c r="E73" i="24"/>
  <c r="L72" i="24"/>
  <c r="H72" i="24" s="1"/>
  <c r="J72" i="24" s="1"/>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s="1"/>
  <c r="G68" i="24"/>
  <c r="F68" i="24"/>
  <c r="E68" i="24"/>
  <c r="L67" i="24"/>
  <c r="H67" i="24" s="1"/>
  <c r="J67" i="24" s="1"/>
  <c r="G67" i="24"/>
  <c r="F67" i="24"/>
  <c r="E67" i="24"/>
  <c r="L66" i="24"/>
  <c r="H66" i="24" s="1"/>
  <c r="G66" i="24"/>
  <c r="F66" i="24"/>
  <c r="E66" i="24"/>
  <c r="L65" i="24"/>
  <c r="H65" i="24" s="1"/>
  <c r="J65" i="24"/>
  <c r="G65" i="24"/>
  <c r="F65" i="24"/>
  <c r="E65" i="24"/>
  <c r="L64" i="24"/>
  <c r="H64" i="24" s="1"/>
  <c r="J64" i="24" s="1"/>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s="1"/>
  <c r="G60" i="24"/>
  <c r="F60" i="24"/>
  <c r="E60" i="24"/>
  <c r="L59" i="24"/>
  <c r="H59" i="24" s="1"/>
  <c r="J59" i="24" s="1"/>
  <c r="G59" i="24"/>
  <c r="F59" i="24"/>
  <c r="E59" i="24"/>
  <c r="L58" i="24"/>
  <c r="H58" i="24" s="1"/>
  <c r="G58" i="24"/>
  <c r="F58" i="24"/>
  <c r="E58" i="24"/>
  <c r="L57" i="24"/>
  <c r="H57" i="24" s="1"/>
  <c r="J57" i="24"/>
  <c r="G57" i="24"/>
  <c r="F57" i="24"/>
  <c r="E57" i="24"/>
  <c r="L56" i="24"/>
  <c r="H56" i="24" s="1"/>
  <c r="J56" i="24" s="1"/>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s="1"/>
  <c r="G52" i="24"/>
  <c r="F52" i="24"/>
  <c r="E52" i="24"/>
  <c r="L51" i="24"/>
  <c r="H51" i="24" s="1"/>
  <c r="J51" i="24" s="1"/>
  <c r="G51" i="24"/>
  <c r="F51" i="24"/>
  <c r="E51" i="24"/>
  <c r="L44" i="24"/>
  <c r="I44" i="24"/>
  <c r="G44" i="24"/>
  <c r="C44" i="24"/>
  <c r="M44" i="24" s="1"/>
  <c r="B44" i="24"/>
  <c r="D44" i="24" s="1"/>
  <c r="K43" i="24"/>
  <c r="H43" i="24"/>
  <c r="F43" i="24"/>
  <c r="C43" i="24"/>
  <c r="M43" i="24" s="1"/>
  <c r="B43" i="24"/>
  <c r="D43" i="24" s="1"/>
  <c r="L42" i="24"/>
  <c r="I42" i="24"/>
  <c r="G42" i="24"/>
  <c r="C42" i="24"/>
  <c r="M42" i="24" s="1"/>
  <c r="B42" i="24"/>
  <c r="D42" i="24" s="1"/>
  <c r="K41" i="24"/>
  <c r="H41" i="24"/>
  <c r="F41" i="24"/>
  <c r="C41" i="24"/>
  <c r="M41" i="24" s="1"/>
  <c r="B41" i="24"/>
  <c r="D41" i="24" s="1"/>
  <c r="L40" i="24"/>
  <c r="I40" i="24"/>
  <c r="G40" i="24"/>
  <c r="C40" i="24"/>
  <c r="M40" i="24" s="1"/>
  <c r="B40" i="24"/>
  <c r="M36" i="24"/>
  <c r="L36" i="24"/>
  <c r="K36" i="24"/>
  <c r="J36" i="24"/>
  <c r="I36" i="24"/>
  <c r="H36" i="24"/>
  <c r="G36" i="24"/>
  <c r="F36" i="24"/>
  <c r="E36" i="24"/>
  <c r="D36" i="24"/>
  <c r="C31" i="24"/>
  <c r="C15" i="24"/>
  <c r="L57" i="15"/>
  <c r="K57" i="15"/>
  <c r="C38" i="24"/>
  <c r="I38" i="24" s="1"/>
  <c r="C37" i="24"/>
  <c r="C35" i="24"/>
  <c r="C34" i="24"/>
  <c r="C33" i="24"/>
  <c r="C32" i="24"/>
  <c r="M32" i="24" s="1"/>
  <c r="C30" i="24"/>
  <c r="C29" i="24"/>
  <c r="C28" i="24"/>
  <c r="C27" i="24"/>
  <c r="C26" i="24"/>
  <c r="C25" i="24"/>
  <c r="C24" i="24"/>
  <c r="M24" i="24" s="1"/>
  <c r="C23" i="24"/>
  <c r="C22" i="24"/>
  <c r="C21" i="24"/>
  <c r="C20" i="24"/>
  <c r="G20" i="24" s="1"/>
  <c r="C19" i="24"/>
  <c r="C18" i="24"/>
  <c r="C17" i="24"/>
  <c r="C16" i="24"/>
  <c r="M16" i="24" s="1"/>
  <c r="C9" i="24"/>
  <c r="C8" i="24"/>
  <c r="C7" i="24"/>
  <c r="I7" i="24" s="1"/>
  <c r="B38" i="24"/>
  <c r="B37" i="24"/>
  <c r="B35" i="24"/>
  <c r="B34" i="24"/>
  <c r="H34" i="24" s="1"/>
  <c r="B33" i="24"/>
  <c r="B32" i="24"/>
  <c r="B31" i="24"/>
  <c r="B30" i="24"/>
  <c r="B29" i="24"/>
  <c r="B28" i="24"/>
  <c r="B27" i="24"/>
  <c r="B26" i="24"/>
  <c r="B25" i="24"/>
  <c r="K25" i="24" s="1"/>
  <c r="B24" i="24"/>
  <c r="B23" i="24"/>
  <c r="B22" i="24"/>
  <c r="B21" i="24"/>
  <c r="B20" i="24"/>
  <c r="B19" i="24"/>
  <c r="B18" i="24"/>
  <c r="B17" i="24"/>
  <c r="B16" i="24"/>
  <c r="B15" i="24"/>
  <c r="B9" i="24"/>
  <c r="D9" i="24" s="1"/>
  <c r="B8" i="24"/>
  <c r="B7" i="24"/>
  <c r="F15" i="24" l="1"/>
  <c r="J15" i="24"/>
  <c r="H15" i="24"/>
  <c r="K15" i="24"/>
  <c r="D15" i="24"/>
  <c r="B45" i="24"/>
  <c r="B39" i="24"/>
  <c r="K22" i="24"/>
  <c r="J22" i="24"/>
  <c r="F22" i="24"/>
  <c r="D22" i="24"/>
  <c r="H22" i="24"/>
  <c r="I8" i="24"/>
  <c r="L8" i="24"/>
  <c r="M8" i="24"/>
  <c r="G8" i="24"/>
  <c r="E8" i="24"/>
  <c r="K30" i="24"/>
  <c r="J30" i="24"/>
  <c r="F30" i="24"/>
  <c r="D30" i="24"/>
  <c r="H30" i="24"/>
  <c r="F7" i="24"/>
  <c r="J7" i="24"/>
  <c r="H7" i="24"/>
  <c r="K7" i="24"/>
  <c r="D7" i="24"/>
  <c r="F31" i="24"/>
  <c r="J31" i="24"/>
  <c r="H31" i="24"/>
  <c r="K31" i="24"/>
  <c r="D31" i="24"/>
  <c r="F35" i="24"/>
  <c r="J35" i="24"/>
  <c r="H35" i="24"/>
  <c r="K35" i="24"/>
  <c r="D35" i="24"/>
  <c r="K16" i="24"/>
  <c r="J16" i="24"/>
  <c r="F16" i="24"/>
  <c r="D16" i="24"/>
  <c r="H16" i="24"/>
  <c r="G9" i="24"/>
  <c r="M9" i="24"/>
  <c r="E9" i="24"/>
  <c r="L9" i="24"/>
  <c r="I9" i="24"/>
  <c r="G17" i="24"/>
  <c r="M17" i="24"/>
  <c r="E17" i="24"/>
  <c r="L17" i="24"/>
  <c r="I17" i="24"/>
  <c r="G33" i="24"/>
  <c r="M33" i="24"/>
  <c r="E33" i="24"/>
  <c r="L33" i="24"/>
  <c r="I33" i="24"/>
  <c r="K66" i="24"/>
  <c r="I66" i="24"/>
  <c r="J66" i="24"/>
  <c r="K26" i="24"/>
  <c r="J26" i="24"/>
  <c r="F26" i="24"/>
  <c r="D26" i="24"/>
  <c r="H26" i="24"/>
  <c r="G21" i="24"/>
  <c r="M21" i="24"/>
  <c r="E21" i="24"/>
  <c r="I21" i="24"/>
  <c r="L21" i="24"/>
  <c r="G27" i="24"/>
  <c r="M27" i="24"/>
  <c r="E27" i="24"/>
  <c r="L27" i="24"/>
  <c r="I27" i="24"/>
  <c r="F17" i="24"/>
  <c r="J17" i="24"/>
  <c r="H17" i="24"/>
  <c r="K17" i="24"/>
  <c r="D17" i="24"/>
  <c r="K20" i="24"/>
  <c r="J20" i="24"/>
  <c r="F20" i="24"/>
  <c r="D20" i="24"/>
  <c r="H20" i="24"/>
  <c r="F29" i="24"/>
  <c r="J29" i="24"/>
  <c r="H29" i="24"/>
  <c r="K29" i="24"/>
  <c r="K32" i="24"/>
  <c r="J32" i="24"/>
  <c r="F32" i="24"/>
  <c r="D32" i="24"/>
  <c r="H32" i="24"/>
  <c r="I18" i="24"/>
  <c r="L18" i="24"/>
  <c r="E18" i="24"/>
  <c r="M18" i="24"/>
  <c r="G18" i="24"/>
  <c r="I34" i="24"/>
  <c r="L34" i="24"/>
  <c r="E34" i="24"/>
  <c r="M34" i="24"/>
  <c r="G34" i="24"/>
  <c r="G15" i="24"/>
  <c r="M15" i="24"/>
  <c r="E15" i="24"/>
  <c r="L15" i="24"/>
  <c r="I15" i="24"/>
  <c r="D29" i="24"/>
  <c r="B14" i="24"/>
  <c r="B6" i="24"/>
  <c r="F23" i="24"/>
  <c r="J23" i="24"/>
  <c r="H23" i="24"/>
  <c r="D23" i="24"/>
  <c r="K23" i="24"/>
  <c r="I22" i="24"/>
  <c r="L22" i="24"/>
  <c r="M22" i="24"/>
  <c r="G22" i="24"/>
  <c r="I28" i="24"/>
  <c r="L28" i="24"/>
  <c r="M28" i="24"/>
  <c r="G28" i="24"/>
  <c r="E28" i="24"/>
  <c r="C45" i="24"/>
  <c r="C39" i="24"/>
  <c r="G31" i="24"/>
  <c r="M31" i="24"/>
  <c r="E31" i="24"/>
  <c r="L31" i="24"/>
  <c r="I31" i="24"/>
  <c r="K74" i="24"/>
  <c r="I74" i="24"/>
  <c r="J74" i="24"/>
  <c r="K8" i="24"/>
  <c r="J8" i="24"/>
  <c r="F8" i="24"/>
  <c r="D8" i="24"/>
  <c r="H8" i="24"/>
  <c r="K18" i="24"/>
  <c r="J18" i="24"/>
  <c r="F18" i="24"/>
  <c r="D18" i="24"/>
  <c r="F27" i="24"/>
  <c r="J27" i="24"/>
  <c r="H27" i="24"/>
  <c r="K27" i="24"/>
  <c r="D27" i="24"/>
  <c r="F33" i="24"/>
  <c r="J33" i="24"/>
  <c r="H33" i="24"/>
  <c r="K33" i="24"/>
  <c r="D33" i="24"/>
  <c r="H37" i="24"/>
  <c r="D37" i="24"/>
  <c r="J37" i="24"/>
  <c r="K37" i="24"/>
  <c r="F37" i="24"/>
  <c r="G25" i="24"/>
  <c r="M25" i="24"/>
  <c r="E25" i="24"/>
  <c r="L25" i="24"/>
  <c r="I25" i="24"/>
  <c r="H18" i="24"/>
  <c r="F9" i="24"/>
  <c r="J9" i="24"/>
  <c r="H9" i="24"/>
  <c r="K9" i="24"/>
  <c r="F21" i="24"/>
  <c r="J21" i="24"/>
  <c r="H21" i="24"/>
  <c r="K21" i="24"/>
  <c r="D21" i="24"/>
  <c r="K24" i="24"/>
  <c r="J24" i="24"/>
  <c r="F24" i="24"/>
  <c r="D24" i="24"/>
  <c r="H24" i="24"/>
  <c r="G7" i="24"/>
  <c r="M7" i="24"/>
  <c r="E7" i="24"/>
  <c r="L7" i="24"/>
  <c r="G19" i="24"/>
  <c r="M19" i="24"/>
  <c r="E19" i="24"/>
  <c r="L19" i="24"/>
  <c r="I19" i="24"/>
  <c r="G29" i="24"/>
  <c r="M29" i="24"/>
  <c r="E29" i="24"/>
  <c r="L29" i="24"/>
  <c r="I29" i="24"/>
  <c r="G35" i="24"/>
  <c r="M35" i="24"/>
  <c r="E35" i="24"/>
  <c r="L35" i="24"/>
  <c r="I35" i="24"/>
  <c r="K58" i="24"/>
  <c r="I58" i="24"/>
  <c r="J58" i="24"/>
  <c r="K34" i="24"/>
  <c r="J34" i="24"/>
  <c r="F34" i="24"/>
  <c r="D34" i="24"/>
  <c r="G23" i="24"/>
  <c r="M23" i="24"/>
  <c r="E23" i="24"/>
  <c r="I23" i="24"/>
  <c r="I26" i="24"/>
  <c r="L26" i="24"/>
  <c r="M26" i="24"/>
  <c r="G26" i="24"/>
  <c r="E26" i="24"/>
  <c r="E22" i="24"/>
  <c r="M38" i="24"/>
  <c r="E38" i="24"/>
  <c r="L38" i="24"/>
  <c r="G38" i="24"/>
  <c r="F19" i="24"/>
  <c r="J19" i="24"/>
  <c r="H19" i="24"/>
  <c r="K19" i="24"/>
  <c r="D19" i="24"/>
  <c r="F25" i="24"/>
  <c r="J25" i="24"/>
  <c r="H25" i="24"/>
  <c r="D25" i="24"/>
  <c r="K28" i="24"/>
  <c r="J28" i="24"/>
  <c r="F28" i="24"/>
  <c r="D28" i="24"/>
  <c r="H28" i="24"/>
  <c r="D38" i="24"/>
  <c r="K38" i="24"/>
  <c r="H38" i="24"/>
  <c r="F38" i="24"/>
  <c r="J38" i="24"/>
  <c r="C14" i="24"/>
  <c r="C6" i="24"/>
  <c r="I20" i="24"/>
  <c r="L20" i="24"/>
  <c r="M20" i="24"/>
  <c r="E20" i="24"/>
  <c r="I30" i="24"/>
  <c r="L30" i="24"/>
  <c r="G30" i="24"/>
  <c r="E30" i="24"/>
  <c r="M30" i="24"/>
  <c r="I37" i="24"/>
  <c r="G37" i="24"/>
  <c r="L37" i="24"/>
  <c r="M37" i="24"/>
  <c r="E37" i="24"/>
  <c r="L23" i="24"/>
  <c r="J77" i="24"/>
  <c r="D40" i="24"/>
  <c r="K40" i="24"/>
  <c r="H40" i="24"/>
  <c r="F40" i="24"/>
  <c r="E41" i="24"/>
  <c r="K53" i="24"/>
  <c r="I53" i="24"/>
  <c r="K61" i="24"/>
  <c r="I61" i="24"/>
  <c r="K69" i="24"/>
  <c r="I69" i="24"/>
  <c r="E24" i="24"/>
  <c r="K55" i="24"/>
  <c r="I55" i="24"/>
  <c r="K63" i="24"/>
  <c r="I63" i="24"/>
  <c r="K71" i="24"/>
  <c r="I71" i="24"/>
  <c r="G24" i="24"/>
  <c r="I43" i="24"/>
  <c r="G43" i="24"/>
  <c r="L43" i="24"/>
  <c r="K52" i="24"/>
  <c r="I52" i="24"/>
  <c r="K60" i="24"/>
  <c r="I60" i="24"/>
  <c r="K68" i="24"/>
  <c r="I68" i="24"/>
  <c r="J40" i="24"/>
  <c r="E43" i="24"/>
  <c r="K57" i="24"/>
  <c r="I57" i="24"/>
  <c r="K65" i="24"/>
  <c r="I65" i="24"/>
  <c r="K73" i="24"/>
  <c r="I73" i="24"/>
  <c r="K54" i="24"/>
  <c r="I54" i="24"/>
  <c r="K62" i="24"/>
  <c r="I62" i="24"/>
  <c r="K70" i="24"/>
  <c r="I70" i="24"/>
  <c r="I16" i="24"/>
  <c r="L16" i="24"/>
  <c r="I24" i="24"/>
  <c r="L24" i="24"/>
  <c r="I32" i="24"/>
  <c r="L32" i="24"/>
  <c r="E16" i="24"/>
  <c r="E32" i="24"/>
  <c r="K51" i="24"/>
  <c r="I51" i="24"/>
  <c r="K59" i="24"/>
  <c r="I59" i="24"/>
  <c r="K67" i="24"/>
  <c r="I67" i="24"/>
  <c r="K75" i="24"/>
  <c r="K77" i="24" s="1"/>
  <c r="I75" i="24"/>
  <c r="G16" i="24"/>
  <c r="G32" i="24"/>
  <c r="I41" i="24"/>
  <c r="G41" i="24"/>
  <c r="L41" i="24"/>
  <c r="K56" i="24"/>
  <c r="I56" i="24"/>
  <c r="K64" i="24"/>
  <c r="I64" i="24"/>
  <c r="K72" i="24"/>
  <c r="I72" i="24"/>
  <c r="J41" i="24"/>
  <c r="F42" i="24"/>
  <c r="J43" i="24"/>
  <c r="F44" i="24"/>
  <c r="H42" i="24"/>
  <c r="H44" i="24"/>
  <c r="J42" i="24"/>
  <c r="J44" i="24"/>
  <c r="K42" i="24"/>
  <c r="K44" i="24"/>
  <c r="E40" i="24"/>
  <c r="E42" i="24"/>
  <c r="E44" i="24"/>
  <c r="K79" i="24" l="1"/>
  <c r="K78" i="24"/>
  <c r="I14" i="24"/>
  <c r="L14" i="24"/>
  <c r="G14" i="24"/>
  <c r="E14" i="24"/>
  <c r="M14" i="24"/>
  <c r="I39" i="24"/>
  <c r="G39" i="24"/>
  <c r="L39" i="24"/>
  <c r="M39" i="24"/>
  <c r="E39" i="24"/>
  <c r="K6" i="24"/>
  <c r="J6" i="24"/>
  <c r="F6" i="24"/>
  <c r="D6" i="24"/>
  <c r="H6" i="24"/>
  <c r="H39" i="24"/>
  <c r="D39" i="24"/>
  <c r="J39" i="24"/>
  <c r="K39" i="24"/>
  <c r="F39" i="24"/>
  <c r="H45" i="24"/>
  <c r="F45" i="24"/>
  <c r="D45" i="24"/>
  <c r="J45" i="24"/>
  <c r="K45" i="24"/>
  <c r="I45" i="24"/>
  <c r="G45" i="24"/>
  <c r="L45" i="24"/>
  <c r="E45" i="24"/>
  <c r="M45" i="24"/>
  <c r="K14" i="24"/>
  <c r="J14" i="24"/>
  <c r="F14" i="24"/>
  <c r="D14" i="24"/>
  <c r="H14" i="24"/>
  <c r="I77" i="24"/>
  <c r="J79" i="24"/>
  <c r="J78" i="24"/>
  <c r="I6" i="24"/>
  <c r="L6" i="24"/>
  <c r="M6" i="24"/>
  <c r="G6" i="24"/>
  <c r="E6" i="24"/>
  <c r="I78" i="24" l="1"/>
  <c r="I79" i="24"/>
  <c r="I83" i="24" l="1"/>
  <c r="I82" i="24"/>
  <c r="I81" i="24"/>
</calcChain>
</file>

<file path=xl/sharedStrings.xml><?xml version="1.0" encoding="utf-8"?>
<sst xmlns="http://schemas.openxmlformats.org/spreadsheetml/2006/main" count="1720" uniqueCount="520">
  <si>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</si>
  <si>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</si>
  <si>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</si>
  <si>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</si>
  <si>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</si>
  <si>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</si>
  <si>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</si>
  <si>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</si>
  <si>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</si>
  <si>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</si>
  <si>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</si>
  <si>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</si>
  <si>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</si>
  <si>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Mansfeld-Südharz (15087)</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</si>
  <si>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</si>
  <si>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</si>
  <si>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</si>
  <si>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</si>
  <si>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</si>
  <si>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</si>
  <si>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</si>
  <si>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</si>
  <si>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</si>
  <si>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</si>
  <si>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</si>
  <si>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</si>
  <si>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</si>
  <si>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</si>
  <si>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</si>
  <si>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</si>
  <si>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</si>
  <si>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</si>
  <si>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</si>
  <si>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</si>
  <si>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</si>
  <si>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</si>
  <si>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</si>
  <si>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</si>
  <si>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</si>
  <si>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</si>
  <si>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</si>
  <si>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</si>
  <si>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</si>
  <si>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</si>
  <si>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</si>
  <si>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</si>
  <si>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</si>
  <si>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</si>
  <si>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</si>
  <si>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</si>
  <si>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</si>
  <si>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</si>
  <si>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</si>
  <si>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</si>
  <si>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</si>
  <si>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</si>
  <si>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</si>
  <si>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</si>
  <si>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</si>
  <si>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</si>
  <si>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</si>
  <si>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</si>
  <si>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</si>
  <si>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</si>
  <si>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</si>
  <si>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</si>
  <si>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</si>
  <si>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</si>
  <si>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</si>
  <si>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</si>
  <si>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</si>
  <si>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</si>
  <si>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</si>
  <si>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</si>
  <si>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</si>
  <si>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</si>
  <si>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</si>
  <si>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</si>
  <si>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</si>
  <si>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</si>
  <si>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</si>
  <si>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</si>
  <si>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</si>
  <si>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</si>
  <si>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</si>
  <si>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</si>
  <si>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</si>
  <si>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</si>
  <si>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</si>
  <si>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</si>
  <si>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</si>
  <si>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</si>
  <si>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Mansfeld-Südharz (15087);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</si>
  <si>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</si>
  <si>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</si>
  <si>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</si>
  <si>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</si>
  <si>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</si>
  <si>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</si>
  <si>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</si>
  <si>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</si>
  <si>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</si>
  <si>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</si>
  <si>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</si>
  <si>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</si>
  <si>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</si>
  <si>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</si>
  <si>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</si>
  <si>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</si>
  <si>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</si>
  <si>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</si>
  <si>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</si>
  <si>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</si>
  <si>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</si>
  <si>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</si>
  <si>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</si>
  <si>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</si>
  <si>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</si>
  <si>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</si>
  <si>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</si>
  <si>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</si>
  <si>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</si>
  <si>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</si>
  <si>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</si>
  <si>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</si>
  <si>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</si>
  <si>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</si>
  <si>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</si>
  <si>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</si>
  <si>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Sachsen-Anhalt</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</si>
  <si>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</si>
  <si>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</si>
  <si>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</si>
  <si>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</si>
  <si>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</si>
  <si>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</si>
  <si>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</si>
  <si>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</si>
  <si>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</si>
  <si>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</si>
  <si>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</si>
  <si>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</si>
  <si>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</si>
  <si>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</si>
  <si>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</si>
  <si>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</si>
  <si>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</si>
  <si>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</si>
  <si>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</si>
  <si>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</si>
  <si>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</si>
  <si>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</si>
  <si>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</si>
  <si>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</si>
  <si>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</si>
  <si>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</si>
  <si>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</si>
  <si>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</si>
  <si>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</si>
  <si>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</si>
  <si>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</si>
  <si>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</si>
  <si>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</si>
  <si>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</si>
  <si>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</si>
  <si>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</si>
  <si>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</si>
  <si>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</si>
  <si>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</si>
  <si>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</si>
  <si>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</si>
  <si>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</si>
  <si>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</si>
  <si>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</si>
  <si>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</si>
  <si>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</si>
  <si>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</si>
  <si>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</si>
  <si>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</si>
  <si>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</si>
  <si>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</si>
  <si>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</si>
  <si>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</si>
  <si>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Mansfeld-Südharz (15087)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</si>
  <si>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</si>
  <si>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</si>
  <si>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</si>
  <si>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</si>
  <si>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</si>
  <si>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</si>
  <si>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</si>
  <si>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</si>
  <si>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</si>
  <si>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</si>
  <si>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</si>
  <si>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</si>
  <si>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</si>
  <si>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</si>
  <si>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</si>
  <si>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</si>
  <si>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</si>
  <si>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</si>
  <si>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</si>
  <si>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</si>
  <si>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</si>
  <si>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</si>
  <si>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</si>
  <si>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</si>
  <si>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</si>
  <si>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</si>
  <si>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</si>
  <si>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</si>
  <si>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</si>
  <si>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</si>
  <si>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</si>
  <si>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</si>
  <si>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</si>
  <si>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</si>
  <si>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</si>
  <si>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</si>
  <si>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</si>
  <si>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</si>
  <si>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</si>
  <si>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</si>
  <si>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</si>
  <si>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</si>
  <si>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</si>
  <si>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</si>
  <si>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</si>
  <si>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</si>
  <si>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</si>
  <si>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</si>
  <si>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</si>
  <si>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</si>
  <si>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</si>
  <si>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</si>
  <si>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</si>
  <si>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</si>
  <si>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</si>
  <si>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</si>
  <si>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</si>
  <si>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</si>
  <si>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</si>
  <si>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</si>
  <si>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</si>
  <si>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</si>
  <si>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</si>
  <si>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</si>
  <si>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</si>
  <si>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</si>
  <si>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</si>
  <si>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</si>
  <si>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</si>
  <si>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</si>
  <si>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</si>
  <si>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</si>
  <si>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</si>
  <si>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</si>
  <si>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</si>
  <si>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</si>
  <si>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</si>
  <si>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</si>
  <si>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</si>
  <si>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</si>
  <si>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</si>
  <si>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</si>
  <si>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</si>
  <si>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</si>
  <si>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</si>
  <si>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</si>
  <si>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</si>
  <si>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</si>
  <si>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</si>
  <si>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</si>
  <si>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</si>
  <si>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</si>
  <si>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</si>
  <si>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</si>
  <si>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</si>
  <si>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</si>
  <si>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</si>
  <si>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</si>
  <si>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</si>
  <si>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</si>
  <si>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</si>
  <si>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</si>
  <si>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</si>
  <si>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</si>
  <si>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</si>
  <si>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</si>
  <si>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</si>
  <si>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</si>
  <si>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</si>
  <si>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</si>
  <si>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</si>
  <si>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</si>
  <si>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</si>
  <si>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</si>
  <si>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</si>
  <si>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</si>
  <si>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</si>
  <si>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</si>
  <si>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</si>
  <si>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</si>
  <si>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</si>
  <si>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</si>
  <si>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</si>
  <si>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</si>
  <si>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</si>
  <si>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</si>
  <si>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</si>
  <si>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</si>
  <si>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</si>
  <si>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</si>
  <si>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</si>
  <si>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</si>
  <si>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</si>
  <si>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</si>
  <si>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</si>
  <si>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</si>
  <si>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</si>
  <si>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</si>
  <si>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</si>
  <si>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</si>
  <si>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</si>
  <si>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</si>
  <si>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</si>
  <si>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</si>
  <si>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</si>
  <si>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</si>
  <si>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</si>
  <si>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</si>
  <si>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</si>
  <si>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</si>
  <si>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</si>
  <si>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</si>
  <si>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</si>
  <si>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</si>
  <si>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</si>
  <si>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</si>
  <si>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</si>
  <si>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</si>
  <si>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</si>
  <si>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</si>
  <si>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</si>
  <si>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</si>
  <si>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</si>
  <si>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</si>
  <si>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</si>
  <si>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</si>
  <si>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</si>
  <si>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</si>
  <si>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</si>
  <si>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</si>
  <si>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</si>
  <si>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</si>
  <si>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</si>
  <si>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</si>
  <si>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</si>
  <si>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</si>
  <si>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</si>
  <si>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</si>
  <si>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</si>
  <si>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</si>
  <si>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</si>
  <si>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</si>
  <si>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</si>
  <si>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</si>
  <si>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</si>
  <si>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</si>
  <si>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</si>
  <si>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</si>
  <si>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</si>
  <si>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Mansfeld-Südharz (15087);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</si>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</sst>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{E7B570CF-814D-4814-9BFD-FB4480DBA06A}</c15:txfldGUID>
                      <c15:f>Daten_Diagramme!$D$6</c15:f>
                      <c15:dlblFieldTableCache>
                        <c:ptCount val="1"/>
                        <c:pt idx="0">
                          <c:v>-1.3</c:v>
                        </c:pt>
                      </c15:dlblFieldTableCache>
                    </c15:dlblFTEntry>
                  </c15:dlblFieldTable>
                  <c15:showDataLabelsRange val="0"/>
                </c:ext>
                <c:ext xmlns:c16="http://schemas.microsoft.com/office/drawing/2014/chart" uri="{C3380CC4-5D6E-409C-BE32-E72D297353CC}">
                  <c16:uniqueId val="{00000000-45B3-419B-9EA7-A1978005D2D3}"/>
                </c:ext>
              </c:extLst>
            </c:dLbl>
            <c:dLbl>
              <c:idx val="1"/>
              <c:tx>
                <c:strRef>
                  <c:f>Daten_Diagramme!$D$7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{E038714E-F211-42B1-BC2A-24A87C141382}</c15:txfldGUID>
                      <c15:f>Daten_Diagramme!$D$7</c15:f>
                      <c15:dlblFieldTableCache>
                        <c:ptCount val="1"/>
                        <c:pt idx="0">
                          <c:v>0.1</c:v>
                        </c:pt>
                      </c15:dlblFieldTableCache>
                    </c15:dlblFTEntry>
                  </c15:dlblFieldTable>
                  <c15:showDataLabelsRange val="0"/>
                </c:ext>
                <c:ext xmlns:c16="http://schemas.microsoft.com/office/drawing/2014/chart" uri="{C3380CC4-5D6E-409C-BE32-E72D297353CC}">
                  <c16:uniqueId val="{00000001-45B3-419B-9EA7-A1978005D2D3}"/>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{56D0D348-0B72-4155-BF8F-CC044D2B4E8A}</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45B3-419B-9EA7-A1978005D2D3}"/>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{6956FDD4-4FBB-4ADE-B3CC-200AE6A17532}</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45B3-419B-9EA7-A1978005D2D3}"/>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-1.2551602357601355</c:v>
                </c:pt>
                <c:pt idx="1">
                  <c:v>8.2197109924516704E-2</c:v>
                </c:pt>
                <c:pt idx="2">
                  <c:v>0.95490282911153723</c:v>
                </c:pt>
                <c:pt idx="3">
                  <c:v>1.0875687030768</c:v>
                </c:pt>
              </c:numCache>
            </c:numRef>
          </c:val>
          <c:extLst>
            <c:ext xmlns:c16="http://schemas.microsoft.com/office/drawing/2014/chart" uri="{C3380CC4-5D6E-409C-BE32-E72D297353CC}">
              <c16:uniqueId val="{00000004-45B3-419B-9EA7-A1978005D2D3}"/>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{B2F4DCA7-BDD5-4CD0-8C6C-883D1133E087}</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45B3-419B-9EA7-A1978005D2D3}"/>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{ACCF5AD4-7146-47D8-B5B6-5D246A7925B4}</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45B3-419B-9EA7-A1978005D2D3}"/>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{345B11A8-2AF6-42C9-89F6-4C4CA5C1A347}</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45B3-419B-9EA7-A1978005D2D3}"/>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{C8CE7D93-711B-4D56-883A-EC7F0701314C}</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45B3-419B-9EA7-A1978005D2D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45B3-419B-9EA7-A1978005D2D3}"/>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45B3-419B-9EA7-A1978005D2D3}"/>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{0625A9EE-3C53-4060-96DE-EB5D761BD285}</c15:txfldGUID>
                      <c15:f>Daten_Diagramme!$E$6</c15:f>
                      <c15:dlblFieldTableCache>
                        <c:ptCount val="1"/>
                        <c:pt idx="0">
                          <c:v>-4.4</c:v>
                        </c:pt>
                      </c15:dlblFieldTableCache>
                    </c15:dlblFTEntry>
                  </c15:dlblFieldTable>
                  <c15:showDataLabelsRange val="0"/>
                </c:ext>
                <c:ext xmlns:c16="http://schemas.microsoft.com/office/drawing/2014/chart" uri="{C3380CC4-5D6E-409C-BE32-E72D297353CC}">
                  <c16:uniqueId val="{00000000-6FF1-420D-A7BD-40FC05F7460B}"/>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{BBB898CF-5DA9-40B3-A508-F3CC78E9E2EE}</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6FF1-420D-A7BD-40FC05F7460B}"/>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{A67A9CE9-DAAE-476B-9135-5C2085340F4F}</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6FF1-420D-A7BD-40FC05F7460B}"/>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{730A1EC2-4EB4-4EA7-901F-4A656A91E69D}</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6FF1-420D-A7BD-40FC05F7460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-4.4321856572189464</c:v>
                </c:pt>
                <c:pt idx="1">
                  <c:v>-2.7368672112575281</c:v>
                </c:pt>
                <c:pt idx="2">
                  <c:v>-3.6279896103654186</c:v>
                </c:pt>
                <c:pt idx="3">
                  <c:v>-2.8655893304673015</c:v>
                </c:pt>
              </c:numCache>
            </c:numRef>
          </c:val>
          <c:extLst>
            <c:ext xmlns:c16="http://schemas.microsoft.com/office/drawing/2014/chart" uri="{C3380CC4-5D6E-409C-BE32-E72D297353CC}">
              <c16:uniqueId val="{00000004-6FF1-420D-A7BD-40FC05F7460B}"/>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{33643A9E-7EA5-48F8-8693-0562675B2746}</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6FF1-420D-A7BD-40FC05F7460B}"/>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{D67DEF58-C425-422D-9F90-FA57649A77E5}</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6FF1-420D-A7BD-40FC05F7460B}"/>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{72D252E0-3A22-4E96-9057-0E0743FDE026}</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6FF1-420D-A7BD-40FC05F7460B}"/>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{DC57B23B-B245-4825-8D80-40BCAB6F0BCA}</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6FF1-420D-A7BD-40FC05F7460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6FF1-420D-A7BD-40FC05F7460B}"/>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FF1-420D-A7BD-40FC05F7460B}"/>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{F9C2F602-708A-4674-8DA0-118BC73F522A}</c15:txfldGUID>
                      <c15:f>Daten_Diagramme!$D$14</c15:f>
                      <c15:dlblFieldTableCache>
                        <c:ptCount val="1"/>
                        <c:pt idx="0">
                          <c:v>-1.3</c:v>
                        </c:pt>
                      </c15:dlblFieldTableCache>
                    </c15:dlblFTEntry>
                  </c15:dlblFieldTable>
                  <c15:showDataLabelsRange val="0"/>
                </c:ext>
                <c:ext xmlns:c16="http://schemas.microsoft.com/office/drawing/2014/chart" uri="{C3380CC4-5D6E-409C-BE32-E72D297353CC}">
                  <c16:uniqueId val="{00000000-50E4-46C5-AF10-7E76073020D2}"/>
                </c:ext>
              </c:extLst>
            </c:dLbl>
            <c:dLbl>
              <c:idx val="1"/>
              <c:tx>
                <c:strRef>
                  <c:f>Daten_Diagramme!$D$15</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{D77691B9-3DD4-4380-A713-5C2F79F34D0A}</c15:txfldGUID>
                      <c15:f>Daten_Diagramme!$D$15</c15:f>
                      <c15:dlblFieldTableCache>
                        <c:ptCount val="1"/>
                        <c:pt idx="0">
                          <c:v>-3.4</c:v>
                        </c:pt>
                      </c15:dlblFieldTableCache>
                    </c15:dlblFTEntry>
                  </c15:dlblFieldTable>
                  <c15:showDataLabelsRange val="0"/>
                </c:ext>
                <c:ext xmlns:c16="http://schemas.microsoft.com/office/drawing/2014/chart" uri="{C3380CC4-5D6E-409C-BE32-E72D297353CC}">
                  <c16:uniqueId val="{00000001-50E4-46C5-AF10-7E76073020D2}"/>
                </c:ext>
              </c:extLst>
            </c:dLbl>
            <c:dLbl>
              <c:idx val="2"/>
              <c:tx>
                <c:strRef>
                  <c:f>Daten_Diagramme!$D$16</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{1733878A-8C36-4BD7-8A08-D85B2AFD290C}</c15:txfldGUID>
                      <c15:f>Daten_Diagramme!$D$16</c15:f>
                      <c15:dlblFieldTableCache>
                        <c:ptCount val="1"/>
                        <c:pt idx="0">
                          <c:v>-5.7</c:v>
                        </c:pt>
                      </c15:dlblFieldTableCache>
                    </c15:dlblFTEntry>
                  </c15:dlblFieldTable>
                  <c15:showDataLabelsRange val="0"/>
                </c:ext>
                <c:ext xmlns:c16="http://schemas.microsoft.com/office/drawing/2014/chart" uri="{C3380CC4-5D6E-409C-BE32-E72D297353CC}">
                  <c16:uniqueId val="{00000002-50E4-46C5-AF10-7E76073020D2}"/>
                </c:ext>
              </c:extLst>
            </c:dLbl>
            <c:dLbl>
              <c:idx val="3"/>
              <c:tx>
                <c:strRef>
                  <c:f>Daten_Diagramme!$D$17</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{4D4116F5-BFC3-42C1-90F2-DDAF39EAB854}</c15:txfldGUID>
                      <c15:f>Daten_Diagramme!$D$17</c15:f>
                      <c15:dlblFieldTableCache>
                        <c:ptCount val="1"/>
                        <c:pt idx="0">
                          <c:v>-5.1</c:v>
                        </c:pt>
                      </c15:dlblFieldTableCache>
                    </c15:dlblFTEntry>
                  </c15:dlblFieldTable>
                  <c15:showDataLabelsRange val="0"/>
                </c:ext>
                <c:ext xmlns:c16="http://schemas.microsoft.com/office/drawing/2014/chart" uri="{C3380CC4-5D6E-409C-BE32-E72D297353CC}">
                  <c16:uniqueId val="{00000003-50E4-46C5-AF10-7E76073020D2}"/>
                </c:ext>
              </c:extLst>
            </c:dLbl>
            <c:dLbl>
              <c:idx val="4"/>
              <c:tx>
                <c:strRef>
                  <c:f>Daten_Diagramme!$D$18</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{DDA80879-8C88-4FA3-AFB8-455AB8559A81}</c15:txfldGUID>
                      <c15:f>Daten_Diagramme!$D$18</c15:f>
                      <c15:dlblFieldTableCache>
                        <c:ptCount val="1"/>
                        <c:pt idx="0">
                          <c:v>-4.4</c:v>
                        </c:pt>
                      </c15:dlblFieldTableCache>
                    </c15:dlblFTEntry>
                  </c15:dlblFieldTable>
                  <c15:showDataLabelsRange val="0"/>
                </c:ext>
                <c:ext xmlns:c16="http://schemas.microsoft.com/office/drawing/2014/chart" uri="{C3380CC4-5D6E-409C-BE32-E72D297353CC}">
                  <c16:uniqueId val="{00000004-50E4-46C5-AF10-7E76073020D2}"/>
                </c:ext>
              </c:extLst>
            </c:dLbl>
            <c:dLbl>
              <c:idx val="5"/>
              <c:tx>
                <c:strRef>
                  <c:f>Daten_Diagramme!$D$19</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{98E2C77A-12BD-4C32-97BE-F6C475339463}</c15:txfldGUID>
                      <c15:f>Daten_Diagramme!$D$19</c15:f>
                      <c15:dlblFieldTableCache>
                        <c:ptCount val="1"/>
                        <c:pt idx="0">
                          <c:v>-6.9</c:v>
                        </c:pt>
                      </c15:dlblFieldTableCache>
                    </c15:dlblFTEntry>
                  </c15:dlblFieldTable>
                  <c15:showDataLabelsRange val="0"/>
                </c:ext>
                <c:ext xmlns:c16="http://schemas.microsoft.com/office/drawing/2014/chart" uri="{C3380CC4-5D6E-409C-BE32-E72D297353CC}">
                  <c16:uniqueId val="{00000005-50E4-46C5-AF10-7E76073020D2}"/>
                </c:ext>
              </c:extLst>
            </c:dLbl>
            <c:dLbl>
              <c:idx val="6"/>
              <c:tx>
                <c:strRef>
                  <c:f>Daten_Diagramme!$D$20</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{06F6A04C-6C59-4C95-AAC8-2129D0198822}</c15:txfldGUID>
                      <c15:f>Daten_Diagramme!$D$20</c15:f>
                      <c15:dlblFieldTableCache>
                        <c:ptCount val="1"/>
                        <c:pt idx="0">
                          <c:v>0.3</c:v>
                        </c:pt>
                      </c15:dlblFieldTableCache>
                    </c15:dlblFTEntry>
                  </c15:dlblFieldTable>
                  <c15:showDataLabelsRange val="0"/>
                </c:ext>
                <c:ext xmlns:c16="http://schemas.microsoft.com/office/drawing/2014/chart" uri="{C3380CC4-5D6E-409C-BE32-E72D297353CC}">
                  <c16:uniqueId val="{00000006-50E4-46C5-AF10-7E76073020D2}"/>
                </c:ext>
              </c:extLst>
            </c:dLbl>
            <c:dLbl>
              <c:idx val="7"/>
              <c:tx>
                <c:strRef>
                  <c:f>Daten_Diagramme!$D$21</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{C1ACCA67-3988-4A02-9D9A-D4CCB11C560A}</c15:txfldGUID>
                      <c15:f>Daten_Diagramme!$D$21</c15:f>
                      <c15:dlblFieldTableCache>
                        <c:ptCount val="1"/>
                        <c:pt idx="0">
                          <c:v>-0.4</c:v>
                        </c:pt>
                      </c15:dlblFieldTableCache>
                    </c15:dlblFTEntry>
                  </c15:dlblFieldTable>
                  <c15:showDataLabelsRange val="0"/>
                </c:ext>
                <c:ext xmlns:c16="http://schemas.microsoft.com/office/drawing/2014/chart" uri="{C3380CC4-5D6E-409C-BE32-E72D297353CC}">
                  <c16:uniqueId val="{00000007-50E4-46C5-AF10-7E76073020D2}"/>
                </c:ext>
              </c:extLst>
            </c:dLbl>
            <c:dLbl>
              <c:idx val="8"/>
              <c:tx>
                <c:strRef>
                  <c:f>Daten_Diagramme!$D$22</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{4BE786DE-A0D9-4B68-BDF5-892E54528360}</c15:txfldGUID>
                      <c15:f>Daten_Diagramme!$D$22</c15:f>
                      <c15:dlblFieldTableCache>
                        <c:ptCount val="1"/>
                        <c:pt idx="0">
                          <c:v>0.5</c:v>
                        </c:pt>
                      </c15:dlblFieldTableCache>
                    </c15:dlblFTEntry>
                  </c15:dlblFieldTable>
                  <c15:showDataLabelsRange val="0"/>
                </c:ext>
                <c:ext xmlns:c16="http://schemas.microsoft.com/office/drawing/2014/chart" uri="{C3380CC4-5D6E-409C-BE32-E72D297353CC}">
                  <c16:uniqueId val="{00000008-50E4-46C5-AF10-7E76073020D2}"/>
                </c:ext>
              </c:extLst>
            </c:dLbl>
            <c:dLbl>
              <c:idx val="9"/>
              <c:tx>
                <c:strRef>
                  <c:f>Daten_Diagramme!$D$23</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{84B82759-1E6E-4A18-964F-659146F0E626}</c15:txfldGUID>
                      <c15:f>Daten_Diagramme!$D$23</c15:f>
                      <c15:dlblFieldTableCache>
                        <c:ptCount val="1"/>
                        <c:pt idx="0">
                          <c:v>-3.9</c:v>
                        </c:pt>
                      </c15:dlblFieldTableCache>
                    </c15:dlblFTEntry>
                  </c15:dlblFieldTable>
                  <c15:showDataLabelsRange val="0"/>
                </c:ext>
                <c:ext xmlns:c16="http://schemas.microsoft.com/office/drawing/2014/chart" uri="{C3380CC4-5D6E-409C-BE32-E72D297353CC}">
                  <c16:uniqueId val="{00000009-50E4-46C5-AF10-7E76073020D2}"/>
                </c:ext>
              </c:extLst>
            </c:dLbl>
            <c:dLbl>
              <c:idx val="10"/>
              <c:tx>
                <c:strRef>
                  <c:f>Daten_Diagramme!$D$24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{38D57EF1-871C-4D6F-98FE-59DB0A520332}</c15:txfldGUID>
                      <c15:f>Daten_Diagramme!$D$24</c15:f>
                      <c15:dlblFieldTableCache>
                        <c:ptCount val="1"/>
                        <c:pt idx="0">
                          <c:v>1.1</c:v>
                        </c:pt>
                      </c15:dlblFieldTableCache>
                    </c15:dlblFTEntry>
                  </c15:dlblFieldTable>
                  <c15:showDataLabelsRange val="0"/>
                </c:ext>
                <c:ext xmlns:c16="http://schemas.microsoft.com/office/drawing/2014/chart" uri="{C3380CC4-5D6E-409C-BE32-E72D297353CC}">
                  <c16:uniqueId val="{0000000A-50E4-46C5-AF10-7E76073020D2}"/>
                </c:ext>
              </c:extLst>
            </c:dLbl>
            <c:dLbl>
              <c:idx val="11"/>
              <c:tx>
                <c:strRef>
                  <c:f>Daten_Diagramme!$D$25</c:f>
                  <c:strCache>
                    <c:ptCount val="1"/>
                    <c:pt idx="0">
                      <c:v>-12.3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{9C691D3A-365C-4A34-B42C-0B569ED90848}</c15:txfldGUID>
                      <c15:f>Daten_Diagramme!$D$25</c15:f>
                      <c15:dlblFieldTableCache>
                        <c:ptCount val="1"/>
                        <c:pt idx="0">
                          <c:v>-12.3</c:v>
                        </c:pt>
                      </c15:dlblFieldTableCache>
                    </c15:dlblFTEntry>
                  </c15:dlblFieldTable>
                  <c15:showDataLabelsRange val="0"/>
                </c:ext>
                <c:ext xmlns:c16="http://schemas.microsoft.com/office/drawing/2014/chart" uri="{C3380CC4-5D6E-409C-BE32-E72D297353CC}">
                  <c16:uniqueId val="{0000000B-50E4-46C5-AF10-7E76073020D2}"/>
                </c:ext>
              </c:extLst>
            </c:dLbl>
            <c:dLbl>
              <c:idx val="12"/>
              <c:tx>
                <c:strRef>
                  <c:f>Daten_Diagramme!$D$26</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{FC9AA746-3014-45A0-B583-70F2DB8DA6FE}</c15:txfldGUID>
                      <c15:f>Daten_Diagramme!$D$26</c15:f>
                      <c15:dlblFieldTableCache>
                        <c:ptCount val="1"/>
                        <c:pt idx="0">
                          <c:v>2.2</c:v>
                        </c:pt>
                      </c15:dlblFieldTableCache>
                    </c15:dlblFTEntry>
                  </c15:dlblFieldTable>
                  <c15:showDataLabelsRange val="0"/>
                </c:ext>
                <c:ext xmlns:c16="http://schemas.microsoft.com/office/drawing/2014/chart" uri="{C3380CC4-5D6E-409C-BE32-E72D297353CC}">
                  <c16:uniqueId val="{0000000C-50E4-46C5-AF10-7E76073020D2}"/>
                </c:ext>
              </c:extLst>
            </c:dLbl>
            <c:dLbl>
              <c:idx val="13"/>
              <c:tx>
                <c:strRef>
                  <c:f>Daten_Diagramme!$D$27</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{647DC703-BB84-4FC2-94C0-DFA0C33DE37F}</c15:txfldGUID>
                      <c15:f>Daten_Diagramme!$D$27</c15:f>
                      <c15:dlblFieldTableCache>
                        <c:ptCount val="1"/>
                        <c:pt idx="0">
                          <c:v>4.2</c:v>
                        </c:pt>
                      </c15:dlblFieldTableCache>
                    </c15:dlblFTEntry>
                  </c15:dlblFieldTable>
                  <c15:showDataLabelsRange val="0"/>
                </c:ext>
                <c:ext xmlns:c16="http://schemas.microsoft.com/office/drawing/2014/chart" uri="{C3380CC4-5D6E-409C-BE32-E72D297353CC}">
                  <c16:uniqueId val="{0000000D-50E4-46C5-AF10-7E76073020D2}"/>
                </c:ext>
              </c:extLst>
            </c:dLbl>
            <c:dLbl>
              <c:idx val="14"/>
              <c:tx>
                <c:strRef>
                  <c:f>Daten_Diagramme!$D$28</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{2950AD13-0C12-4258-A1BA-B63E8120F24C}</c15:txfldGUID>
                      <c15:f>Daten_Diagramme!$D$28</c15:f>
                      <c15:dlblFieldTableCache>
                        <c:ptCount val="1"/>
                        <c:pt idx="0">
                          <c:v>-6.7</c:v>
                        </c:pt>
                      </c15:dlblFieldTableCache>
                    </c15:dlblFTEntry>
                  </c15:dlblFieldTable>
                  <c15:showDataLabelsRange val="0"/>
                </c:ext>
                <c:ext xmlns:c16="http://schemas.microsoft.com/office/drawing/2014/chart" uri="{C3380CC4-5D6E-409C-BE32-E72D297353CC}">
                  <c16:uniqueId val="{0000000E-50E4-46C5-AF10-7E76073020D2}"/>
                </c:ext>
              </c:extLst>
            </c:dLbl>
            <c:dLbl>
              <c:idx val="15"/>
              <c:tx>
                <c:strRef>
                  <c:f>Daten_Diagramme!$D$29</c:f>
                  <c:strCache>
                    <c:ptCount val="1"/>
                    <c:pt idx="0">
                      <c:v>-24.0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{9CCF804C-A538-4F65-9800-FBF8043CFBD8}</c15:txfldGUID>
                      <c15:f>Daten_Diagramme!$D$29</c15:f>
                      <c15:dlblFieldTableCache>
                        <c:ptCount val="1"/>
                        <c:pt idx="0">
                          <c:v>-24.0</c:v>
                        </c:pt>
                      </c15:dlblFieldTableCache>
                    </c15:dlblFTEntry>
                  </c15:dlblFieldTable>
                  <c15:showDataLabelsRange val="0"/>
                </c:ext>
                <c:ext xmlns:c16="http://schemas.microsoft.com/office/drawing/2014/chart" uri="{C3380CC4-5D6E-409C-BE32-E72D297353CC}">
                  <c16:uniqueId val="{0000000F-50E4-46C5-AF10-7E76073020D2}"/>
                </c:ext>
              </c:extLst>
            </c:dLbl>
            <c:dLbl>
              <c:idx val="16"/>
              <c:tx>
                <c:strRef>
                  <c:f>Daten_Diagramme!$D$30</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{6489048F-CF6B-45C0-AB3C-E9B2644F9A94}</c15:txfldGUID>
                      <c15:f>Daten_Diagramme!$D$30</c15:f>
                      <c15:dlblFieldTableCache>
                        <c:ptCount val="1"/>
                        <c:pt idx="0">
                          <c:v>-0.2</c:v>
                        </c:pt>
                      </c15:dlblFieldTableCache>
                    </c15:dlblFTEntry>
                  </c15:dlblFieldTable>
                  <c15:showDataLabelsRange val="0"/>
                </c:ext>
                <c:ext xmlns:c16="http://schemas.microsoft.com/office/drawing/2014/chart" uri="{C3380CC4-5D6E-409C-BE32-E72D297353CC}">
                  <c16:uniqueId val="{00000010-50E4-46C5-AF10-7E76073020D2}"/>
                </c:ext>
              </c:extLst>
            </c:dLbl>
            <c:dLbl>
              <c:idx val="17"/>
              <c:tx>
                <c:strRef>
                  <c:f>Daten_Diagramme!$D$31</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{1730E4CB-2B11-4F19-AE90-3374551884CE}</c15:txfldGUID>
                      <c15:f>Daten_Diagramme!$D$31</c15:f>
                      <c15:dlblFieldTableCache>
                        <c:ptCount val="1"/>
                        <c:pt idx="0">
                          <c:v>7.4</c:v>
                        </c:pt>
                      </c15:dlblFieldTableCache>
                    </c15:dlblFTEntry>
                  </c15:dlblFieldTable>
                  <c15:showDataLabelsRange val="0"/>
                </c:ext>
                <c:ext xmlns:c16="http://schemas.microsoft.com/office/drawing/2014/chart" uri="{C3380CC4-5D6E-409C-BE32-E72D297353CC}">
                  <c16:uniqueId val="{00000011-50E4-46C5-AF10-7E76073020D2}"/>
                </c:ext>
              </c:extLst>
            </c:dLbl>
            <c:dLbl>
              <c:idx val="18"/>
              <c:tx>
                <c:strRef>
                  <c:f>Daten_Diagramme!$D$32</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{F08E059B-0DC8-4753-99AB-CAB215429452}</c15:txfldGUID>
                      <c15:f>Daten_Diagramme!$D$32</c15:f>
                      <c15:dlblFieldTableCache>
                        <c:ptCount val="1"/>
                        <c:pt idx="0">
                          <c:v>0.3</c:v>
                        </c:pt>
                      </c15:dlblFieldTableCache>
                    </c15:dlblFTEntry>
                  </c15:dlblFieldTable>
                  <c15:showDataLabelsRange val="0"/>
                </c:ext>
                <c:ext xmlns:c16="http://schemas.microsoft.com/office/drawing/2014/chart" uri="{C3380CC4-5D6E-409C-BE32-E72D297353CC}">
                  <c16:uniqueId val="{00000012-50E4-46C5-AF10-7E76073020D2}"/>
                </c:ext>
              </c:extLst>
            </c:dLbl>
            <c:dLbl>
              <c:idx val="19"/>
              <c:tx>
                <c:strRef>
                  <c:f>Daten_Diagramme!$D$33</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{88A80D40-08F4-431E-9138-47BA0274A983}</c15:txfldGUID>
                      <c15:f>Daten_Diagramme!$D$33</c15:f>
                      <c15:dlblFieldTableCache>
                        <c:ptCount val="1"/>
                        <c:pt idx="0">
                          <c:v>1.5</c:v>
                        </c:pt>
                      </c15:dlblFieldTableCache>
                    </c15:dlblFTEntry>
                  </c15:dlblFieldTable>
                  <c15:showDataLabelsRange val="0"/>
                </c:ext>
                <c:ext xmlns:c16="http://schemas.microsoft.com/office/drawing/2014/chart" uri="{C3380CC4-5D6E-409C-BE32-E72D297353CC}">
                  <c16:uniqueId val="{00000013-50E4-46C5-AF10-7E76073020D2}"/>
                </c:ext>
              </c:extLst>
            </c:dLbl>
            <c:dLbl>
              <c:idx val="20"/>
              <c:tx>
                <c:strRef>
                  <c:f>Daten_Diagramme!$D$34</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{528AFAB8-0B2F-45A1-8C53-7C5E121AD7E3}</c15:txfldGUID>
                      <c15:f>Daten_Diagramme!$D$34</c15:f>
                      <c15:dlblFieldTableCache>
                        <c:ptCount val="1"/>
                        <c:pt idx="0">
                          <c:v>2.0</c:v>
                        </c:pt>
                      </c15:dlblFieldTableCache>
                    </c15:dlblFTEntry>
                  </c15:dlblFieldTable>
                  <c15:showDataLabelsRange val="0"/>
                </c:ext>
                <c:ext xmlns:c16="http://schemas.microsoft.com/office/drawing/2014/chart" uri="{C3380CC4-5D6E-409C-BE32-E72D297353CC}">
                  <c16:uniqueId val="{00000014-50E4-46C5-AF10-7E76073020D2}"/>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{622BDA9E-16C2-4EB7-ADAC-86C75E0FF270}</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50E4-46C5-AF10-7E76073020D2}"/>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{5A0D6C2E-5467-4329-9A9A-D7F69F4C06FF}</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50E4-46C5-AF10-7E76073020D2}"/>
                </c:ext>
              </c:extLst>
            </c:dLbl>
            <c:dLbl>
              <c:idx val="23"/>
              <c:tx>
                <c:strRef>
                  <c:f>Daten_Diagramme!$D$37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{520DBC3D-E584-4EF4-A302-6DFC61EC2537}</c15:txfldGUID>
                      <c15:f>Daten_Diagramme!$D$37</c15:f>
                      <c15:dlblFieldTableCache>
                        <c:ptCount val="1"/>
                        <c:pt idx="0">
                          <c:v>-3.4</c:v>
                        </c:pt>
                      </c15:dlblFieldTableCache>
                    </c15:dlblFTEntry>
                  </c15:dlblFieldTable>
                  <c15:showDataLabelsRange val="0"/>
                </c:ext>
                <c:ext xmlns:c16="http://schemas.microsoft.com/office/drawing/2014/chart" uri="{C3380CC4-5D6E-409C-BE32-E72D297353CC}">
                  <c16:uniqueId val="{00000017-50E4-46C5-AF10-7E76073020D2}"/>
                </c:ext>
              </c:extLst>
            </c:dLbl>
            <c:dLbl>
              <c:idx val="24"/>
              <c:layout>
                <c:manualLayout>
                  <c:x val="4.7769028871392123E-3"/>
                  <c:y val="-4.6876052205785108E-5"/>
                </c:manualLayout>
              </c:layout>
              <c:tx>
                <c:strRef>
                  <c:f>Daten_Diagramme!$D$38</c:f>
                  <c:strCache>
                    <c:ptCount val="1"/>
                    <c:pt idx="0">
                      <c:v>-4.0</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{FE699915-17B9-4215-83A5-C5392ED0BD6E}</c15:txfldGUID>
                      <c15:f>Daten_Diagramme!$D$38</c15:f>
                      <c15:dlblFieldTableCache>
                        <c:ptCount val="1"/>
                        <c:pt idx="0">
                          <c:v>-4.0</c:v>
                        </c:pt>
                      </c15:dlblFieldTableCache>
                    </c15:dlblFTEntry>
                  </c15:dlblFieldTable>
                  <c15:showDataLabelsRange val="0"/>
                </c:ext>
                <c:ext xmlns:c16="http://schemas.microsoft.com/office/drawing/2014/chart" uri="{C3380CC4-5D6E-409C-BE32-E72D297353CC}">
                  <c16:uniqueId val="{00000018-50E4-46C5-AF10-7E76073020D2}"/>
                </c:ext>
              </c:extLst>
            </c:dLbl>
            <c:dLbl>
              <c:idx val="25"/>
              <c:tx>
                <c:strRef>
                  <c:f>Daten_Diagramme!$D$39</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{EAEBB208-D9C2-47E4-8AF2-AE7AECCE1B61}</c15:txfldGUID>
                      <c15:f>Daten_Diagramme!$D$39</c15:f>
                      <c15:dlblFieldTableCache>
                        <c:ptCount val="1"/>
                        <c:pt idx="0">
                          <c:v>0.1</c:v>
                        </c:pt>
                      </c15:dlblFieldTableCache>
                    </c15:dlblFTEntry>
                  </c15:dlblFieldTable>
                  <c15:showDataLabelsRange val="0"/>
                </c:ext>
                <c:ext xmlns:c16="http://schemas.microsoft.com/office/drawing/2014/chart" uri="{C3380CC4-5D6E-409C-BE32-E72D297353CC}">
                  <c16:uniqueId val="{00000019-50E4-46C5-AF10-7E76073020D2}"/>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{C563038B-0163-4EC3-B780-9DBCA09E2827}</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50E4-46C5-AF10-7E76073020D2}"/>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{8C71D3B4-7170-41A3-AFE3-5CD4176739C1}</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50E4-46C5-AF10-7E76073020D2}"/>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{C8336898-4E1D-48F7-8124-9E05DAAFF605}</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50E4-46C5-AF10-7E76073020D2}"/>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{D6E47B84-86D4-477C-81A0-2A258EF31065}</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50E4-46C5-AF10-7E76073020D2}"/>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{A8065B71-52F2-4D2B-9BCE-1D001719169A}</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50E4-46C5-AF10-7E76073020D2}"/>
                </c:ext>
              </c:extLst>
            </c:dLbl>
            <c:dLbl>
              <c:idx val="31"/>
              <c:tx>
                <c:strRef>
                  <c:f>Daten_Diagramme!$D$45</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{35C2BEE8-64BE-49AD-BD73-E714C84776A0}</c15:txfldGUID>
                      <c15:f>Daten_Diagramme!$D$45</c15:f>
                      <c15:dlblFieldTableCache>
                        <c:ptCount val="1"/>
                        <c:pt idx="0">
                          <c:v>0.1</c:v>
                        </c:pt>
                      </c15:dlblFieldTableCache>
                    </c15:dlblFTEntry>
                  </c15:dlblFieldTable>
                  <c15:showDataLabelsRange val="0"/>
                </c:ext>
                <c:ext xmlns:c16="http://schemas.microsoft.com/office/drawing/2014/chart" uri="{C3380CC4-5D6E-409C-BE32-E72D297353CC}">
                  <c16:uniqueId val="{0000001F-50E4-46C5-AF10-7E76073020D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-1.2551602357601355</c:v>
                </c:pt>
                <c:pt idx="1">
                  <c:v>-3.4224598930481283</c:v>
                </c:pt>
                <c:pt idx="2">
                  <c:v>-5.7028112449799195</c:v>
                </c:pt>
                <c:pt idx="3">
                  <c:v>-5.1067780872794799</c:v>
                </c:pt>
                <c:pt idx="4">
                  <c:v>-4.3920145190562616</c:v>
                </c:pt>
                <c:pt idx="5">
                  <c:v>-6.9039451114922814</c:v>
                </c:pt>
                <c:pt idx="6">
                  <c:v>0.25062656641604009</c:v>
                </c:pt>
                <c:pt idx="7">
                  <c:v>-0.43719032352083942</c:v>
                </c:pt>
                <c:pt idx="8">
                  <c:v>0.45469308216953558</c:v>
                </c:pt>
                <c:pt idx="9">
                  <c:v>-3.9013452914798208</c:v>
                </c:pt>
                <c:pt idx="10">
                  <c:v>1.0956902848794741</c:v>
                </c:pt>
                <c:pt idx="11">
                  <c:v>-12.318840579710145</c:v>
                </c:pt>
                <c:pt idx="12">
                  <c:v>2.1825396825396823</c:v>
                </c:pt>
                <c:pt idx="13">
                  <c:v>4.2275172943889316</c:v>
                </c:pt>
                <c:pt idx="14">
                  <c:v>-6.6797642436149314</c:v>
                </c:pt>
                <c:pt idx="15">
                  <c:v>-24.025974025974026</c:v>
                </c:pt>
                <c:pt idx="16">
                  <c:v>-0.24647887323943662</c:v>
                </c:pt>
                <c:pt idx="17">
                  <c:v>7.4388947927736453</c:v>
                </c:pt>
                <c:pt idx="18">
                  <c:v>0.26455026455026454</c:v>
                </c:pt>
                <c:pt idx="19">
                  <c:v>1.5019011406844107</c:v>
                </c:pt>
                <c:pt idx="20">
                  <c:v>2.030456852791878</c:v>
                </c:pt>
                <c:pt idx="21">
                  <c:v>0</c:v>
                </c:pt>
                <c:pt idx="23">
                  <c:v>-3.4224598930481283</c:v>
                </c:pt>
                <c:pt idx="24">
                  <c:v>-3.9572675293409572</c:v>
                </c:pt>
                <c:pt idx="25">
                  <c:v>0.11560693641618497</c:v>
                </c:pt>
              </c:numCache>
            </c:numRef>
          </c:val>
          <c:extLst>
            <c:ext xmlns:c16="http://schemas.microsoft.com/office/drawing/2014/chart" uri="{C3380CC4-5D6E-409C-BE32-E72D297353CC}">
              <c16:uniqueId val="{00000020-50E4-46C5-AF10-7E76073020D2}"/>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{74FD322B-75F5-4545-AA3A-18E82DF3AC02}</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50E4-46C5-AF10-7E76073020D2}"/>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{517EBFBC-3007-49F1-AC52-ED2F1604AECA}</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50E4-46C5-AF10-7E76073020D2}"/>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{5CD50197-5C22-424A-A95A-047B03294987}</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50E4-46C5-AF10-7E76073020D2}"/>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{F3F7AE5E-7CE0-4C1F-A7A2-F8B9534AB33B}</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50E4-46C5-AF10-7E76073020D2}"/>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{C0EB2134-991B-4628-B094-819336FB3D4B}</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50E4-46C5-AF10-7E76073020D2}"/>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{DA12B00A-64E3-4BD9-9038-B38D77DF05A7}</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50E4-46C5-AF10-7E76073020D2}"/>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{2224084C-A776-44C7-B670-9FCE135AC1FD}</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50E4-46C5-AF10-7E76073020D2}"/>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{8B21CCA3-6F66-4FF9-839D-46A921C94FC5}</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50E4-46C5-AF10-7E76073020D2}"/>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{AE1C498E-A414-4DAB-99A0-806732D76F8C}</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50E4-46C5-AF10-7E76073020D2}"/>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{50E7B1B7-101C-4727-A8FB-CF772A0D3754}</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50E4-46C5-AF10-7E76073020D2}"/>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{78E878CC-E1B1-4F68-8A5B-B294B2801B2D}</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50E4-46C5-AF10-7E76073020D2}"/>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{434AFDE3-8637-4A4E-BF96-FBCCA0BE6B11}</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50E4-46C5-AF10-7E76073020D2}"/>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{1A56EFA3-4891-4F34-BEEA-4D50ECEFAC5A}</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50E4-46C5-AF10-7E76073020D2}"/>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{59F43BEB-1EBE-4F71-B7B4-CB6966B8E136}</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50E4-46C5-AF10-7E76073020D2}"/>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{9749CF03-034D-4474-84B2-40D1D6346191}</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50E4-46C5-AF10-7E76073020D2}"/>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{F395014E-AFD8-4CD7-9650-31A9A9ECA6D7}</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50E4-46C5-AF10-7E76073020D2}"/>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{07C8CBAD-7DD4-4B42-A03A-E7EA84387E94}</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50E4-46C5-AF10-7E76073020D2}"/>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{F9410143-8B2B-44D7-BB27-CF00FDE60A5C}</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50E4-46C5-AF10-7E76073020D2}"/>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{DBDFFBCF-9CF7-4D98-9F1E-4D345FDD3C62}</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50E4-46C5-AF10-7E76073020D2}"/>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{6C154019-4546-4B0C-90AB-9F0278FA7264}</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50E4-46C5-AF10-7E76073020D2}"/>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{0E2ADFC7-524F-4836-9588-29553F1EFDE6}</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50E4-46C5-AF10-7E76073020D2}"/>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{CBF0D9BC-82BB-409A-988C-91E48C46ECE7}</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50E4-46C5-AF10-7E76073020D2}"/>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{E9BFF596-8B33-401D-9F39-139DA1AAFCCE}</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50E4-46C5-AF10-7E76073020D2}"/>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{5C8FA2D5-60AB-45F4-8244-09CC14BC0DA7}</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50E4-46C5-AF10-7E76073020D2}"/>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{92B6C83D-05B5-4D44-A963-29EE9AD98A26}</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50E4-46C5-AF10-7E76073020D2}"/>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{972217D7-3706-4A1D-A80E-83CF1D37CC14}</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50E4-46C5-AF10-7E76073020D2}"/>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{45E86719-820C-4A30-87EA-617DFE018A93}</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50E4-46C5-AF10-7E76073020D2}"/>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{BDE0A245-F783-4B22-ADEF-C29153D649E7}</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50E4-46C5-AF10-7E76073020D2}"/>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{4B0595C6-10AA-4398-9AC2-FC27C87CF673}</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50E4-46C5-AF10-7E76073020D2}"/>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{59EE21B8-BD68-4824-B974-ABDE6E5552C6}</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50E4-46C5-AF10-7E76073020D2}"/>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{D7FE10FC-50B0-44FC-9D5F-BC68A9237DD4}</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50E4-46C5-AF10-7E76073020D2}"/>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{87EC9648-C96D-4DD1-B74C-940DC1E29C49}</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50E4-46C5-AF10-7E76073020D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50E4-46C5-AF10-7E76073020D2}"/>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50E4-46C5-AF10-7E76073020D2}"/>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{78A66E42-2643-4E7E-BB1F-15AB9DF14A07}</c15:txfldGUID>
                      <c15:f>Daten_Diagramme!$E$14</c15:f>
                      <c15:dlblFieldTableCache>
                        <c:ptCount val="1"/>
                        <c:pt idx="0">
                          <c:v>-4.4</c:v>
                        </c:pt>
                      </c15:dlblFieldTableCache>
                    </c15:dlblFTEntry>
                  </c15:dlblFieldTable>
                  <c15:showDataLabelsRange val="0"/>
                </c:ext>
                <c:ext xmlns:c16="http://schemas.microsoft.com/office/drawing/2014/chart" uri="{C3380CC4-5D6E-409C-BE32-E72D297353CC}">
                  <c16:uniqueId val="{00000000-41EA-4338-8CC2-297FEC3F0F47}"/>
                </c:ext>
              </c:extLst>
            </c:dLbl>
            <c:dLbl>
              <c:idx val="1"/>
              <c:tx>
                <c:strRef>
                  <c:f>Daten_Diagramme!$E$15</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{A8C1D598-19D0-4A8C-BE47-40ABA748E673}</c15:txfldGUID>
                      <c15:f>Daten_Diagramme!$E$15</c15:f>
                      <c15:dlblFieldTableCache>
                        <c:ptCount val="1"/>
                        <c:pt idx="0">
                          <c:v>-6.3</c:v>
                        </c:pt>
                      </c15:dlblFieldTableCache>
                    </c15:dlblFTEntry>
                  </c15:dlblFieldTable>
                  <c15:showDataLabelsRange val="0"/>
                </c:ext>
                <c:ext xmlns:c16="http://schemas.microsoft.com/office/drawing/2014/chart" uri="{C3380CC4-5D6E-409C-BE32-E72D297353CC}">
                  <c16:uniqueId val="{00000001-41EA-4338-8CC2-297FEC3F0F47}"/>
                </c:ext>
              </c:extLst>
            </c:dLbl>
            <c:dLbl>
              <c:idx val="2"/>
              <c:tx>
                <c:strRef>
                  <c:f>Daten_Diagramme!$E$16</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{E0F63A6C-B4FF-4368-8BE8-4C45FA398DC6}</c15:txfldGUID>
                      <c15:f>Daten_Diagramme!$E$16</c15:f>
                      <c15:dlblFieldTableCache>
                        <c:ptCount val="1"/>
                        <c:pt idx="0">
                          <c:v>-4.1</c:v>
                        </c:pt>
                      </c15:dlblFieldTableCache>
                    </c15:dlblFTEntry>
                  </c15:dlblFieldTable>
                  <c15:showDataLabelsRange val="0"/>
                </c:ext>
                <c:ext xmlns:c16="http://schemas.microsoft.com/office/drawing/2014/chart" uri="{C3380CC4-5D6E-409C-BE32-E72D297353CC}">
                  <c16:uniqueId val="{00000002-41EA-4338-8CC2-297FEC3F0F47}"/>
                </c:ext>
              </c:extLst>
            </c:dLbl>
            <c:dLbl>
              <c:idx val="3"/>
              <c:tx>
                <c:strRef>
                  <c:f>Daten_Diagramme!$E$17</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{6D3AF5C6-9DE5-4DEA-A2F3-BDEB53E284D9}</c15:txfldGUID>
                      <c15:f>Daten_Diagramme!$E$17</c15:f>
                      <c15:dlblFieldTableCache>
                        <c:ptCount val="1"/>
                        <c:pt idx="0">
                          <c:v>-4.3</c:v>
                        </c:pt>
                      </c15:dlblFieldTableCache>
                    </c15:dlblFTEntry>
                  </c15:dlblFieldTable>
                  <c15:showDataLabelsRange val="0"/>
                </c:ext>
                <c:ext xmlns:c16="http://schemas.microsoft.com/office/drawing/2014/chart" uri="{C3380CC4-5D6E-409C-BE32-E72D297353CC}">
                  <c16:uniqueId val="{00000003-41EA-4338-8CC2-297FEC3F0F47}"/>
                </c:ext>
              </c:extLst>
            </c:dLbl>
            <c:dLbl>
              <c:idx val="4"/>
              <c:tx>
                <c:strRef>
                  <c:f>Daten_Diagramme!$E$18</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{1BB73C24-0DE3-4433-B60E-E761F5967BA2}</c15:txfldGUID>
                      <c15:f>Daten_Diagramme!$E$18</c15:f>
                      <c15:dlblFieldTableCache>
                        <c:ptCount val="1"/>
                        <c:pt idx="0">
                          <c:v>-5.5</c:v>
                        </c:pt>
                      </c15:dlblFieldTableCache>
                    </c15:dlblFTEntry>
                  </c15:dlblFieldTable>
                  <c15:showDataLabelsRange val="0"/>
                </c:ext>
                <c:ext xmlns:c16="http://schemas.microsoft.com/office/drawing/2014/chart" uri="{C3380CC4-5D6E-409C-BE32-E72D297353CC}">
                  <c16:uniqueId val="{00000004-41EA-4338-8CC2-297FEC3F0F47}"/>
                </c:ext>
              </c:extLst>
            </c:dLbl>
            <c:dLbl>
              <c:idx val="5"/>
              <c:tx>
                <c:strRef>
                  <c:f>Daten_Diagramme!$E$19</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{DE4D4B62-7D33-4407-B028-E9CAFB975010}</c15:txfldGUID>
                      <c15:f>Daten_Diagramme!$E$19</c15:f>
                      <c15:dlblFieldTableCache>
                        <c:ptCount val="1"/>
                        <c:pt idx="0">
                          <c:v>-5.1</c:v>
                        </c:pt>
                      </c15:dlblFieldTableCache>
                    </c15:dlblFTEntry>
                  </c15:dlblFieldTable>
                  <c15:showDataLabelsRange val="0"/>
                </c:ext>
                <c:ext xmlns:c16="http://schemas.microsoft.com/office/drawing/2014/chart" uri="{C3380CC4-5D6E-409C-BE32-E72D297353CC}">
                  <c16:uniqueId val="{00000005-41EA-4338-8CC2-297FEC3F0F47}"/>
                </c:ext>
              </c:extLst>
            </c:dLbl>
            <c:dLbl>
              <c:idx val="6"/>
              <c:tx>
                <c:strRef>
                  <c:f>Daten_Diagramme!$E$20</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{4221AC34-FC04-4FDA-A40A-B4F297C195BA}</c15:txfldGUID>
                      <c15:f>Daten_Diagramme!$E$20</c15:f>
                      <c15:dlblFieldTableCache>
                        <c:ptCount val="1"/>
                        <c:pt idx="0">
                          <c:v>0.0</c:v>
                        </c:pt>
                      </c15:dlblFieldTableCache>
                    </c15:dlblFTEntry>
                  </c15:dlblFieldTable>
                  <c15:showDataLabelsRange val="0"/>
                </c:ext>
                <c:ext xmlns:c16="http://schemas.microsoft.com/office/drawing/2014/chart" uri="{C3380CC4-5D6E-409C-BE32-E72D297353CC}">
                  <c16:uniqueId val="{00000006-41EA-4338-8CC2-297FEC3F0F47}"/>
                </c:ext>
              </c:extLst>
            </c:dLbl>
            <c:dLbl>
              <c:idx val="7"/>
              <c:tx>
                <c:strRef>
                  <c:f>Daten_Diagramme!$E$21</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{C84B79F2-E1CE-49B9-9115-AC2F9FF8B759}</c15:txfldGUID>
                      <c15:f>Daten_Diagramme!$E$21</c15:f>
                      <c15:dlblFieldTableCache>
                        <c:ptCount val="1"/>
                        <c:pt idx="0">
                          <c:v>0.3</c:v>
                        </c:pt>
                      </c15:dlblFieldTableCache>
                    </c15:dlblFTEntry>
                  </c15:dlblFieldTable>
                  <c15:showDataLabelsRange val="0"/>
                </c:ext>
                <c:ext xmlns:c16="http://schemas.microsoft.com/office/drawing/2014/chart" uri="{C3380CC4-5D6E-409C-BE32-E72D297353CC}">
                  <c16:uniqueId val="{00000007-41EA-4338-8CC2-297FEC3F0F47}"/>
                </c:ext>
              </c:extLst>
            </c:dLbl>
            <c:dLbl>
              <c:idx val="8"/>
              <c:tx>
                <c:strRef>
                  <c:f>Daten_Diagramme!$E$22</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{0AE30C9F-AC69-43F0-B49C-AB056B64CFB2}</c15:txfldGUID>
                      <c15:f>Daten_Diagramme!$E$22</c15:f>
                      <c15:dlblFieldTableCache>
                        <c:ptCount val="1"/>
                        <c:pt idx="0">
                          <c:v>-1.7</c:v>
                        </c:pt>
                      </c15:dlblFieldTableCache>
                    </c15:dlblFTEntry>
                  </c15:dlblFieldTable>
                  <c15:showDataLabelsRange val="0"/>
                </c:ext>
                <c:ext xmlns:c16="http://schemas.microsoft.com/office/drawing/2014/chart" uri="{C3380CC4-5D6E-409C-BE32-E72D297353CC}">
                  <c16:uniqueId val="{00000008-41EA-4338-8CC2-297FEC3F0F47}"/>
                </c:ext>
              </c:extLst>
            </c:dLbl>
            <c:dLbl>
              <c:idx val="9"/>
              <c:tx>
                <c:strRef>
                  <c:f>Daten_Diagramme!$E$23</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{2369D455-8A70-4561-846E-7C2333CEDB8D}</c15:txfldGUID>
                      <c15:f>Daten_Diagramme!$E$23</c15:f>
                      <c15:dlblFieldTableCache>
                        <c:ptCount val="1"/>
                        <c:pt idx="0">
                          <c:v>-5.9</c:v>
                        </c:pt>
                      </c15:dlblFieldTableCache>
                    </c15:dlblFTEntry>
                  </c15:dlblFieldTable>
                  <c15:showDataLabelsRange val="0"/>
                </c:ext>
                <c:ext xmlns:c16="http://schemas.microsoft.com/office/drawing/2014/chart" uri="{C3380CC4-5D6E-409C-BE32-E72D297353CC}">
                  <c16:uniqueId val="{00000009-41EA-4338-8CC2-297FEC3F0F47}"/>
                </c:ext>
              </c:extLst>
            </c:dLbl>
            <c:dLbl>
              <c:idx val="10"/>
              <c:tx>
                <c:strRef>
                  <c:f>Daten_Diagramme!$E$24</c:f>
                  <c:strCache>
                    <c:ptCount val="1"/>
                    <c:pt idx="0">
                      <c:v>-10.5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{E598129A-6161-4B90-A1DC-B45E6F5B3B57}</c15:txfldGUID>
                      <c15:f>Daten_Diagramme!$E$24</c15:f>
                      <c15:dlblFieldTableCache>
                        <c:ptCount val="1"/>
                        <c:pt idx="0">
                          <c:v>-10.5</c:v>
                        </c:pt>
                      </c15:dlblFieldTableCache>
                    </c15:dlblFTEntry>
                  </c15:dlblFieldTable>
                  <c15:showDataLabelsRange val="0"/>
                </c:ext>
                <c:ext xmlns:c16="http://schemas.microsoft.com/office/drawing/2014/chart" uri="{C3380CC4-5D6E-409C-BE32-E72D297353CC}">
                  <c16:uniqueId val="{0000000A-41EA-4338-8CC2-297FEC3F0F47}"/>
                </c:ext>
              </c:extLst>
            </c:dLbl>
            <c:dLbl>
              <c:idx val="11"/>
              <c:tx>
                <c:strRef>
                  <c:f>Daten_Diagramme!$E$25</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{F7B83B8F-38D1-46F1-9C75-D330EFE7BD6D}</c15:txfldGUID>
                      <c15:f>Daten_Diagramme!$E$25</c15:f>
                      <c15:dlblFieldTableCache>
                        <c:ptCount val="1"/>
                        <c:pt idx="0">
                          <c:v>-6.3</c:v>
                        </c:pt>
                      </c15:dlblFieldTableCache>
                    </c15:dlblFTEntry>
                  </c15:dlblFieldTable>
                  <c15:showDataLabelsRange val="0"/>
                </c:ext>
                <c:ext xmlns:c16="http://schemas.microsoft.com/office/drawing/2014/chart" uri="{C3380CC4-5D6E-409C-BE32-E72D297353CC}">
                  <c16:uniqueId val="{0000000B-41EA-4338-8CC2-297FEC3F0F47}"/>
                </c:ext>
              </c:extLst>
            </c:dLbl>
            <c:dLbl>
              <c:idx val="12"/>
              <c:tx>
                <c:strRef>
                  <c:f>Daten_Diagramme!$E$26</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{E77332EF-D3C1-464F-8E4A-66C675F65A68}</c15:txfldGUID>
                      <c15:f>Daten_Diagramme!$E$26</c15:f>
                      <c15:dlblFieldTableCache>
                        <c:ptCount val="1"/>
                        <c:pt idx="0">
                          <c:v>5.8</c:v>
                        </c:pt>
                      </c15:dlblFieldTableCache>
                    </c15:dlblFTEntry>
                  </c15:dlblFieldTable>
                  <c15:showDataLabelsRange val="0"/>
                </c:ext>
                <c:ext xmlns:c16="http://schemas.microsoft.com/office/drawing/2014/chart" uri="{C3380CC4-5D6E-409C-BE32-E72D297353CC}">
                  <c16:uniqueId val="{0000000C-41EA-4338-8CC2-297FEC3F0F47}"/>
                </c:ext>
              </c:extLst>
            </c:dLbl>
            <c:dLbl>
              <c:idx val="13"/>
              <c:tx>
                <c:strRef>
                  <c:f>Daten_Diagramme!$E$27</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{F57131B1-FE57-4143-93B3-E62496E3892F}</c15:txfldGUID>
                      <c15:f>Daten_Diagramme!$E$27</c15:f>
                      <c15:dlblFieldTableCache>
                        <c:ptCount val="1"/>
                        <c:pt idx="0">
                          <c:v>-5.8</c:v>
                        </c:pt>
                      </c15:dlblFieldTableCache>
                    </c15:dlblFTEntry>
                  </c15:dlblFieldTable>
                  <c15:showDataLabelsRange val="0"/>
                </c:ext>
                <c:ext xmlns:c16="http://schemas.microsoft.com/office/drawing/2014/chart" uri="{C3380CC4-5D6E-409C-BE32-E72D297353CC}">
                  <c16:uniqueId val="{0000000D-41EA-4338-8CC2-297FEC3F0F47}"/>
                </c:ext>
              </c:extLst>
            </c:dLbl>
            <c:dLbl>
              <c:idx val="14"/>
              <c:tx>
                <c:strRef>
                  <c:f>Daten_Diagramme!$E$28</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{7B745452-4435-4913-94D5-EBD5C03BB69E}</c15:txfldGUID>
                      <c15:f>Daten_Diagramme!$E$28</c15:f>
                      <c15:dlblFieldTableCache>
                        <c:ptCount val="1"/>
                        <c:pt idx="0">
                          <c:v>-5.1</c:v>
                        </c:pt>
                      </c15:dlblFieldTableCache>
                    </c15:dlblFTEntry>
                  </c15:dlblFieldTable>
                  <c15:showDataLabelsRange val="0"/>
                </c:ext>
                <c:ext xmlns:c16="http://schemas.microsoft.com/office/drawing/2014/chart" uri="{C3380CC4-5D6E-409C-BE32-E72D297353CC}">
                  <c16:uniqueId val="{0000000E-41EA-4338-8CC2-297FEC3F0F47}"/>
                </c:ext>
              </c:extLst>
            </c:dLbl>
            <c:dLbl>
              <c:idx val="15"/>
              <c:tx>
                <c:strRef>
                  <c:f>Daten_Diagramme!$E$29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{B2BF2754-8F4C-4F04-A1D9-D79A38A6EAE6}</c15:txfldGUID>
                      <c15:f>Daten_Diagramme!$E$29</c15:f>
                      <c15:dlblFieldTableCache>
                        <c:ptCount val="1"/>
                      </c15:dlblFieldTableCache>
                    </c15:dlblFTEntry>
                  </c15:dlblFieldTable>
                  <c15:showDataLabelsRange val="0"/>
                </c:ext>
                <c:ext xmlns:c16="http://schemas.microsoft.com/office/drawing/2014/chart" uri="{C3380CC4-5D6E-409C-BE32-E72D297353CC}">
                  <c16:uniqueId val="{0000000F-41EA-4338-8CC2-297FEC3F0F47}"/>
                </c:ext>
              </c:extLst>
            </c:dLbl>
            <c:dLbl>
              <c:idx val="16"/>
              <c:tx>
                <c:strRef>
                  <c:f>Daten_Diagramme!$E$30</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{82A723A9-3ABD-41A4-8846-30E5030D872D}</c15:txfldGUID>
                      <c15:f>Daten_Diagramme!$E$30</c15:f>
                      <c15:dlblFieldTableCache>
                        <c:ptCount val="1"/>
                        <c:pt idx="0">
                          <c:v>4.3</c:v>
                        </c:pt>
                      </c15:dlblFieldTableCache>
                    </c15:dlblFTEntry>
                  </c15:dlblFieldTable>
                  <c15:showDataLabelsRange val="0"/>
                </c:ext>
                <c:ext xmlns:c16="http://schemas.microsoft.com/office/drawing/2014/chart" uri="{C3380CC4-5D6E-409C-BE32-E72D297353CC}">
                  <c16:uniqueId val="{00000010-41EA-4338-8CC2-297FEC3F0F47}"/>
                </c:ext>
              </c:extLst>
            </c:dLbl>
            <c:dLbl>
              <c:idx val="17"/>
              <c:tx>
                <c:strRef>
                  <c:f>Daten_Diagramme!$E$31</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{6A913613-F1EF-4350-AB73-416A4BC5D4F3}</c15:txfldGUID>
                      <c15:f>Daten_Diagramme!$E$31</c15:f>
                      <c15:dlblFieldTableCache>
                        <c:ptCount val="1"/>
                        <c:pt idx="0">
                          <c:v>0.9</c:v>
                        </c:pt>
                      </c15:dlblFieldTableCache>
                    </c15:dlblFTEntry>
                  </c15:dlblFieldTable>
                  <c15:showDataLabelsRange val="0"/>
                </c:ext>
                <c:ext xmlns:c16="http://schemas.microsoft.com/office/drawing/2014/chart" uri="{C3380CC4-5D6E-409C-BE32-E72D297353CC}">
                  <c16:uniqueId val="{00000011-41EA-4338-8CC2-297FEC3F0F47}"/>
                </c:ext>
              </c:extLst>
            </c:dLbl>
            <c:dLbl>
              <c:idx val="18"/>
              <c:tx>
                <c:strRef>
                  <c:f>Daten_Diagramme!$E$32</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{7E126311-2838-4557-BBA6-2C56866EC220}</c15:txfldGUID>
                      <c15:f>Daten_Diagramme!$E$32</c15:f>
                      <c15:dlblFieldTableCache>
                        <c:ptCount val="1"/>
                        <c:pt idx="0">
                          <c:v>-7.1</c:v>
                        </c:pt>
                      </c15:dlblFieldTableCache>
                    </c15:dlblFTEntry>
                  </c15:dlblFieldTable>
                  <c15:showDataLabelsRange val="0"/>
                </c:ext>
                <c:ext xmlns:c16="http://schemas.microsoft.com/office/drawing/2014/chart" uri="{C3380CC4-5D6E-409C-BE32-E72D297353CC}">
                  <c16:uniqueId val="{00000012-41EA-4338-8CC2-297FEC3F0F47}"/>
                </c:ext>
              </c:extLst>
            </c:dLbl>
            <c:dLbl>
              <c:idx val="19"/>
              <c:tx>
                <c:strRef>
                  <c:f>Daten_Diagramme!$E$33</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{A9EA592B-516D-4855-A403-FB98CEDB3EEF}</c15:txfldGUID>
                      <c15:f>Daten_Diagramme!$E$33</c15:f>
                      <c15:dlblFieldTableCache>
                        <c:ptCount val="1"/>
                        <c:pt idx="0">
                          <c:v>8.1</c:v>
                        </c:pt>
                      </c15:dlblFieldTableCache>
                    </c15:dlblFTEntry>
                  </c15:dlblFieldTable>
                  <c15:showDataLabelsRange val="0"/>
                </c:ext>
                <c:ext xmlns:c16="http://schemas.microsoft.com/office/drawing/2014/chart" uri="{C3380CC4-5D6E-409C-BE32-E72D297353CC}">
                  <c16:uniqueId val="{00000013-41EA-4338-8CC2-297FEC3F0F47}"/>
                </c:ext>
              </c:extLst>
            </c:dLbl>
            <c:dLbl>
              <c:idx val="20"/>
              <c:tx>
                <c:strRef>
                  <c:f>Daten_Diagramme!$E$34</c:f>
                  <c:strCache>
                    <c:ptCount val="1"/>
                    <c:pt idx="0">
                      <c:v>-11.4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{53D1FC9C-0F9A-49CC-9296-C01E58C72808}</c15:txfldGUID>
                      <c15:f>Daten_Diagramme!$E$34</c15:f>
                      <c15:dlblFieldTableCache>
                        <c:ptCount val="1"/>
                        <c:pt idx="0">
                          <c:v>-11.4</c:v>
                        </c:pt>
                      </c15:dlblFieldTableCache>
                    </c15:dlblFTEntry>
                  </c15:dlblFieldTable>
                  <c15:showDataLabelsRange val="0"/>
                </c:ext>
                <c:ext xmlns:c16="http://schemas.microsoft.com/office/drawing/2014/chart" uri="{C3380CC4-5D6E-409C-BE32-E72D297353CC}">
                  <c16:uniqueId val="{00000014-41EA-4338-8CC2-297FEC3F0F47}"/>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{C205A182-8D78-4064-8BD1-277FD7E1E26A}</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41EA-4338-8CC2-297FEC3F0F47}"/>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{E00BDC59-2A46-40CA-9F2F-7FA6030C3A88}</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41EA-4338-8CC2-297FEC3F0F47}"/>
                </c:ext>
              </c:extLst>
            </c:dLbl>
            <c:dLbl>
              <c:idx val="23"/>
              <c:tx>
                <c:strRef>
                  <c:f>Daten_Diagramme!$E$37</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{2AC9C5F5-5571-43AA-A270-90C644793D32}</c15:txfldGUID>
                      <c15:f>Daten_Diagramme!$E$37</c15:f>
                      <c15:dlblFieldTableCache>
                        <c:ptCount val="1"/>
                        <c:pt idx="0">
                          <c:v>-6.3</c:v>
                        </c:pt>
                      </c15:dlblFieldTableCache>
                    </c15:dlblFTEntry>
                  </c15:dlblFieldTable>
                  <c15:showDataLabelsRange val="0"/>
                </c:ext>
                <c:ext xmlns:c16="http://schemas.microsoft.com/office/drawing/2014/chart" uri="{C3380CC4-5D6E-409C-BE32-E72D297353CC}">
                  <c16:uniqueId val="{00000017-41EA-4338-8CC2-297FEC3F0F47}"/>
                </c:ext>
              </c:extLst>
            </c:dLbl>
            <c:dLbl>
              <c:idx val="24"/>
              <c:tx>
                <c:strRef>
                  <c:f>Daten_Diagramme!$E$38</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{C79D9935-5A3B-4A01-86DC-58CCACDC45AF}</c15:txfldGUID>
                      <c15:f>Daten_Diagramme!$E$38</c15:f>
                      <c15:dlblFieldTableCache>
                        <c:ptCount val="1"/>
                        <c:pt idx="0">
                          <c:v>-2.1</c:v>
                        </c:pt>
                      </c15:dlblFieldTableCache>
                    </c15:dlblFTEntry>
                  </c15:dlblFieldTable>
                  <c15:showDataLabelsRange val="0"/>
                </c:ext>
                <c:ext xmlns:c16="http://schemas.microsoft.com/office/drawing/2014/chart" uri="{C3380CC4-5D6E-409C-BE32-E72D297353CC}">
                  <c16:uniqueId val="{00000018-41EA-4338-8CC2-297FEC3F0F47}"/>
                </c:ext>
              </c:extLst>
            </c:dLbl>
            <c:dLbl>
              <c:idx val="25"/>
              <c:tx>
                <c:strRef>
                  <c:f>Daten_Diagramme!$E$39</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{4628DC26-AE02-437F-9627-41DA823C27E0}</c15:txfldGUID>
                      <c15:f>Daten_Diagramme!$E$39</c15:f>
                      <c15:dlblFieldTableCache>
                        <c:ptCount val="1"/>
                        <c:pt idx="0">
                          <c:v>-4.8</c:v>
                        </c:pt>
                      </c15:dlblFieldTableCache>
                    </c15:dlblFTEntry>
                  </c15:dlblFieldTable>
                  <c15:showDataLabelsRange val="0"/>
                </c:ext>
                <c:ext xmlns:c16="http://schemas.microsoft.com/office/drawing/2014/chart" uri="{C3380CC4-5D6E-409C-BE32-E72D297353CC}">
                  <c16:uniqueId val="{00000019-41EA-4338-8CC2-297FEC3F0F47}"/>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{626B2829-694B-4615-B529-0255631C2E4E}</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41EA-4338-8CC2-297FEC3F0F47}"/>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{467D61CF-9D3A-45CB-9D1D-E96E5B43C0BF}</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41EA-4338-8CC2-297FEC3F0F47}"/>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{78453EA1-45DD-48B9-B421-0053F74B3A85}</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41EA-4338-8CC2-297FEC3F0F47}"/>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{E0C01EBD-58FE-4393-9A82-5EAE53E8DCD2}</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41EA-4338-8CC2-297FEC3F0F47}"/>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{95EABF57-9A37-4CF3-8AB1-F1DA5CE6FCAC}</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41EA-4338-8CC2-297FEC3F0F47}"/>
                </c:ext>
              </c:extLst>
            </c:dLbl>
            <c:dLbl>
              <c:idx val="31"/>
              <c:tx>
                <c:strRef>
                  <c:f>Daten_Diagramme!$E$45</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{85BC21BC-51EF-41B5-8084-663D12633018}</c15:txfldGUID>
                      <c15:f>Daten_Diagramme!$E$45</c15:f>
                      <c15:dlblFieldTableCache>
                        <c:ptCount val="1"/>
                        <c:pt idx="0">
                          <c:v>-4.8</c:v>
                        </c:pt>
                      </c15:dlblFieldTableCache>
                    </c15:dlblFTEntry>
                  </c15:dlblFieldTable>
                  <c15:showDataLabelsRange val="0"/>
                </c:ext>
                <c:ext xmlns:c16="http://schemas.microsoft.com/office/drawing/2014/chart" uri="{C3380CC4-5D6E-409C-BE32-E72D297353CC}">
                  <c16:uniqueId val="{0000001F-41EA-4338-8CC2-297FEC3F0F4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-4.4321856572189464</c:v>
                </c:pt>
                <c:pt idx="1">
                  <c:v>-6.3157894736842106</c:v>
                </c:pt>
                <c:pt idx="2">
                  <c:v>-4.0816326530612246</c:v>
                </c:pt>
                <c:pt idx="3">
                  <c:v>-4.3478260869565215</c:v>
                </c:pt>
                <c:pt idx="4">
                  <c:v>-5.5045871559633026</c:v>
                </c:pt>
                <c:pt idx="5">
                  <c:v>-5.0847457627118642</c:v>
                </c:pt>
                <c:pt idx="6">
                  <c:v>0</c:v>
                </c:pt>
                <c:pt idx="7">
                  <c:v>0.26737967914438504</c:v>
                </c:pt>
                <c:pt idx="8">
                  <c:v>-1.7159199237368923</c:v>
                </c:pt>
                <c:pt idx="9">
                  <c:v>-5.9490084985835692</c:v>
                </c:pt>
                <c:pt idx="10">
                  <c:v>-10.502283105022832</c:v>
                </c:pt>
                <c:pt idx="11">
                  <c:v>-6.25</c:v>
                </c:pt>
                <c:pt idx="12">
                  <c:v>5.7692307692307692</c:v>
                </c:pt>
                <c:pt idx="13">
                  <c:v>-5.7803468208092488</c:v>
                </c:pt>
                <c:pt idx="14">
                  <c:v>-5.1485148514851486</c:v>
                </c:pt>
                <c:pt idx="15">
                  <c:v>84.615384615384613</c:v>
                </c:pt>
                <c:pt idx="16">
                  <c:v>4.3478260869565215</c:v>
                </c:pt>
                <c:pt idx="17">
                  <c:v>0.8771929824561403</c:v>
                </c:pt>
                <c:pt idx="18">
                  <c:v>-7.1428571428571432</c:v>
                </c:pt>
                <c:pt idx="19">
                  <c:v>8.071748878923767</c:v>
                </c:pt>
                <c:pt idx="20">
                  <c:v>-11.417322834645669</c:v>
                </c:pt>
                <c:pt idx="21">
                  <c:v>0</c:v>
                </c:pt>
                <c:pt idx="23">
                  <c:v>-6.3157894736842106</c:v>
                </c:pt>
                <c:pt idx="24">
                  <c:v>-2.0833333333333335</c:v>
                </c:pt>
                <c:pt idx="25">
                  <c:v>-4.7685508257734357</c:v>
                </c:pt>
              </c:numCache>
            </c:numRef>
          </c:val>
          <c:extLst>
            <c:ext xmlns:c16="http://schemas.microsoft.com/office/drawing/2014/chart" uri="{C3380CC4-5D6E-409C-BE32-E72D297353CC}">
              <c16:uniqueId val="{00000020-41EA-4338-8CC2-297FEC3F0F47}"/>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{BEA385D1-021D-47A9-A3D4-825679180E8E}</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41EA-4338-8CC2-297FEC3F0F47}"/>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{4CF8410B-B667-4920-B86B-867AA3E97E7C}</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41EA-4338-8CC2-297FEC3F0F47}"/>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{9ECFB247-825D-463A-835F-18A101A33A2E}</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41EA-4338-8CC2-297FEC3F0F47}"/>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{8A6E9A2F-962B-4C53-9378-F82E8C0894AB}</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41EA-4338-8CC2-297FEC3F0F47}"/>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{C65A3EAC-6754-42DA-86D5-875CBC597AC6}</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41EA-4338-8CC2-297FEC3F0F47}"/>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{C386AECD-0356-4DDC-A2BD-7770192533BC}</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41EA-4338-8CC2-297FEC3F0F47}"/>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{2C031F69-938F-4F21-855D-FD9895002153}</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41EA-4338-8CC2-297FEC3F0F47}"/>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{840E1725-111A-43A4-AFBE-13B21C7EF00F}</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41EA-4338-8CC2-297FEC3F0F47}"/>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{1F9E42FE-3F57-484A-9454-4EEF0C6FF364}</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41EA-4338-8CC2-297FEC3F0F47}"/>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{80C05D3D-9F48-4B16-91CA-CFC50F48BEE7}</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41EA-4338-8CC2-297FEC3F0F47}"/>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{1080CBE4-D6D9-43BD-8B1B-5E62BE0B4E24}</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41EA-4338-8CC2-297FEC3F0F47}"/>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{325DE531-B038-4659-8A4F-D2CC97AA8C28}</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41EA-4338-8CC2-297FEC3F0F47}"/>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{686D8427-6434-40E0-B226-6B7B91EEB32F}</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41EA-4338-8CC2-297FEC3F0F47}"/>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{499E2334-10C7-4CA2-9ADF-918D0EDB289F}</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41EA-4338-8CC2-297FEC3F0F47}"/>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{B3768398-A100-4A01-8F69-18E802F91CA7}</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41EA-4338-8CC2-297FEC3F0F47}"/>
                </c:ext>
              </c:extLst>
            </c:dLbl>
            <c:dLbl>
              <c:idx val="15"/>
              <c:tx>
                <c:strRef>
                  <c:f>Daten_Diagramme!$G$29</c:f>
                  <c:strCache>
                    <c:ptCount val="1"/>
                    <c:pt idx="0">
                      <c:v>&gt;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{C86C0B94-6D83-4C90-BE72-673A93EB67E8}</c15:txfldGUID>
                      <c15:f>Daten_Diagramme!$G$29</c15:f>
                      <c15:dlblFieldTableCache>
                        <c:ptCount val="1"/>
                        <c:pt idx="0">
                          <c:v>&gt; 50</c:v>
                        </c:pt>
                      </c15:dlblFieldTableCache>
                    </c15:dlblFTEntry>
                  </c15:dlblFieldTable>
                  <c15:showDataLabelsRange val="0"/>
                </c:ext>
                <c:ext xmlns:c16="http://schemas.microsoft.com/office/drawing/2014/chart" uri="{C3380CC4-5D6E-409C-BE32-E72D297353CC}">
                  <c16:uniqueId val="{00000030-41EA-4338-8CC2-297FEC3F0F47}"/>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{C3335DF0-10B5-4848-8AA6-F1C35E137FE1}</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41EA-4338-8CC2-297FEC3F0F47}"/>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{FA859833-F68B-4037-8330-3C1B70D44D2D}</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41EA-4338-8CC2-297FEC3F0F47}"/>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{3962D66F-6E13-4744-89E2-D7977DFE7691}</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41EA-4338-8CC2-297FEC3F0F47}"/>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{A36BBA73-E212-40A7-9A52-3BD04E2F80B0}</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41EA-4338-8CC2-297FEC3F0F47}"/>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{863F1885-ACE1-4AC7-B85B-555C4F57F169}</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41EA-4338-8CC2-297FEC3F0F47}"/>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{11B51AAB-32CB-4989-A8A4-03FEC46553B2}</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41EA-4338-8CC2-297FEC3F0F47}"/>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{C949327C-6481-4759-A562-9AC622BBAD29}</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41EA-4338-8CC2-297FEC3F0F47}"/>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{95FB0754-C012-4C09-8B71-069A1AB27B11}</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41EA-4338-8CC2-297FEC3F0F47}"/>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{1A025134-89D8-4DDB-B58A-D8A1BFA55CE4}</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41EA-4338-8CC2-297FEC3F0F47}"/>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{59157ED7-2EFD-47CE-8A90-7746CB61FB26}</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41EA-4338-8CC2-297FEC3F0F47}"/>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{D9872531-F878-44DA-B64C-DBC45AE5EF67}</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41EA-4338-8CC2-297FEC3F0F47}"/>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{914AD68C-2AC5-48A6-BFBF-C33468C51342}</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41EA-4338-8CC2-297FEC3F0F47}"/>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{1216EDC4-7434-4E2D-BA37-69712F690BBC}</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41EA-4338-8CC2-297FEC3F0F47}"/>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{E9D29C99-7E51-4314-9C8E-5730E212EE23}</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41EA-4338-8CC2-297FEC3F0F47}"/>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{FC9FE2DF-0835-4973-B5D9-7AA40E45EFE8}</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41EA-4338-8CC2-297FEC3F0F47}"/>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{EDFB500C-734E-4107-BCF2-B24BD379A181}</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41EA-4338-8CC2-297FEC3F0F4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41EA-4338-8CC2-297FEC3F0F47}"/>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41EA-4338-8CC2-297FEC3F0F47}"/>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{59C1C9EA-C3A5-4CF5-99DC-7B36598EF002}</c15:txfldGUID>
                      <c15:f>Diagramm!$I$46</c15:f>
                      <c15:dlblFieldTableCache>
                        <c:ptCount val="1"/>
                      </c15:dlblFieldTableCache>
                    </c15:dlblFTEntry>
                  </c15:dlblFieldTable>
                  <c15:showDataLabelsRange val="0"/>
                </c:ext>
                <c:ext xmlns:c16="http://schemas.microsoft.com/office/drawing/2014/chart" uri="{C3380CC4-5D6E-409C-BE32-E72D297353CC}">
                  <c16:uniqueId val="{00000000-897C-4B99-B28A-12AC086B6E3C}"/>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{8DFEEA50-5893-43CB-9504-D37651CDABC0}</c15:txfldGUID>
                      <c15:f>Diagramm!$I$47</c15:f>
                      <c15:dlblFieldTableCache>
                        <c:ptCount val="1"/>
                      </c15:dlblFieldTableCache>
                    </c15:dlblFTEntry>
                  </c15:dlblFieldTable>
                  <c15:showDataLabelsRange val="0"/>
                </c:ext>
                <c:ext xmlns:c16="http://schemas.microsoft.com/office/drawing/2014/chart" uri="{C3380CC4-5D6E-409C-BE32-E72D297353CC}">
                  <c16:uniqueId val="{00000001-897C-4B99-B28A-12AC086B6E3C}"/>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{A43ADA78-B7B5-4B32-8A45-CB86DF0D0FE0}</c15:txfldGUID>
                      <c15:f>Diagramm!$I$48</c15:f>
                      <c15:dlblFieldTableCache>
                        <c:ptCount val="1"/>
                      </c15:dlblFieldTableCache>
                    </c15:dlblFTEntry>
                  </c15:dlblFieldTable>
                  <c15:showDataLabelsRange val="0"/>
                </c:ext>
                <c:ext xmlns:c16="http://schemas.microsoft.com/office/drawing/2014/chart" uri="{C3380CC4-5D6E-409C-BE32-E72D297353CC}">
                  <c16:uniqueId val="{00000002-897C-4B99-B28A-12AC086B6E3C}"/>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{1034A134-BCDA-4A35-945D-C627578828A9}</c15:txfldGUID>
                      <c15:f>Diagramm!$I$49</c15:f>
                      <c15:dlblFieldTableCache>
                        <c:ptCount val="1"/>
                      </c15:dlblFieldTableCache>
                    </c15:dlblFTEntry>
                  </c15:dlblFieldTable>
                  <c15:showDataLabelsRange val="0"/>
                </c:ext>
                <c:ext xmlns:c16="http://schemas.microsoft.com/office/drawing/2014/chart" uri="{C3380CC4-5D6E-409C-BE32-E72D297353CC}">
                  <c16:uniqueId val="{00000003-897C-4B99-B28A-12AC086B6E3C}"/>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{A6A30A11-377A-4DEE-85BA-DF60EF2F967D}</c15:txfldGUID>
                      <c15:f>Diagramm!$I$50</c15:f>
                      <c15:dlblFieldTableCache>
                        <c:ptCount val="1"/>
                      </c15:dlblFieldTableCache>
                    </c15:dlblFTEntry>
                  </c15:dlblFieldTable>
                  <c15:showDataLabelsRange val="0"/>
                </c:ext>
                <c:ext xmlns:c16="http://schemas.microsoft.com/office/drawing/2014/chart" uri="{C3380CC4-5D6E-409C-BE32-E72D297353CC}">
                  <c16:uniqueId val="{00000004-897C-4B99-B28A-12AC086B6E3C}"/>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{932418F7-0C1C-49BD-8D78-60C167EF02EF}</c15:txfldGUID>
                      <c15:f>Diagramm!$I$51</c15:f>
                      <c15:dlblFieldTableCache>
                        <c:ptCount val="1"/>
                      </c15:dlblFieldTableCache>
                    </c15:dlblFTEntry>
                  </c15:dlblFieldTable>
                  <c15:showDataLabelsRange val="0"/>
                </c:ext>
                <c:ext xmlns:c16="http://schemas.microsoft.com/office/drawing/2014/chart" uri="{C3380CC4-5D6E-409C-BE32-E72D297353CC}">
                  <c16:uniqueId val="{00000005-897C-4B99-B28A-12AC086B6E3C}"/>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{B6C883FD-061B-48A9-9FA7-13FA1C5B639F}</c15:txfldGUID>
                      <c15:f>Diagramm!$I$52</c15:f>
                      <c15:dlblFieldTableCache>
                        <c:ptCount val="1"/>
                      </c15:dlblFieldTableCache>
                    </c15:dlblFTEntry>
                  </c15:dlblFieldTable>
                  <c15:showDataLabelsRange val="0"/>
                </c:ext>
                <c:ext xmlns:c16="http://schemas.microsoft.com/office/drawing/2014/chart" uri="{C3380CC4-5D6E-409C-BE32-E72D297353CC}">
                  <c16:uniqueId val="{00000006-897C-4B99-B28A-12AC086B6E3C}"/>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{F447B816-3F30-43FC-90A8-D56634D2916A}</c15:txfldGUID>
                      <c15:f>Diagramm!$I$53</c15:f>
                      <c15:dlblFieldTableCache>
                        <c:ptCount val="1"/>
                      </c15:dlblFieldTableCache>
                    </c15:dlblFTEntry>
                  </c15:dlblFieldTable>
                  <c15:showDataLabelsRange val="0"/>
                </c:ext>
                <c:ext xmlns:c16="http://schemas.microsoft.com/office/drawing/2014/chart" uri="{C3380CC4-5D6E-409C-BE32-E72D297353CC}">
                  <c16:uniqueId val="{00000007-897C-4B99-B28A-12AC086B6E3C}"/>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{D79D7D17-DCD7-477B-90D3-BD34421966E4}</c15:txfldGUID>
                      <c15:f>Diagramm!$I$54</c15:f>
                      <c15:dlblFieldTableCache>
                        <c:ptCount val="1"/>
                      </c15:dlblFieldTableCache>
                    </c15:dlblFTEntry>
                  </c15:dlblFieldTable>
                  <c15:showDataLabelsRange val="0"/>
                </c:ext>
                <c:ext xmlns:c16="http://schemas.microsoft.com/office/drawing/2014/chart" uri="{C3380CC4-5D6E-409C-BE32-E72D297353CC}">
                  <c16:uniqueId val="{00000008-897C-4B99-B28A-12AC086B6E3C}"/>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{55E2AA47-ACA7-42E0-BD59-6909F2F91DD3}</c15:txfldGUID>
                      <c15:f>Diagramm!$I$55</c15:f>
                      <c15:dlblFieldTableCache>
                        <c:ptCount val="1"/>
                      </c15:dlblFieldTableCache>
                    </c15:dlblFTEntry>
                  </c15:dlblFieldTable>
                  <c15:showDataLabelsRange val="0"/>
                </c:ext>
                <c:ext xmlns:c16="http://schemas.microsoft.com/office/drawing/2014/chart" uri="{C3380CC4-5D6E-409C-BE32-E72D297353CC}">
                  <c16:uniqueId val="{00000009-897C-4B99-B28A-12AC086B6E3C}"/>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{09538FBC-4607-47AD-84C7-D4280DC97A9C}</c15:txfldGUID>
                      <c15:f>Diagramm!$I$56</c15:f>
                      <c15:dlblFieldTableCache>
                        <c:ptCount val="1"/>
                      </c15:dlblFieldTableCache>
                    </c15:dlblFTEntry>
                  </c15:dlblFieldTable>
                  <c15:showDataLabelsRange val="0"/>
                </c:ext>
                <c:ext xmlns:c16="http://schemas.microsoft.com/office/drawing/2014/chart" uri="{C3380CC4-5D6E-409C-BE32-E72D297353CC}">
                  <c16:uniqueId val="{0000000A-897C-4B99-B28A-12AC086B6E3C}"/>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{00EAF7B0-BC5F-4367-98FF-20C1174795A2}</c15:txfldGUID>
                      <c15:f>Diagramm!$I$57</c15:f>
                      <c15:dlblFieldTableCache>
                        <c:ptCount val="1"/>
                      </c15:dlblFieldTableCache>
                    </c15:dlblFTEntry>
                  </c15:dlblFieldTable>
                  <c15:showDataLabelsRange val="0"/>
                </c:ext>
                <c:ext xmlns:c16="http://schemas.microsoft.com/office/drawing/2014/chart" uri="{C3380CC4-5D6E-409C-BE32-E72D297353CC}">
                  <c16:uniqueId val="{0000000B-897C-4B99-B28A-12AC086B6E3C}"/>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{0165C0EC-76FD-455D-A3C3-B99AD389944C}</c15:txfldGUID>
                      <c15:f>Diagramm!$I$58</c15:f>
                      <c15:dlblFieldTableCache>
                        <c:ptCount val="1"/>
                      </c15:dlblFieldTableCache>
                    </c15:dlblFTEntry>
                  </c15:dlblFieldTable>
                  <c15:showDataLabelsRange val="0"/>
                </c:ext>
                <c:ext xmlns:c16="http://schemas.microsoft.com/office/drawing/2014/chart" uri="{C3380CC4-5D6E-409C-BE32-E72D297353CC}">
                  <c16:uniqueId val="{0000000C-897C-4B99-B28A-12AC086B6E3C}"/>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{72F61175-808D-4CE8-B3A1-7C4A01084058}</c15:txfldGUID>
                      <c15:f>Diagramm!$I$59</c15:f>
                      <c15:dlblFieldTableCache>
                        <c:ptCount val="1"/>
                      </c15:dlblFieldTableCache>
                    </c15:dlblFTEntry>
                  </c15:dlblFieldTable>
                  <c15:showDataLabelsRange val="0"/>
                </c:ext>
                <c:ext xmlns:c16="http://schemas.microsoft.com/office/drawing/2014/chart" uri="{C3380CC4-5D6E-409C-BE32-E72D297353CC}">
                  <c16:uniqueId val="{0000000D-897C-4B99-B28A-12AC086B6E3C}"/>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{B8821F99-DEAF-4924-A0A1-DA2D7B29B216}</c15:txfldGUID>
                      <c15:f>Diagramm!$I$60</c15:f>
                      <c15:dlblFieldTableCache>
                        <c:ptCount val="1"/>
                      </c15:dlblFieldTableCache>
                    </c15:dlblFTEntry>
                  </c15:dlblFieldTable>
                  <c15:showDataLabelsRange val="0"/>
                </c:ext>
                <c:ext xmlns:c16="http://schemas.microsoft.com/office/drawing/2014/chart" uri="{C3380CC4-5D6E-409C-BE32-E72D297353CC}">
                  <c16:uniqueId val="{0000000E-897C-4B99-B28A-12AC086B6E3C}"/>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{6E9219D8-D36D-495F-A9D2-4F3AE6841015}</c15:txfldGUID>
                      <c15:f>Diagramm!$I$61</c15:f>
                      <c15:dlblFieldTableCache>
                        <c:ptCount val="1"/>
                      </c15:dlblFieldTableCache>
                    </c15:dlblFTEntry>
                  </c15:dlblFieldTable>
                  <c15:showDataLabelsRange val="0"/>
                </c:ext>
                <c:ext xmlns:c16="http://schemas.microsoft.com/office/drawing/2014/chart" uri="{C3380CC4-5D6E-409C-BE32-E72D297353CC}">
                  <c16:uniqueId val="{0000000F-897C-4B99-B28A-12AC086B6E3C}"/>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{192D323F-2368-4068-A5B8-3E220C33A019}</c15:txfldGUID>
                      <c15:f>Diagramm!$I$62</c15:f>
                      <c15:dlblFieldTableCache>
                        <c:ptCount val="1"/>
                      </c15:dlblFieldTableCache>
                    </c15:dlblFTEntry>
                  </c15:dlblFieldTable>
                  <c15:showDataLabelsRange val="0"/>
                </c:ext>
                <c:ext xmlns:c16="http://schemas.microsoft.com/office/drawing/2014/chart" uri="{C3380CC4-5D6E-409C-BE32-E72D297353CC}">
                  <c16:uniqueId val="{00000010-897C-4B99-B28A-12AC086B6E3C}"/>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{D0118B5D-093B-46CA-876C-20DD7ADE280F}</c15:txfldGUID>
                      <c15:f>Diagramm!$I$63</c15:f>
                      <c15:dlblFieldTableCache>
                        <c:ptCount val="1"/>
                      </c15:dlblFieldTableCache>
                    </c15:dlblFTEntry>
                  </c15:dlblFieldTable>
                  <c15:showDataLabelsRange val="0"/>
                </c:ext>
                <c:ext xmlns:c16="http://schemas.microsoft.com/office/drawing/2014/chart" uri="{C3380CC4-5D6E-409C-BE32-E72D297353CC}">
                  <c16:uniqueId val="{00000011-897C-4B99-B28A-12AC086B6E3C}"/>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{814AB956-B707-4B04-8523-1B0EA18D580F}</c15:txfldGUID>
                      <c15:f>Diagramm!$I$64</c15:f>
                      <c15:dlblFieldTableCache>
                        <c:ptCount val="1"/>
                      </c15:dlblFieldTableCache>
                    </c15:dlblFTEntry>
                  </c15:dlblFieldTable>
                  <c15:showDataLabelsRange val="0"/>
                </c:ext>
                <c:ext xmlns:c16="http://schemas.microsoft.com/office/drawing/2014/chart" uri="{C3380CC4-5D6E-409C-BE32-E72D297353CC}">
                  <c16:uniqueId val="{00000012-897C-4B99-B28A-12AC086B6E3C}"/>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{175830AA-6B11-4A8F-ADB5-FB42D990FD91}</c15:txfldGUID>
                      <c15:f>Diagramm!$I$65</c15:f>
                      <c15:dlblFieldTableCache>
                        <c:ptCount val="1"/>
                      </c15:dlblFieldTableCache>
                    </c15:dlblFTEntry>
                  </c15:dlblFieldTable>
                  <c15:showDataLabelsRange val="0"/>
                </c:ext>
                <c:ext xmlns:c16="http://schemas.microsoft.com/office/drawing/2014/chart" uri="{C3380CC4-5D6E-409C-BE32-E72D297353CC}">
                  <c16:uniqueId val="{00000013-897C-4B99-B28A-12AC086B6E3C}"/>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{FA455A93-4CF3-478C-B4CF-B237F7619F1A}</c15:txfldGUID>
                      <c15:f>Diagramm!$I$66</c15:f>
                      <c15:dlblFieldTableCache>
                        <c:ptCount val="1"/>
                      </c15:dlblFieldTableCache>
                    </c15:dlblFTEntry>
                  </c15:dlblFieldTable>
                  <c15:showDataLabelsRange val="0"/>
                </c:ext>
                <c:ext xmlns:c16="http://schemas.microsoft.com/office/drawing/2014/chart" uri="{C3380CC4-5D6E-409C-BE32-E72D297353CC}">
                  <c16:uniqueId val="{00000014-897C-4B99-B28A-12AC086B6E3C}"/>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{15CBFCCB-8D86-44A9-A1C9-AF189AFE6038}</c15:txfldGUID>
                      <c15:f>Diagramm!$I$67</c15:f>
                      <c15:dlblFieldTableCache>
                        <c:ptCount val="1"/>
                      </c15:dlblFieldTableCache>
                    </c15:dlblFTEntry>
                  </c15:dlblFieldTable>
                  <c15:showDataLabelsRange val="0"/>
                </c:ext>
                <c:ext xmlns:c16="http://schemas.microsoft.com/office/drawing/2014/chart" uri="{C3380CC4-5D6E-409C-BE32-E72D297353CC}">
                  <c16:uniqueId val="{00000015-897C-4B99-B28A-12AC086B6E3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897C-4B99-B28A-12AC086B6E3C}"/>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{9320E670-0410-4C49-AD92-E5AB2AF8A4F2}</c15:txfldGUID>
                      <c15:f>Diagramm!$K$46</c15:f>
                      <c15:dlblFieldTableCache>
                        <c:ptCount val="1"/>
                      </c15:dlblFieldTableCache>
                    </c15:dlblFTEntry>
                  </c15:dlblFieldTable>
                  <c15:showDataLabelsRange val="0"/>
                </c:ext>
                <c:ext xmlns:c16="http://schemas.microsoft.com/office/drawing/2014/chart" uri="{C3380CC4-5D6E-409C-BE32-E72D297353CC}">
                  <c16:uniqueId val="{00000017-897C-4B99-B28A-12AC086B6E3C}"/>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{A7FE4EE6-6C0A-4CA7-9AAB-31BC94C7C2BC}</c15:txfldGUID>
                      <c15:f>Diagramm!$K$47</c15:f>
                      <c15:dlblFieldTableCache>
                        <c:ptCount val="1"/>
                      </c15:dlblFieldTableCache>
                    </c15:dlblFTEntry>
                  </c15:dlblFieldTable>
                  <c15:showDataLabelsRange val="0"/>
                </c:ext>
                <c:ext xmlns:c16="http://schemas.microsoft.com/office/drawing/2014/chart" uri="{C3380CC4-5D6E-409C-BE32-E72D297353CC}">
                  <c16:uniqueId val="{00000018-897C-4B99-B28A-12AC086B6E3C}"/>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{59F9C3E9-A154-49E8-ADA3-2313BA685936}</c15:txfldGUID>
                      <c15:f>Diagramm!$K$48</c15:f>
                      <c15:dlblFieldTableCache>
                        <c:ptCount val="1"/>
                      </c15:dlblFieldTableCache>
                    </c15:dlblFTEntry>
                  </c15:dlblFieldTable>
                  <c15:showDataLabelsRange val="0"/>
                </c:ext>
                <c:ext xmlns:c16="http://schemas.microsoft.com/office/drawing/2014/chart" uri="{C3380CC4-5D6E-409C-BE32-E72D297353CC}">
                  <c16:uniqueId val="{00000019-897C-4B99-B28A-12AC086B6E3C}"/>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{A6186727-775E-47B1-A11E-775C16E541BC}</c15:txfldGUID>
                      <c15:f>Diagramm!$K$49</c15:f>
                      <c15:dlblFieldTableCache>
                        <c:ptCount val="1"/>
                      </c15:dlblFieldTableCache>
                    </c15:dlblFTEntry>
                  </c15:dlblFieldTable>
                  <c15:showDataLabelsRange val="0"/>
                </c:ext>
                <c:ext xmlns:c16="http://schemas.microsoft.com/office/drawing/2014/chart" uri="{C3380CC4-5D6E-409C-BE32-E72D297353CC}">
                  <c16:uniqueId val="{0000001A-897C-4B99-B28A-12AC086B6E3C}"/>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{60FF42FD-072B-4996-A57F-3EFE5BAEEE49}</c15:txfldGUID>
                      <c15:f>Diagramm!$K$50</c15:f>
                      <c15:dlblFieldTableCache>
                        <c:ptCount val="1"/>
                      </c15:dlblFieldTableCache>
                    </c15:dlblFTEntry>
                  </c15:dlblFieldTable>
                  <c15:showDataLabelsRange val="0"/>
                </c:ext>
                <c:ext xmlns:c16="http://schemas.microsoft.com/office/drawing/2014/chart" uri="{C3380CC4-5D6E-409C-BE32-E72D297353CC}">
                  <c16:uniqueId val="{0000001B-897C-4B99-B28A-12AC086B6E3C}"/>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{6AE3DF5A-5570-4878-96B6-841460D6B1E4}</c15:txfldGUID>
                      <c15:f>Diagramm!$K$51</c15:f>
                      <c15:dlblFieldTableCache>
                        <c:ptCount val="1"/>
                      </c15:dlblFieldTableCache>
                    </c15:dlblFTEntry>
                  </c15:dlblFieldTable>
                  <c15:showDataLabelsRange val="0"/>
                </c:ext>
                <c:ext xmlns:c16="http://schemas.microsoft.com/office/drawing/2014/chart" uri="{C3380CC4-5D6E-409C-BE32-E72D297353CC}">
                  <c16:uniqueId val="{0000001C-897C-4B99-B28A-12AC086B6E3C}"/>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{94E29151-2E0B-4AA2-8A0F-603E0DEB0BC1}</c15:txfldGUID>
                      <c15:f>Diagramm!$K$52</c15:f>
                      <c15:dlblFieldTableCache>
                        <c:ptCount val="1"/>
                      </c15:dlblFieldTableCache>
                    </c15:dlblFTEntry>
                  </c15:dlblFieldTable>
                  <c15:showDataLabelsRange val="0"/>
                </c:ext>
                <c:ext xmlns:c16="http://schemas.microsoft.com/office/drawing/2014/chart" uri="{C3380CC4-5D6E-409C-BE32-E72D297353CC}">
                  <c16:uniqueId val="{0000001D-897C-4B99-B28A-12AC086B6E3C}"/>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{9929B1A9-E5AA-441E-961E-34B8CDD36DFF}</c15:txfldGUID>
                      <c15:f>Diagramm!$K$53</c15:f>
                      <c15:dlblFieldTableCache>
                        <c:ptCount val="1"/>
                      </c15:dlblFieldTableCache>
                    </c15:dlblFTEntry>
                  </c15:dlblFieldTable>
                  <c15:showDataLabelsRange val="0"/>
                </c:ext>
                <c:ext xmlns:c16="http://schemas.microsoft.com/office/drawing/2014/chart" uri="{C3380CC4-5D6E-409C-BE32-E72D297353CC}">
                  <c16:uniqueId val="{0000001E-897C-4B99-B28A-12AC086B6E3C}"/>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{1F9663C1-06D9-4E66-A802-B21974274595}</c15:txfldGUID>
                      <c15:f>Diagramm!$K$54</c15:f>
                      <c15:dlblFieldTableCache>
                        <c:ptCount val="1"/>
                      </c15:dlblFieldTableCache>
                    </c15:dlblFTEntry>
                  </c15:dlblFieldTable>
                  <c15:showDataLabelsRange val="0"/>
                </c:ext>
                <c:ext xmlns:c16="http://schemas.microsoft.com/office/drawing/2014/chart" uri="{C3380CC4-5D6E-409C-BE32-E72D297353CC}">
                  <c16:uniqueId val="{0000001F-897C-4B99-B28A-12AC086B6E3C}"/>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{58CCD4F7-0225-41E0-80A9-797068B86C97}</c15:txfldGUID>
                      <c15:f>Diagramm!$K$55</c15:f>
                      <c15:dlblFieldTableCache>
                        <c:ptCount val="1"/>
                      </c15:dlblFieldTableCache>
                    </c15:dlblFTEntry>
                  </c15:dlblFieldTable>
                  <c15:showDataLabelsRange val="0"/>
                </c:ext>
                <c:ext xmlns:c16="http://schemas.microsoft.com/office/drawing/2014/chart" uri="{C3380CC4-5D6E-409C-BE32-E72D297353CC}">
                  <c16:uniqueId val="{00000020-897C-4B99-B28A-12AC086B6E3C}"/>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{25820E02-EC64-4511-A581-A82144343CF0}</c15:txfldGUID>
                      <c15:f>Diagramm!$K$56</c15:f>
                      <c15:dlblFieldTableCache>
                        <c:ptCount val="1"/>
                      </c15:dlblFieldTableCache>
                    </c15:dlblFTEntry>
                  </c15:dlblFieldTable>
                  <c15:showDataLabelsRange val="0"/>
                </c:ext>
                <c:ext xmlns:c16="http://schemas.microsoft.com/office/drawing/2014/chart" uri="{C3380CC4-5D6E-409C-BE32-E72D297353CC}">
                  <c16:uniqueId val="{00000021-897C-4B99-B28A-12AC086B6E3C}"/>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{7DA42ACE-B9AE-4A34-9612-A37DAA2DD35A}</c15:txfldGUID>
                      <c15:f>Diagramm!$K$57</c15:f>
                      <c15:dlblFieldTableCache>
                        <c:ptCount val="1"/>
                      </c15:dlblFieldTableCache>
                    </c15:dlblFTEntry>
                  </c15:dlblFieldTable>
                  <c15:showDataLabelsRange val="0"/>
                </c:ext>
                <c:ext xmlns:c16="http://schemas.microsoft.com/office/drawing/2014/chart" uri="{C3380CC4-5D6E-409C-BE32-E72D297353CC}">
                  <c16:uniqueId val="{00000022-897C-4B99-B28A-12AC086B6E3C}"/>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{C62AD7A8-7056-43F6-B736-4FD45E17F16B}</c15:txfldGUID>
                      <c15:f>Diagramm!$K$58</c15:f>
                      <c15:dlblFieldTableCache>
                        <c:ptCount val="1"/>
                      </c15:dlblFieldTableCache>
                    </c15:dlblFTEntry>
                  </c15:dlblFieldTable>
                  <c15:showDataLabelsRange val="0"/>
                </c:ext>
                <c:ext xmlns:c16="http://schemas.microsoft.com/office/drawing/2014/chart" uri="{C3380CC4-5D6E-409C-BE32-E72D297353CC}">
                  <c16:uniqueId val="{00000023-897C-4B99-B28A-12AC086B6E3C}"/>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{24BAD4A1-714C-40BB-A4AD-F65021E8A5B5}</c15:txfldGUID>
                      <c15:f>Diagramm!$K$59</c15:f>
                      <c15:dlblFieldTableCache>
                        <c:ptCount val="1"/>
                      </c15:dlblFieldTableCache>
                    </c15:dlblFTEntry>
                  </c15:dlblFieldTable>
                  <c15:showDataLabelsRange val="0"/>
                </c:ext>
                <c:ext xmlns:c16="http://schemas.microsoft.com/office/drawing/2014/chart" uri="{C3380CC4-5D6E-409C-BE32-E72D297353CC}">
                  <c16:uniqueId val="{00000024-897C-4B99-B28A-12AC086B6E3C}"/>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{5C03E1C2-DF9C-4145-9A40-436802B47EC2}</c15:txfldGUID>
                      <c15:f>Diagramm!$K$60</c15:f>
                      <c15:dlblFieldTableCache>
                        <c:ptCount val="1"/>
                      </c15:dlblFieldTableCache>
                    </c15:dlblFTEntry>
                  </c15:dlblFieldTable>
                  <c15:showDataLabelsRange val="0"/>
                </c:ext>
                <c:ext xmlns:c16="http://schemas.microsoft.com/office/drawing/2014/chart" uri="{C3380CC4-5D6E-409C-BE32-E72D297353CC}">
                  <c16:uniqueId val="{00000025-897C-4B99-B28A-12AC086B6E3C}"/>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{A6A78DFE-2A09-4415-8E7D-E0466070F6F9}</c15:txfldGUID>
                      <c15:f>Diagramm!$K$61</c15:f>
                      <c15:dlblFieldTableCache>
                        <c:ptCount val="1"/>
                      </c15:dlblFieldTableCache>
                    </c15:dlblFTEntry>
                  </c15:dlblFieldTable>
                  <c15:showDataLabelsRange val="0"/>
                </c:ext>
                <c:ext xmlns:c16="http://schemas.microsoft.com/office/drawing/2014/chart" uri="{C3380CC4-5D6E-409C-BE32-E72D297353CC}">
                  <c16:uniqueId val="{00000026-897C-4B99-B28A-12AC086B6E3C}"/>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{3A83AF4B-BAD7-47FB-9D40-44BB2145889E}</c15:txfldGUID>
                      <c15:f>Diagramm!$K$62</c15:f>
                      <c15:dlblFieldTableCache>
                        <c:ptCount val="1"/>
                      </c15:dlblFieldTableCache>
                    </c15:dlblFTEntry>
                  </c15:dlblFieldTable>
                  <c15:showDataLabelsRange val="0"/>
                </c:ext>
                <c:ext xmlns:c16="http://schemas.microsoft.com/office/drawing/2014/chart" uri="{C3380CC4-5D6E-409C-BE32-E72D297353CC}">
                  <c16:uniqueId val="{00000027-897C-4B99-B28A-12AC086B6E3C}"/>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{373B271A-7D39-420C-B58C-3A248632A052}</c15:txfldGUID>
                      <c15:f>Diagramm!$K$63</c15:f>
                      <c15:dlblFieldTableCache>
                        <c:ptCount val="1"/>
                      </c15:dlblFieldTableCache>
                    </c15:dlblFTEntry>
                  </c15:dlblFieldTable>
                  <c15:showDataLabelsRange val="0"/>
                </c:ext>
                <c:ext xmlns:c16="http://schemas.microsoft.com/office/drawing/2014/chart" uri="{C3380CC4-5D6E-409C-BE32-E72D297353CC}">
                  <c16:uniqueId val="{00000028-897C-4B99-B28A-12AC086B6E3C}"/>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{78F1C2D9-77A3-4BE8-A5B6-153DEC359A31}</c15:txfldGUID>
                      <c15:f>Diagramm!$K$64</c15:f>
                      <c15:dlblFieldTableCache>
                        <c:ptCount val="1"/>
                      </c15:dlblFieldTableCache>
                    </c15:dlblFTEntry>
                  </c15:dlblFieldTable>
                  <c15:showDataLabelsRange val="0"/>
                </c:ext>
                <c:ext xmlns:c16="http://schemas.microsoft.com/office/drawing/2014/chart" uri="{C3380CC4-5D6E-409C-BE32-E72D297353CC}">
                  <c16:uniqueId val="{00000029-897C-4B99-B28A-12AC086B6E3C}"/>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{53589F79-69D5-4F11-BC39-8C36D6AA154C}</c15:txfldGUID>
                      <c15:f>Diagramm!$K$65</c15:f>
                      <c15:dlblFieldTableCache>
                        <c:ptCount val="1"/>
                      </c15:dlblFieldTableCache>
                    </c15:dlblFTEntry>
                  </c15:dlblFieldTable>
                  <c15:showDataLabelsRange val="0"/>
                </c:ext>
                <c:ext xmlns:c16="http://schemas.microsoft.com/office/drawing/2014/chart" uri="{C3380CC4-5D6E-409C-BE32-E72D297353CC}">
                  <c16:uniqueId val="{0000002A-897C-4B99-B28A-12AC086B6E3C}"/>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{F51E9162-EC09-420A-9385-6982EA6DECEB}</c15:txfldGUID>
                      <c15:f>Diagramm!$K$66</c15:f>
                      <c15:dlblFieldTableCache>
                        <c:ptCount val="1"/>
                      </c15:dlblFieldTableCache>
                    </c15:dlblFTEntry>
                  </c15:dlblFieldTable>
                  <c15:showDataLabelsRange val="0"/>
                </c:ext>
                <c:ext xmlns:c16="http://schemas.microsoft.com/office/drawing/2014/chart" uri="{C3380CC4-5D6E-409C-BE32-E72D297353CC}">
                  <c16:uniqueId val="{0000002B-897C-4B99-B28A-12AC086B6E3C}"/>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{D51B9D75-CF7E-4160-ABCB-2E898A70E6E0}</c15:txfldGUID>
                      <c15:f>Diagramm!$K$67</c15:f>
                      <c15:dlblFieldTableCache>
                        <c:ptCount val="1"/>
                      </c15:dlblFieldTableCache>
                    </c15:dlblFTEntry>
                  </c15:dlblFieldTable>
                  <c15:showDataLabelsRange val="0"/>
                </c:ext>
                <c:ext xmlns:c16="http://schemas.microsoft.com/office/drawing/2014/chart" uri="{C3380CC4-5D6E-409C-BE32-E72D297353CC}">
                  <c16:uniqueId val="{0000002C-897C-4B99-B28A-12AC086B6E3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897C-4B99-B28A-12AC086B6E3C}"/>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{F1BB50EC-8A65-4CEA-84AB-F993979A553C}</c15:txfldGUID>
                      <c15:f>Diagramm!$J$46</c15:f>
                      <c15:dlblFieldTableCache>
                        <c:ptCount val="1"/>
                      </c15:dlblFieldTableCache>
                    </c15:dlblFTEntry>
                  </c15:dlblFieldTable>
                  <c15:showDataLabelsRange val="0"/>
                </c:ext>
                <c:ext xmlns:c16="http://schemas.microsoft.com/office/drawing/2014/chart" uri="{C3380CC4-5D6E-409C-BE32-E72D297353CC}">
                  <c16:uniqueId val="{0000002E-897C-4B99-B28A-12AC086B6E3C}"/>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{032C3662-781B-4B5D-B169-A03D54CE41D1}</c15:txfldGUID>
                      <c15:f>Diagramm!$J$47</c15:f>
                      <c15:dlblFieldTableCache>
                        <c:ptCount val="1"/>
                      </c15:dlblFieldTableCache>
                    </c15:dlblFTEntry>
                  </c15:dlblFieldTable>
                  <c15:showDataLabelsRange val="0"/>
                </c:ext>
                <c:ext xmlns:c16="http://schemas.microsoft.com/office/drawing/2014/chart" uri="{C3380CC4-5D6E-409C-BE32-E72D297353CC}">
                  <c16:uniqueId val="{0000002F-897C-4B99-B28A-12AC086B6E3C}"/>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{21A7D910-B401-4D93-BF14-0BA2191D55E6}</c15:txfldGUID>
                      <c15:f>Diagramm!$J$48</c15:f>
                      <c15:dlblFieldTableCache>
                        <c:ptCount val="1"/>
                      </c15:dlblFieldTableCache>
                    </c15:dlblFTEntry>
                  </c15:dlblFieldTable>
                  <c15:showDataLabelsRange val="0"/>
                </c:ext>
                <c:ext xmlns:c16="http://schemas.microsoft.com/office/drawing/2014/chart" uri="{C3380CC4-5D6E-409C-BE32-E72D297353CC}">
                  <c16:uniqueId val="{00000030-897C-4B99-B28A-12AC086B6E3C}"/>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{73910F76-1324-4BBE-8822-69301A64B4F9}</c15:txfldGUID>
                      <c15:f>Diagramm!$J$49</c15:f>
                      <c15:dlblFieldTableCache>
                        <c:ptCount val="1"/>
                      </c15:dlblFieldTableCache>
                    </c15:dlblFTEntry>
                  </c15:dlblFieldTable>
                  <c15:showDataLabelsRange val="0"/>
                </c:ext>
                <c:ext xmlns:c16="http://schemas.microsoft.com/office/drawing/2014/chart" uri="{C3380CC4-5D6E-409C-BE32-E72D297353CC}">
                  <c16:uniqueId val="{00000031-897C-4B99-B28A-12AC086B6E3C}"/>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{2F378B4D-AF37-4CDC-8879-638A874E2E03}</c15:txfldGUID>
                      <c15:f>Diagramm!$J$50</c15:f>
                      <c15:dlblFieldTableCache>
                        <c:ptCount val="1"/>
                      </c15:dlblFieldTableCache>
                    </c15:dlblFTEntry>
                  </c15:dlblFieldTable>
                  <c15:showDataLabelsRange val="0"/>
                </c:ext>
                <c:ext xmlns:c16="http://schemas.microsoft.com/office/drawing/2014/chart" uri="{C3380CC4-5D6E-409C-BE32-E72D297353CC}">
                  <c16:uniqueId val="{00000032-897C-4B99-B28A-12AC086B6E3C}"/>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{AB85EE9D-A0E8-4BA4-B487-0596E0323D11}</c15:txfldGUID>
                      <c15:f>Diagramm!$J$51</c15:f>
                      <c15:dlblFieldTableCache>
                        <c:ptCount val="1"/>
                      </c15:dlblFieldTableCache>
                    </c15:dlblFTEntry>
                  </c15:dlblFieldTable>
                  <c15:showDataLabelsRange val="0"/>
                </c:ext>
                <c:ext xmlns:c16="http://schemas.microsoft.com/office/drawing/2014/chart" uri="{C3380CC4-5D6E-409C-BE32-E72D297353CC}">
                  <c16:uniqueId val="{00000033-897C-4B99-B28A-12AC086B6E3C}"/>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{281BDA58-02E1-40B0-B391-95DFB09B0A47}</c15:txfldGUID>
                      <c15:f>Diagramm!$J$52</c15:f>
                      <c15:dlblFieldTableCache>
                        <c:ptCount val="1"/>
                      </c15:dlblFieldTableCache>
                    </c15:dlblFTEntry>
                  </c15:dlblFieldTable>
                  <c15:showDataLabelsRange val="0"/>
                </c:ext>
                <c:ext xmlns:c16="http://schemas.microsoft.com/office/drawing/2014/chart" uri="{C3380CC4-5D6E-409C-BE32-E72D297353CC}">
                  <c16:uniqueId val="{00000034-897C-4B99-B28A-12AC086B6E3C}"/>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{1F8A0580-CA9A-4E2A-BF7E-EFAA7308F71F}</c15:txfldGUID>
                      <c15:f>Diagramm!$J$53</c15:f>
                      <c15:dlblFieldTableCache>
                        <c:ptCount val="1"/>
                      </c15:dlblFieldTableCache>
                    </c15:dlblFTEntry>
                  </c15:dlblFieldTable>
                  <c15:showDataLabelsRange val="0"/>
                </c:ext>
                <c:ext xmlns:c16="http://schemas.microsoft.com/office/drawing/2014/chart" uri="{C3380CC4-5D6E-409C-BE32-E72D297353CC}">
                  <c16:uniqueId val="{00000035-897C-4B99-B28A-12AC086B6E3C}"/>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{537AF00E-6858-4218-889D-6D3468D39085}</c15:txfldGUID>
                      <c15:f>Diagramm!$J$54</c15:f>
                      <c15:dlblFieldTableCache>
                        <c:ptCount val="1"/>
                      </c15:dlblFieldTableCache>
                    </c15:dlblFTEntry>
                  </c15:dlblFieldTable>
                  <c15:showDataLabelsRange val="0"/>
                </c:ext>
                <c:ext xmlns:c16="http://schemas.microsoft.com/office/drawing/2014/chart" uri="{C3380CC4-5D6E-409C-BE32-E72D297353CC}">
                  <c16:uniqueId val="{00000036-897C-4B99-B28A-12AC086B6E3C}"/>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{8EEDA40B-B7B1-4AFC-A284-78EACF8AFAD7}</c15:txfldGUID>
                      <c15:f>Diagramm!$J$55</c15:f>
                      <c15:dlblFieldTableCache>
                        <c:ptCount val="1"/>
                      </c15:dlblFieldTableCache>
                    </c15:dlblFTEntry>
                  </c15:dlblFieldTable>
                  <c15:showDataLabelsRange val="0"/>
                </c:ext>
                <c:ext xmlns:c16="http://schemas.microsoft.com/office/drawing/2014/chart" uri="{C3380CC4-5D6E-409C-BE32-E72D297353CC}">
                  <c16:uniqueId val="{00000037-897C-4B99-B28A-12AC086B6E3C}"/>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{EC797F23-50CB-4CA7-A13F-436585CED639}</c15:txfldGUID>
                      <c15:f>Diagramm!$J$56</c15:f>
                      <c15:dlblFieldTableCache>
                        <c:ptCount val="1"/>
                      </c15:dlblFieldTableCache>
                    </c15:dlblFTEntry>
                  </c15:dlblFieldTable>
                  <c15:showDataLabelsRange val="0"/>
                </c:ext>
                <c:ext xmlns:c16="http://schemas.microsoft.com/office/drawing/2014/chart" uri="{C3380CC4-5D6E-409C-BE32-E72D297353CC}">
                  <c16:uniqueId val="{00000038-897C-4B99-B28A-12AC086B6E3C}"/>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{8468E891-A216-4141-AD7B-6EDA62DB8A95}</c15:txfldGUID>
                      <c15:f>Diagramm!$J$57</c15:f>
                      <c15:dlblFieldTableCache>
                        <c:ptCount val="1"/>
                      </c15:dlblFieldTableCache>
                    </c15:dlblFTEntry>
                  </c15:dlblFieldTable>
                  <c15:showDataLabelsRange val="0"/>
                </c:ext>
                <c:ext xmlns:c16="http://schemas.microsoft.com/office/drawing/2014/chart" uri="{C3380CC4-5D6E-409C-BE32-E72D297353CC}">
                  <c16:uniqueId val="{00000039-897C-4B99-B28A-12AC086B6E3C}"/>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{A9444E70-48B9-4F12-B342-13BC6127F378}</c15:txfldGUID>
                      <c15:f>Diagramm!$J$58</c15:f>
                      <c15:dlblFieldTableCache>
                        <c:ptCount val="1"/>
                      </c15:dlblFieldTableCache>
                    </c15:dlblFTEntry>
                  </c15:dlblFieldTable>
                  <c15:showDataLabelsRange val="0"/>
                </c:ext>
                <c:ext xmlns:c16="http://schemas.microsoft.com/office/drawing/2014/chart" uri="{C3380CC4-5D6E-409C-BE32-E72D297353CC}">
                  <c16:uniqueId val="{0000003A-897C-4B99-B28A-12AC086B6E3C}"/>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{AB2B0BC6-F751-4C0D-8B1D-30AF6042064C}</c15:txfldGUID>
                      <c15:f>Diagramm!$J$59</c15:f>
                      <c15:dlblFieldTableCache>
                        <c:ptCount val="1"/>
                      </c15:dlblFieldTableCache>
                    </c15:dlblFTEntry>
                  </c15:dlblFieldTable>
                  <c15:showDataLabelsRange val="0"/>
                </c:ext>
                <c:ext xmlns:c16="http://schemas.microsoft.com/office/drawing/2014/chart" uri="{C3380CC4-5D6E-409C-BE32-E72D297353CC}">
                  <c16:uniqueId val="{0000003B-897C-4B99-B28A-12AC086B6E3C}"/>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{8D21627A-D237-47C8-98C6-30C8810CAA6A}</c15:txfldGUID>
                      <c15:f>Diagramm!$J$60</c15:f>
                      <c15:dlblFieldTableCache>
                        <c:ptCount val="1"/>
                      </c15:dlblFieldTableCache>
                    </c15:dlblFTEntry>
                  </c15:dlblFieldTable>
                  <c15:showDataLabelsRange val="0"/>
                </c:ext>
                <c:ext xmlns:c16="http://schemas.microsoft.com/office/drawing/2014/chart" uri="{C3380CC4-5D6E-409C-BE32-E72D297353CC}">
                  <c16:uniqueId val="{0000003C-897C-4B99-B28A-12AC086B6E3C}"/>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{0EB2C83D-B7AD-4C3B-BA7B-B9774A04D85A}</c15:txfldGUID>
                      <c15:f>Diagramm!$J$61</c15:f>
                      <c15:dlblFieldTableCache>
                        <c:ptCount val="1"/>
                      </c15:dlblFieldTableCache>
                    </c15:dlblFTEntry>
                  </c15:dlblFieldTable>
                  <c15:showDataLabelsRange val="0"/>
                </c:ext>
                <c:ext xmlns:c16="http://schemas.microsoft.com/office/drawing/2014/chart" uri="{C3380CC4-5D6E-409C-BE32-E72D297353CC}">
                  <c16:uniqueId val="{0000003D-897C-4B99-B28A-12AC086B6E3C}"/>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{B527C3ED-A8D6-4944-91CD-D1C568A556C9}</c15:txfldGUID>
                      <c15:f>Diagramm!$J$62</c15:f>
                      <c15:dlblFieldTableCache>
                        <c:ptCount val="1"/>
                      </c15:dlblFieldTableCache>
                    </c15:dlblFTEntry>
                  </c15:dlblFieldTable>
                  <c15:showDataLabelsRange val="0"/>
                </c:ext>
                <c:ext xmlns:c16="http://schemas.microsoft.com/office/drawing/2014/chart" uri="{C3380CC4-5D6E-409C-BE32-E72D297353CC}">
                  <c16:uniqueId val="{0000003E-897C-4B99-B28A-12AC086B6E3C}"/>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{2B51E4C6-9526-42B0-ADC3-4C4A5C630D54}</c15:txfldGUID>
                      <c15:f>Diagramm!$J$63</c15:f>
                      <c15:dlblFieldTableCache>
                        <c:ptCount val="1"/>
                      </c15:dlblFieldTableCache>
                    </c15:dlblFTEntry>
                  </c15:dlblFieldTable>
                  <c15:showDataLabelsRange val="0"/>
                </c:ext>
                <c:ext xmlns:c16="http://schemas.microsoft.com/office/drawing/2014/chart" uri="{C3380CC4-5D6E-409C-BE32-E72D297353CC}">
                  <c16:uniqueId val="{0000003F-897C-4B99-B28A-12AC086B6E3C}"/>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{6B9BBB39-69A5-495A-8E19-B65254E15DDD}</c15:txfldGUID>
                      <c15:f>Diagramm!$J$64</c15:f>
                      <c15:dlblFieldTableCache>
                        <c:ptCount val="1"/>
                      </c15:dlblFieldTableCache>
                    </c15:dlblFTEntry>
                  </c15:dlblFieldTable>
                  <c15:showDataLabelsRange val="0"/>
                </c:ext>
                <c:ext xmlns:c16="http://schemas.microsoft.com/office/drawing/2014/chart" uri="{C3380CC4-5D6E-409C-BE32-E72D297353CC}">
                  <c16:uniqueId val="{00000040-897C-4B99-B28A-12AC086B6E3C}"/>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{82EC7009-7048-413E-B79C-D2C44F5A53FE}</c15:txfldGUID>
                      <c15:f>Diagramm!$J$65</c15:f>
                      <c15:dlblFieldTableCache>
                        <c:ptCount val="1"/>
                      </c15:dlblFieldTableCache>
                    </c15:dlblFTEntry>
                  </c15:dlblFieldTable>
                  <c15:showDataLabelsRange val="0"/>
                </c:ext>
                <c:ext xmlns:c16="http://schemas.microsoft.com/office/drawing/2014/chart" uri="{C3380CC4-5D6E-409C-BE32-E72D297353CC}">
                  <c16:uniqueId val="{00000041-897C-4B99-B28A-12AC086B6E3C}"/>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{75B63168-BCE4-4476-9910-296418E00AE0}</c15:txfldGUID>
                      <c15:f>Diagramm!$J$66</c15:f>
                      <c15:dlblFieldTableCache>
                        <c:ptCount val="1"/>
                      </c15:dlblFieldTableCache>
                    </c15:dlblFTEntry>
                  </c15:dlblFieldTable>
                  <c15:showDataLabelsRange val="0"/>
                </c:ext>
                <c:ext xmlns:c16="http://schemas.microsoft.com/office/drawing/2014/chart" uri="{C3380CC4-5D6E-409C-BE32-E72D297353CC}">
                  <c16:uniqueId val="{00000042-897C-4B99-B28A-12AC086B6E3C}"/>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{CFCF5502-51FE-4021-849E-3DAF44D8A9A7}</c15:txfldGUID>
                      <c15:f>Diagramm!$J$67</c15:f>
                      <c15:dlblFieldTableCache>
                        <c:ptCount val="1"/>
                      </c15:dlblFieldTableCache>
                    </c15:dlblFTEntry>
                  </c15:dlblFieldTable>
                  <c15:showDataLabelsRange val="0"/>
                </c:ext>
                <c:ext xmlns:c16="http://schemas.microsoft.com/office/drawing/2014/chart" uri="{C3380CC4-5D6E-409C-BE32-E72D297353CC}">
                  <c16:uniqueId val="{00000043-897C-4B99-B28A-12AC086B6E3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897C-4B99-B28A-12AC086B6E3C}"/>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E13-412C-B6DB-199274DFC13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E13-412C-B6DB-199274DFC13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E13-412C-B6DB-199274DFC13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E13-412C-B6DB-199274DFC13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E13-412C-B6DB-199274DFC13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E13-412C-B6DB-199274DFC13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E13-412C-B6DB-199274DFC13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E13-412C-B6DB-199274DFC13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E13-412C-B6DB-199274DFC13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E13-412C-B6DB-199274DFC13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E13-412C-B6DB-199274DFC13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E13-412C-B6DB-199274DFC13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E13-412C-B6DB-199274DFC13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E13-412C-B6DB-199274DFC13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E13-412C-B6DB-199274DFC13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E13-412C-B6DB-199274DFC13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E13-412C-B6DB-199274DFC13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E13-412C-B6DB-199274DFC13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CE13-412C-B6DB-199274DFC13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CE13-412C-B6DB-199274DFC13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CE13-412C-B6DB-199274DFC13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CE13-412C-B6DB-199274DFC13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E13-412C-B6DB-199274DFC136}"/>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CE13-412C-B6DB-199274DFC13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CE13-412C-B6DB-199274DFC13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CE13-412C-B6DB-199274DFC13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CE13-412C-B6DB-199274DFC13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CE13-412C-B6DB-199274DFC13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CE13-412C-B6DB-199274DFC13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CE13-412C-B6DB-199274DFC13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CE13-412C-B6DB-199274DFC13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CE13-412C-B6DB-199274DFC13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CE13-412C-B6DB-199274DFC13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CE13-412C-B6DB-199274DFC13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CE13-412C-B6DB-199274DFC13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CE13-412C-B6DB-199274DFC13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CE13-412C-B6DB-199274DFC13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CE13-412C-B6DB-199274DFC13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CE13-412C-B6DB-199274DFC13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CE13-412C-B6DB-199274DFC13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CE13-412C-B6DB-199274DFC13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CE13-412C-B6DB-199274DFC13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CE13-412C-B6DB-199274DFC13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CE13-412C-B6DB-199274DFC13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CE13-412C-B6DB-199274DFC136}"/>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E13-412C-B6DB-199274DFC136}"/>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CE13-412C-B6DB-199274DFC13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CE13-412C-B6DB-199274DFC13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CE13-412C-B6DB-199274DFC13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CE13-412C-B6DB-199274DFC13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CE13-412C-B6DB-199274DFC13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CE13-412C-B6DB-199274DFC13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CE13-412C-B6DB-199274DFC13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CE13-412C-B6DB-199274DFC13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CE13-412C-B6DB-199274DFC13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CE13-412C-B6DB-199274DFC13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CE13-412C-B6DB-199274DFC13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CE13-412C-B6DB-199274DFC13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CE13-412C-B6DB-199274DFC13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CE13-412C-B6DB-199274DFC13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CE13-412C-B6DB-199274DFC13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CE13-412C-B6DB-199274DFC13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CE13-412C-B6DB-199274DFC13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CE13-412C-B6DB-199274DFC13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CE13-412C-B6DB-199274DFC13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CE13-412C-B6DB-199274DFC13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CE13-412C-B6DB-199274DFC13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CE13-412C-B6DB-199274DFC13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E13-412C-B6DB-199274DFC136}"/>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100.98416457007548</c:v>
                </c:pt>
                <c:pt idx="2">
                  <c:v>101.19382368901387</c:v>
                </c:pt>
                <c:pt idx="3">
                  <c:v>98.806176310986132</c:v>
                </c:pt>
                <c:pt idx="4">
                  <c:v>98.976370184006711</c:v>
                </c:pt>
                <c:pt idx="5">
                  <c:v>99.9260026639041</c:v>
                </c:pt>
                <c:pt idx="6">
                  <c:v>100.9422327462878</c:v>
                </c:pt>
                <c:pt idx="7">
                  <c:v>99.713876967095842</c:v>
                </c:pt>
                <c:pt idx="8">
                  <c:v>99.533816782595835</c:v>
                </c:pt>
                <c:pt idx="9">
                  <c:v>100.66844260273298</c:v>
                </c:pt>
                <c:pt idx="10">
                  <c:v>102.97962606679494</c:v>
                </c:pt>
                <c:pt idx="11">
                  <c:v>101.45034778747966</c:v>
                </c:pt>
                <c:pt idx="12">
                  <c:v>101.17902422179468</c:v>
                </c:pt>
                <c:pt idx="13">
                  <c:v>102.77736668146613</c:v>
                </c:pt>
                <c:pt idx="14">
                  <c:v>104.31897785013074</c:v>
                </c:pt>
                <c:pt idx="15">
                  <c:v>103.12022100537715</c:v>
                </c:pt>
                <c:pt idx="16">
                  <c:v>103.23121700952098</c:v>
                </c:pt>
                <c:pt idx="17">
                  <c:v>103.55433871047308</c:v>
                </c:pt>
                <c:pt idx="18">
                  <c:v>105.58679887524049</c:v>
                </c:pt>
                <c:pt idx="19">
                  <c:v>103.68013418183612</c:v>
                </c:pt>
                <c:pt idx="20">
                  <c:v>103.36687879236348</c:v>
                </c:pt>
                <c:pt idx="21">
                  <c:v>103.44580928419911</c:v>
                </c:pt>
                <c:pt idx="22">
                  <c:v>104.66429875191159</c:v>
                </c:pt>
                <c:pt idx="23">
                  <c:v>103.2706822554388</c:v>
                </c:pt>
                <c:pt idx="24">
                  <c:v>102.06945883281536</c:v>
                </c:pt>
              </c:numCache>
            </c:numRef>
          </c:val>
          <c:smooth val="0"/>
          <c:extLst>
            <c:ext xmlns:c16="http://schemas.microsoft.com/office/drawing/2014/chart" uri="{C3380CC4-5D6E-409C-BE32-E72D297353CC}">
              <c16:uniqueId val="{00000000-EA8B-44CB-A57D-B8E741857D57}"/>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103.57766143106457</c:v>
                </c:pt>
                <c:pt idx="2">
                  <c:v>112.04188481675392</c:v>
                </c:pt>
                <c:pt idx="3">
                  <c:v>107.15532286212914</c:v>
                </c:pt>
                <c:pt idx="4">
                  <c:v>105.41012216404886</c:v>
                </c:pt>
                <c:pt idx="5">
                  <c:v>108.90052356020942</c:v>
                </c:pt>
                <c:pt idx="6">
                  <c:v>111.8673647469459</c:v>
                </c:pt>
                <c:pt idx="7">
                  <c:v>107.67888307155322</c:v>
                </c:pt>
                <c:pt idx="8">
                  <c:v>106.71902268760907</c:v>
                </c:pt>
                <c:pt idx="9">
                  <c:v>107.85340314136124</c:v>
                </c:pt>
                <c:pt idx="10">
                  <c:v>112.30366492146598</c:v>
                </c:pt>
                <c:pt idx="11">
                  <c:v>110.82024432809774</c:v>
                </c:pt>
                <c:pt idx="12">
                  <c:v>107.67888307155322</c:v>
                </c:pt>
                <c:pt idx="13">
                  <c:v>118.84816753926701</c:v>
                </c:pt>
                <c:pt idx="14">
                  <c:v>119.9825479930192</c:v>
                </c:pt>
                <c:pt idx="15">
                  <c:v>118.06282722513089</c:v>
                </c:pt>
                <c:pt idx="16">
                  <c:v>115.35776614310646</c:v>
                </c:pt>
                <c:pt idx="17">
                  <c:v>121.64048865619546</c:v>
                </c:pt>
                <c:pt idx="18">
                  <c:v>122.6003490401396</c:v>
                </c:pt>
                <c:pt idx="19">
                  <c:v>120.94240837696336</c:v>
                </c:pt>
                <c:pt idx="20">
                  <c:v>120.41884816753927</c:v>
                </c:pt>
                <c:pt idx="21">
                  <c:v>121.9022687609075</c:v>
                </c:pt>
                <c:pt idx="22">
                  <c:v>124.78184991273997</c:v>
                </c:pt>
                <c:pt idx="23">
                  <c:v>122.51308900523561</c:v>
                </c:pt>
                <c:pt idx="24">
                  <c:v>119.28446771378709</c:v>
                </c:pt>
              </c:numCache>
            </c:numRef>
          </c:val>
          <c:smooth val="0"/>
          <c:extLst>
            <c:ext xmlns:c16="http://schemas.microsoft.com/office/drawing/2014/chart" uri="{C3380CC4-5D6E-409C-BE32-E72D297353CC}">
              <c16:uniqueId val="{00000001-EA8B-44CB-A57D-B8E741857D57}"/>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100.45919432268838</c:v>
                </c:pt>
                <c:pt idx="2">
                  <c:v>100.68879148403256</c:v>
                </c:pt>
                <c:pt idx="3">
                  <c:v>101.12711333750784</c:v>
                </c:pt>
                <c:pt idx="4">
                  <c:v>93.404299728657904</c:v>
                </c:pt>
                <c:pt idx="5">
                  <c:v>90.523898977249004</c:v>
                </c:pt>
                <c:pt idx="6">
                  <c:v>88.979336255479026</c:v>
                </c:pt>
                <c:pt idx="7">
                  <c:v>88.937591317052807</c:v>
                </c:pt>
                <c:pt idx="8">
                  <c:v>89.355040701314977</c:v>
                </c:pt>
                <c:pt idx="9">
                  <c:v>87.226048841577963</c:v>
                </c:pt>
                <c:pt idx="10">
                  <c:v>86.49551241911918</c:v>
                </c:pt>
                <c:pt idx="11">
                  <c:v>87.330411187643492</c:v>
                </c:pt>
                <c:pt idx="12">
                  <c:v>85.911083281152159</c:v>
                </c:pt>
                <c:pt idx="13">
                  <c:v>87.622625756627002</c:v>
                </c:pt>
                <c:pt idx="14">
                  <c:v>85.785848465873514</c:v>
                </c:pt>
                <c:pt idx="15">
                  <c:v>85.410144020037563</c:v>
                </c:pt>
                <c:pt idx="16">
                  <c:v>85.890210811939056</c:v>
                </c:pt>
                <c:pt idx="17">
                  <c:v>85.368399081611358</c:v>
                </c:pt>
                <c:pt idx="18">
                  <c:v>83.239407221874345</c:v>
                </c:pt>
                <c:pt idx="19">
                  <c:v>82.571488207054898</c:v>
                </c:pt>
                <c:pt idx="20">
                  <c:v>80.922563139219378</c:v>
                </c:pt>
                <c:pt idx="21">
                  <c:v>81.340012523481533</c:v>
                </c:pt>
                <c:pt idx="22">
                  <c:v>79.878939678563981</c:v>
                </c:pt>
                <c:pt idx="23">
                  <c:v>78.063034857023581</c:v>
                </c:pt>
                <c:pt idx="24">
                  <c:v>76.330619912335635</c:v>
                </c:pt>
              </c:numCache>
            </c:numRef>
          </c:val>
          <c:smooth val="0"/>
          <c:extLst>
            <c:ext xmlns:c16="http://schemas.microsoft.com/office/drawing/2014/chart" uri="{C3380CC4-5D6E-409C-BE32-E72D297353CC}">
              <c16:uniqueId val="{00000002-EA8B-44CB-A57D-B8E741857D57}"/>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EA8B-44CB-A57D-B8E741857D57}"/>
                </c:ext>
              </c:extLst>
            </c:dLbl>
            <c:dLbl>
              <c:idx val="1"/>
              <c:delete val="1"/>
              <c:extLst>
                <c:ext xmlns:c15="http://schemas.microsoft.com/office/drawing/2012/chart" uri="{CE6537A1-D6FC-4f65-9D91-7224C49458BB}"/>
                <c:ext xmlns:c16="http://schemas.microsoft.com/office/drawing/2014/chart" uri="{C3380CC4-5D6E-409C-BE32-E72D297353CC}">
                  <c16:uniqueId val="{00000004-EA8B-44CB-A57D-B8E741857D57}"/>
                </c:ext>
              </c:extLst>
            </c:dLbl>
            <c:dLbl>
              <c:idx val="2"/>
              <c:delete val="1"/>
              <c:extLst>
                <c:ext xmlns:c15="http://schemas.microsoft.com/office/drawing/2012/chart" uri="{CE6537A1-D6FC-4f65-9D91-7224C49458BB}"/>
                <c:ext xmlns:c16="http://schemas.microsoft.com/office/drawing/2014/chart" uri="{C3380CC4-5D6E-409C-BE32-E72D297353CC}">
                  <c16:uniqueId val="{00000005-EA8B-44CB-A57D-B8E741857D57}"/>
                </c:ext>
              </c:extLst>
            </c:dLbl>
            <c:dLbl>
              <c:idx val="3"/>
              <c:delete val="1"/>
              <c:extLst>
                <c:ext xmlns:c15="http://schemas.microsoft.com/office/drawing/2012/chart" uri="{CE6537A1-D6FC-4f65-9D91-7224C49458BB}"/>
                <c:ext xmlns:c16="http://schemas.microsoft.com/office/drawing/2014/chart" uri="{C3380CC4-5D6E-409C-BE32-E72D297353CC}">
                  <c16:uniqueId val="{00000006-EA8B-44CB-A57D-B8E741857D57}"/>
                </c:ext>
              </c:extLst>
            </c:dLbl>
            <c:dLbl>
              <c:idx val="4"/>
              <c:delete val="1"/>
              <c:extLst>
                <c:ext xmlns:c15="http://schemas.microsoft.com/office/drawing/2012/chart" uri="{CE6537A1-D6FC-4f65-9D91-7224C49458BB}"/>
                <c:ext xmlns:c16="http://schemas.microsoft.com/office/drawing/2014/chart" uri="{C3380CC4-5D6E-409C-BE32-E72D297353CC}">
                  <c16:uniqueId val="{00000007-EA8B-44CB-A57D-B8E741857D57}"/>
                </c:ext>
              </c:extLst>
            </c:dLbl>
            <c:dLbl>
              <c:idx val="5"/>
              <c:delete val="1"/>
              <c:extLst>
                <c:ext xmlns:c15="http://schemas.microsoft.com/office/drawing/2012/chart" uri="{CE6537A1-D6FC-4f65-9D91-7224C49458BB}"/>
                <c:ext xmlns:c16="http://schemas.microsoft.com/office/drawing/2014/chart" uri="{C3380CC4-5D6E-409C-BE32-E72D297353CC}">
                  <c16:uniqueId val="{00000008-EA8B-44CB-A57D-B8E741857D57}"/>
                </c:ext>
              </c:extLst>
            </c:dLbl>
            <c:dLbl>
              <c:idx val="6"/>
              <c:delete val="1"/>
              <c:extLst>
                <c:ext xmlns:c15="http://schemas.microsoft.com/office/drawing/2012/chart" uri="{CE6537A1-D6FC-4f65-9D91-7224C49458BB}"/>
                <c:ext xmlns:c16="http://schemas.microsoft.com/office/drawing/2014/chart" uri="{C3380CC4-5D6E-409C-BE32-E72D297353CC}">
                  <c16:uniqueId val="{00000009-EA8B-44CB-A57D-B8E741857D57}"/>
                </c:ext>
              </c:extLst>
            </c:dLbl>
            <c:dLbl>
              <c:idx val="7"/>
              <c:delete val="1"/>
              <c:extLst>
                <c:ext xmlns:c15="http://schemas.microsoft.com/office/drawing/2012/chart" uri="{CE6537A1-D6FC-4f65-9D91-7224C49458BB}"/>
                <c:ext xmlns:c16="http://schemas.microsoft.com/office/drawing/2014/chart" uri="{C3380CC4-5D6E-409C-BE32-E72D297353CC}">
                  <c16:uniqueId val="{0000000A-EA8B-44CB-A57D-B8E741857D57}"/>
                </c:ext>
              </c:extLst>
            </c:dLbl>
            <c:dLbl>
              <c:idx val="8"/>
              <c:delete val="1"/>
              <c:extLst>
                <c:ext xmlns:c15="http://schemas.microsoft.com/office/drawing/2012/chart" uri="{CE6537A1-D6FC-4f65-9D91-7224C49458BB}"/>
                <c:ext xmlns:c16="http://schemas.microsoft.com/office/drawing/2014/chart" uri="{C3380CC4-5D6E-409C-BE32-E72D297353CC}">
                  <c16:uniqueId val="{0000000B-EA8B-44CB-A57D-B8E741857D57}"/>
                </c:ext>
              </c:extLst>
            </c:dLbl>
            <c:dLbl>
              <c:idx val="9"/>
              <c:delete val="1"/>
              <c:extLst>
                <c:ext xmlns:c15="http://schemas.microsoft.com/office/drawing/2012/chart" uri="{CE6537A1-D6FC-4f65-9D91-7224C49458BB}"/>
                <c:ext xmlns:c16="http://schemas.microsoft.com/office/drawing/2014/chart" uri="{C3380CC4-5D6E-409C-BE32-E72D297353CC}">
                  <c16:uniqueId val="{0000000C-EA8B-44CB-A57D-B8E741857D57}"/>
                </c:ext>
              </c:extLst>
            </c:dLbl>
            <c:dLbl>
              <c:idx val="10"/>
              <c:delete val="1"/>
              <c:extLst>
                <c:ext xmlns:c15="http://schemas.microsoft.com/office/drawing/2012/chart" uri="{CE6537A1-D6FC-4f65-9D91-7224C49458BB}"/>
                <c:ext xmlns:c16="http://schemas.microsoft.com/office/drawing/2014/chart" uri="{C3380CC4-5D6E-409C-BE32-E72D297353CC}">
                  <c16:uniqueId val="{0000000D-EA8B-44CB-A57D-B8E741857D57}"/>
                </c:ext>
              </c:extLst>
            </c:dLbl>
            <c:dLbl>
              <c:idx val="11"/>
              <c:delete val="1"/>
              <c:extLst>
                <c:ext xmlns:c15="http://schemas.microsoft.com/office/drawing/2012/chart" uri="{CE6537A1-D6FC-4f65-9D91-7224C49458BB}"/>
                <c:ext xmlns:c16="http://schemas.microsoft.com/office/drawing/2014/chart" uri="{C3380CC4-5D6E-409C-BE32-E72D297353CC}">
                  <c16:uniqueId val="{0000000E-EA8B-44CB-A57D-B8E741857D57}"/>
                </c:ext>
              </c:extLst>
            </c:dLbl>
            <c:dLbl>
              <c:idx val="12"/>
              <c:delete val="1"/>
              <c:extLst>
                <c:ext xmlns:c15="http://schemas.microsoft.com/office/drawing/2012/chart" uri="{CE6537A1-D6FC-4f65-9D91-7224C49458BB}"/>
                <c:ext xmlns:c16="http://schemas.microsoft.com/office/drawing/2014/chart" uri="{C3380CC4-5D6E-409C-BE32-E72D297353CC}">
                  <c16:uniqueId val="{0000000F-EA8B-44CB-A57D-B8E741857D57}"/>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A8B-44CB-A57D-B8E741857D57}"/>
                </c:ext>
              </c:extLst>
            </c:dLbl>
            <c:dLbl>
              <c:idx val="14"/>
              <c:delete val="1"/>
              <c:extLst>
                <c:ext xmlns:c15="http://schemas.microsoft.com/office/drawing/2012/chart" uri="{CE6537A1-D6FC-4f65-9D91-7224C49458BB}"/>
                <c:ext xmlns:c16="http://schemas.microsoft.com/office/drawing/2014/chart" uri="{C3380CC4-5D6E-409C-BE32-E72D297353CC}">
                  <c16:uniqueId val="{00000011-EA8B-44CB-A57D-B8E741857D57}"/>
                </c:ext>
              </c:extLst>
            </c:dLbl>
            <c:dLbl>
              <c:idx val="15"/>
              <c:delete val="1"/>
              <c:extLst>
                <c:ext xmlns:c15="http://schemas.microsoft.com/office/drawing/2012/chart" uri="{CE6537A1-D6FC-4f65-9D91-7224C49458BB}"/>
                <c:ext xmlns:c16="http://schemas.microsoft.com/office/drawing/2014/chart" uri="{C3380CC4-5D6E-409C-BE32-E72D297353CC}">
                  <c16:uniqueId val="{00000012-EA8B-44CB-A57D-B8E741857D57}"/>
                </c:ext>
              </c:extLst>
            </c:dLbl>
            <c:dLbl>
              <c:idx val="16"/>
              <c:delete val="1"/>
              <c:extLst>
                <c:ext xmlns:c15="http://schemas.microsoft.com/office/drawing/2012/chart" uri="{CE6537A1-D6FC-4f65-9D91-7224C49458BB}"/>
                <c:ext xmlns:c16="http://schemas.microsoft.com/office/drawing/2014/chart" uri="{C3380CC4-5D6E-409C-BE32-E72D297353CC}">
                  <c16:uniqueId val="{00000013-EA8B-44CB-A57D-B8E741857D57}"/>
                </c:ext>
              </c:extLst>
            </c:dLbl>
            <c:dLbl>
              <c:idx val="17"/>
              <c:delete val="1"/>
              <c:extLst>
                <c:ext xmlns:c15="http://schemas.microsoft.com/office/drawing/2012/chart" uri="{CE6537A1-D6FC-4f65-9D91-7224C49458BB}"/>
                <c:ext xmlns:c16="http://schemas.microsoft.com/office/drawing/2014/chart" uri="{C3380CC4-5D6E-409C-BE32-E72D297353CC}">
                  <c16:uniqueId val="{00000014-EA8B-44CB-A57D-B8E741857D57}"/>
                </c:ext>
              </c:extLst>
            </c:dLbl>
            <c:dLbl>
              <c:idx val="18"/>
              <c:delete val="1"/>
              <c:extLst>
                <c:ext xmlns:c15="http://schemas.microsoft.com/office/drawing/2012/chart" uri="{CE6537A1-D6FC-4f65-9D91-7224C49458BB}"/>
                <c:ext xmlns:c16="http://schemas.microsoft.com/office/drawing/2014/chart" uri="{C3380CC4-5D6E-409C-BE32-E72D297353CC}">
                  <c16:uniqueId val="{00000015-EA8B-44CB-A57D-B8E741857D57}"/>
                </c:ext>
              </c:extLst>
            </c:dLbl>
            <c:dLbl>
              <c:idx val="19"/>
              <c:delete val="1"/>
              <c:extLst>
                <c:ext xmlns:c15="http://schemas.microsoft.com/office/drawing/2012/chart" uri="{CE6537A1-D6FC-4f65-9D91-7224C49458BB}"/>
                <c:ext xmlns:c16="http://schemas.microsoft.com/office/drawing/2014/chart" uri="{C3380CC4-5D6E-409C-BE32-E72D297353CC}">
                  <c16:uniqueId val="{00000016-EA8B-44CB-A57D-B8E741857D57}"/>
                </c:ext>
              </c:extLst>
            </c:dLbl>
            <c:dLbl>
              <c:idx val="20"/>
              <c:delete val="1"/>
              <c:extLst>
                <c:ext xmlns:c15="http://schemas.microsoft.com/office/drawing/2012/chart" uri="{CE6537A1-D6FC-4f65-9D91-7224C49458BB}"/>
                <c:ext xmlns:c16="http://schemas.microsoft.com/office/drawing/2014/chart" uri="{C3380CC4-5D6E-409C-BE32-E72D297353CC}">
                  <c16:uniqueId val="{00000017-EA8B-44CB-A57D-B8E741857D57}"/>
                </c:ext>
              </c:extLst>
            </c:dLbl>
            <c:dLbl>
              <c:idx val="21"/>
              <c:delete val="1"/>
              <c:extLst>
                <c:ext xmlns:c15="http://schemas.microsoft.com/office/drawing/2012/chart" uri="{CE6537A1-D6FC-4f65-9D91-7224C49458BB}"/>
                <c:ext xmlns:c16="http://schemas.microsoft.com/office/drawing/2014/chart" uri="{C3380CC4-5D6E-409C-BE32-E72D297353CC}">
                  <c16:uniqueId val="{00000018-EA8B-44CB-A57D-B8E741857D57}"/>
                </c:ext>
              </c:extLst>
            </c:dLbl>
            <c:dLbl>
              <c:idx val="22"/>
              <c:delete val="1"/>
              <c:extLst>
                <c:ext xmlns:c15="http://schemas.microsoft.com/office/drawing/2012/chart" uri="{CE6537A1-D6FC-4f65-9D91-7224C49458BB}"/>
                <c:ext xmlns:c16="http://schemas.microsoft.com/office/drawing/2014/chart" uri="{C3380CC4-5D6E-409C-BE32-E72D297353CC}">
                  <c16:uniqueId val="{00000019-EA8B-44CB-A57D-B8E741857D57}"/>
                </c:ext>
              </c:extLst>
            </c:dLbl>
            <c:dLbl>
              <c:idx val="23"/>
              <c:delete val="1"/>
              <c:extLst>
                <c:ext xmlns:c15="http://schemas.microsoft.com/office/drawing/2012/chart" uri="{CE6537A1-D6FC-4f65-9D91-7224C49458BB}"/>
                <c:ext xmlns:c16="http://schemas.microsoft.com/office/drawing/2014/chart" uri="{C3380CC4-5D6E-409C-BE32-E72D297353CC}">
                  <c16:uniqueId val="{0000001A-EA8B-44CB-A57D-B8E741857D57}"/>
                </c:ext>
              </c:extLst>
            </c:dLbl>
            <c:dLbl>
              <c:idx val="24"/>
              <c:delete val="1"/>
              <c:extLst>
                <c:ext xmlns:c15="http://schemas.microsoft.com/office/drawing/2012/chart" uri="{CE6537A1-D6FC-4f65-9D91-7224C49458BB}"/>
                <c:ext xmlns:c16="http://schemas.microsoft.com/office/drawing/2014/chart" uri="{C3380CC4-5D6E-409C-BE32-E72D297353CC}">
                  <c16:uniqueId val="{0000001B-EA8B-44CB-A57D-B8E741857D57}"/>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EA8B-44CB-A57D-B8E741857D57}"/>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Mansfeld-Südharz (15087)</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41381</v>
      </c>
      <c r="F11" s="238">
        <v>41868</v>
      </c>
      <c r="G11" s="238">
        <v>42433</v>
      </c>
      <c r="H11" s="238">
        <v>41939</v>
      </c>
      <c r="I11" s="265">
        <v>41907</v>
      </c>
      <c r="J11" s="263">
        <v>-526</v>
      </c>
      <c r="K11" s="266">
        <v>-1.2551602357601355</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15.835770039390058</v>
      </c>
      <c r="E13" s="115">
        <v>6553</v>
      </c>
      <c r="F13" s="114">
        <v>6620</v>
      </c>
      <c r="G13" s="114">
        <v>6691</v>
      </c>
      <c r="H13" s="114">
        <v>6646</v>
      </c>
      <c r="I13" s="140">
        <v>6479</v>
      </c>
      <c r="J13" s="115">
        <v>74</v>
      </c>
      <c r="K13" s="116">
        <v>1.1421515665997839</v>
      </c>
    </row>
    <row r="14" spans="1:255" ht="14.1" customHeight="1" x14ac:dyDescent="0.2">
      <c r="A14" s="306" t="s">
        <v>230</v>
      </c>
      <c r="B14" s="307"/>
      <c r="C14" s="308"/>
      <c r="D14" s="113">
        <v>66.284043401561107</v>
      </c>
      <c r="E14" s="115">
        <v>27429</v>
      </c>
      <c r="F14" s="114">
        <v>27788</v>
      </c>
      <c r="G14" s="114">
        <v>28238</v>
      </c>
      <c r="H14" s="114">
        <v>27823</v>
      </c>
      <c r="I14" s="140">
        <v>27901</v>
      </c>
      <c r="J14" s="115">
        <v>-472</v>
      </c>
      <c r="K14" s="116">
        <v>-1.6916956381491703</v>
      </c>
    </row>
    <row r="15" spans="1:255" ht="14.1" customHeight="1" x14ac:dyDescent="0.2">
      <c r="A15" s="306" t="s">
        <v>231</v>
      </c>
      <c r="B15" s="307"/>
      <c r="C15" s="308"/>
      <c r="D15" s="113">
        <v>8.9703003794011753</v>
      </c>
      <c r="E15" s="115">
        <v>3712</v>
      </c>
      <c r="F15" s="114">
        <v>3749</v>
      </c>
      <c r="G15" s="114">
        <v>3763</v>
      </c>
      <c r="H15" s="114">
        <v>3733</v>
      </c>
      <c r="I15" s="140">
        <v>3752</v>
      </c>
      <c r="J15" s="115">
        <v>-40</v>
      </c>
      <c r="K15" s="116">
        <v>-1.0660980810234542</v>
      </c>
    </row>
    <row r="16" spans="1:255" ht="14.1" customHeight="1" x14ac:dyDescent="0.2">
      <c r="A16" s="306" t="s">
        <v>232</v>
      </c>
      <c r="B16" s="307"/>
      <c r="C16" s="308"/>
      <c r="D16" s="113">
        <v>7.2738696503226121</v>
      </c>
      <c r="E16" s="115">
        <v>3010</v>
      </c>
      <c r="F16" s="114">
        <v>3026</v>
      </c>
      <c r="G16" s="114">
        <v>3050</v>
      </c>
      <c r="H16" s="114">
        <v>3075</v>
      </c>
      <c r="I16" s="140">
        <v>3103</v>
      </c>
      <c r="J16" s="115">
        <v>-93</v>
      </c>
      <c r="K16" s="116">
        <v>-2.997099581050596</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1.8680070563785311</v>
      </c>
      <c r="E18" s="115">
        <v>773</v>
      </c>
      <c r="F18" s="114">
        <v>771</v>
      </c>
      <c r="G18" s="114">
        <v>829</v>
      </c>
      <c r="H18" s="114">
        <v>805</v>
      </c>
      <c r="I18" s="140">
        <v>802</v>
      </c>
      <c r="J18" s="115">
        <v>-29</v>
      </c>
      <c r="K18" s="116">
        <v>-3.6159600997506236</v>
      </c>
    </row>
    <row r="19" spans="1:255" ht="14.1" customHeight="1" x14ac:dyDescent="0.2">
      <c r="A19" s="306" t="s">
        <v>235</v>
      </c>
      <c r="B19" s="307" t="s">
        <v>236</v>
      </c>
      <c r="C19" s="308"/>
      <c r="D19" s="113">
        <v>0.88446388439138734</v>
      </c>
      <c r="E19" s="115">
        <v>366</v>
      </c>
      <c r="F19" s="114">
        <v>360</v>
      </c>
      <c r="G19" s="114">
        <v>398</v>
      </c>
      <c r="H19" s="114">
        <v>393</v>
      </c>
      <c r="I19" s="140">
        <v>384</v>
      </c>
      <c r="J19" s="115">
        <v>-18</v>
      </c>
      <c r="K19" s="116">
        <v>-4.6875</v>
      </c>
    </row>
    <row r="20" spans="1:255" ht="14.1" customHeight="1" x14ac:dyDescent="0.2">
      <c r="A20" s="306">
        <v>12</v>
      </c>
      <c r="B20" s="307" t="s">
        <v>237</v>
      </c>
      <c r="C20" s="308"/>
      <c r="D20" s="113">
        <v>0.98595973997728426</v>
      </c>
      <c r="E20" s="115">
        <v>408</v>
      </c>
      <c r="F20" s="114">
        <v>390</v>
      </c>
      <c r="G20" s="114">
        <v>406</v>
      </c>
      <c r="H20" s="114">
        <v>416</v>
      </c>
      <c r="I20" s="140">
        <v>413</v>
      </c>
      <c r="J20" s="115">
        <v>-5</v>
      </c>
      <c r="K20" s="116">
        <v>-1.2106537530266344</v>
      </c>
    </row>
    <row r="21" spans="1:255" ht="14.1" customHeight="1" x14ac:dyDescent="0.2">
      <c r="A21" s="306">
        <v>21</v>
      </c>
      <c r="B21" s="307" t="s">
        <v>238</v>
      </c>
      <c r="C21" s="308"/>
      <c r="D21" s="113">
        <v>0.38181774244218364</v>
      </c>
      <c r="E21" s="115">
        <v>158</v>
      </c>
      <c r="F21" s="114">
        <v>180</v>
      </c>
      <c r="G21" s="114">
        <v>202</v>
      </c>
      <c r="H21" s="114">
        <v>197</v>
      </c>
      <c r="I21" s="140">
        <v>198</v>
      </c>
      <c r="J21" s="115">
        <v>-40</v>
      </c>
      <c r="K21" s="116">
        <v>-20.202020202020201</v>
      </c>
    </row>
    <row r="22" spans="1:255" ht="14.1" customHeight="1" x14ac:dyDescent="0.2">
      <c r="A22" s="306">
        <v>22</v>
      </c>
      <c r="B22" s="307" t="s">
        <v>239</v>
      </c>
      <c r="C22" s="308"/>
      <c r="D22" s="113">
        <v>1.957420072013726</v>
      </c>
      <c r="E22" s="115">
        <v>810</v>
      </c>
      <c r="F22" s="114">
        <v>821</v>
      </c>
      <c r="G22" s="114">
        <v>829</v>
      </c>
      <c r="H22" s="114">
        <v>801</v>
      </c>
      <c r="I22" s="140">
        <v>797</v>
      </c>
      <c r="J22" s="115">
        <v>13</v>
      </c>
      <c r="K22" s="116">
        <v>1.6311166875784191</v>
      </c>
    </row>
    <row r="23" spans="1:255" ht="14.1" customHeight="1" x14ac:dyDescent="0.2">
      <c r="A23" s="306">
        <v>23</v>
      </c>
      <c r="B23" s="307" t="s">
        <v>240</v>
      </c>
      <c r="C23" s="308"/>
      <c r="D23" s="113">
        <v>0.51472898189990579</v>
      </c>
      <c r="E23" s="115">
        <v>213</v>
      </c>
      <c r="F23" s="114">
        <v>217</v>
      </c>
      <c r="G23" s="114">
        <v>215</v>
      </c>
      <c r="H23" s="114">
        <v>199</v>
      </c>
      <c r="I23" s="140">
        <v>204</v>
      </c>
      <c r="J23" s="115">
        <v>9</v>
      </c>
      <c r="K23" s="116">
        <v>4.4117647058823533</v>
      </c>
    </row>
    <row r="24" spans="1:255" ht="14.1" customHeight="1" x14ac:dyDescent="0.2">
      <c r="A24" s="306">
        <v>24</v>
      </c>
      <c r="B24" s="307" t="s">
        <v>241</v>
      </c>
      <c r="C24" s="308"/>
      <c r="D24" s="113">
        <v>5.0192117155216165</v>
      </c>
      <c r="E24" s="115">
        <v>2077</v>
      </c>
      <c r="F24" s="114">
        <v>2224</v>
      </c>
      <c r="G24" s="114">
        <v>2288</v>
      </c>
      <c r="H24" s="114">
        <v>2297</v>
      </c>
      <c r="I24" s="140">
        <v>2323</v>
      </c>
      <c r="J24" s="115">
        <v>-246</v>
      </c>
      <c r="K24" s="116">
        <v>-10.589754627636676</v>
      </c>
    </row>
    <row r="25" spans="1:255" ht="14.1" customHeight="1" x14ac:dyDescent="0.2">
      <c r="A25" s="306">
        <v>25</v>
      </c>
      <c r="B25" s="307" t="s">
        <v>242</v>
      </c>
      <c r="C25" s="308"/>
      <c r="D25" s="113">
        <v>4.6325608370991516</v>
      </c>
      <c r="E25" s="115">
        <v>1917</v>
      </c>
      <c r="F25" s="114">
        <v>1949</v>
      </c>
      <c r="G25" s="114">
        <v>2019</v>
      </c>
      <c r="H25" s="114">
        <v>1998</v>
      </c>
      <c r="I25" s="140">
        <v>1990</v>
      </c>
      <c r="J25" s="115">
        <v>-73</v>
      </c>
      <c r="K25" s="116">
        <v>-3.6683417085427137</v>
      </c>
    </row>
    <row r="26" spans="1:255" ht="14.1" customHeight="1" x14ac:dyDescent="0.2">
      <c r="A26" s="306">
        <v>26</v>
      </c>
      <c r="B26" s="307" t="s">
        <v>243</v>
      </c>
      <c r="C26" s="308"/>
      <c r="D26" s="113">
        <v>2.7524709407699186</v>
      </c>
      <c r="E26" s="115">
        <v>1139</v>
      </c>
      <c r="F26" s="114">
        <v>1159</v>
      </c>
      <c r="G26" s="114">
        <v>1170</v>
      </c>
      <c r="H26" s="114">
        <v>1149</v>
      </c>
      <c r="I26" s="140">
        <v>1181</v>
      </c>
      <c r="J26" s="115">
        <v>-42</v>
      </c>
      <c r="K26" s="116">
        <v>-3.5563082133784927</v>
      </c>
    </row>
    <row r="27" spans="1:255" ht="14.1" customHeight="1" x14ac:dyDescent="0.2">
      <c r="A27" s="306">
        <v>27</v>
      </c>
      <c r="B27" s="307" t="s">
        <v>244</v>
      </c>
      <c r="C27" s="308"/>
      <c r="D27" s="113">
        <v>1.7036804330489839</v>
      </c>
      <c r="E27" s="115">
        <v>705</v>
      </c>
      <c r="F27" s="114">
        <v>749</v>
      </c>
      <c r="G27" s="114">
        <v>760</v>
      </c>
      <c r="H27" s="114">
        <v>729</v>
      </c>
      <c r="I27" s="140">
        <v>739</v>
      </c>
      <c r="J27" s="115">
        <v>-34</v>
      </c>
      <c r="K27" s="116">
        <v>-4.6008119079837622</v>
      </c>
    </row>
    <row r="28" spans="1:255" ht="14.1" customHeight="1" x14ac:dyDescent="0.2">
      <c r="A28" s="306">
        <v>28</v>
      </c>
      <c r="B28" s="307" t="s">
        <v>245</v>
      </c>
      <c r="C28" s="308"/>
      <c r="D28" s="113">
        <v>0.32140354268867355</v>
      </c>
      <c r="E28" s="115">
        <v>133</v>
      </c>
      <c r="F28" s="114">
        <v>133</v>
      </c>
      <c r="G28" s="114">
        <v>135</v>
      </c>
      <c r="H28" s="114">
        <v>131</v>
      </c>
      <c r="I28" s="140">
        <v>133</v>
      </c>
      <c r="J28" s="115">
        <v>0</v>
      </c>
      <c r="K28" s="116">
        <v>0</v>
      </c>
    </row>
    <row r="29" spans="1:255" ht="14.1" customHeight="1" x14ac:dyDescent="0.2">
      <c r="A29" s="306">
        <v>29</v>
      </c>
      <c r="B29" s="307" t="s">
        <v>246</v>
      </c>
      <c r="C29" s="308"/>
      <c r="D29" s="113">
        <v>6.621396292984703</v>
      </c>
      <c r="E29" s="115">
        <v>2740</v>
      </c>
      <c r="F29" s="114">
        <v>2803</v>
      </c>
      <c r="G29" s="114">
        <v>2851</v>
      </c>
      <c r="H29" s="114">
        <v>2858</v>
      </c>
      <c r="I29" s="140">
        <v>2882</v>
      </c>
      <c r="J29" s="115">
        <v>-142</v>
      </c>
      <c r="K29" s="116">
        <v>-4.9271339347675225</v>
      </c>
    </row>
    <row r="30" spans="1:255" ht="14.1" customHeight="1" x14ac:dyDescent="0.2">
      <c r="A30" s="306" t="s">
        <v>247</v>
      </c>
      <c r="B30" s="307" t="s">
        <v>248</v>
      </c>
      <c r="C30" s="308"/>
      <c r="D30" s="113">
        <v>4.9853797636596502</v>
      </c>
      <c r="E30" s="115">
        <v>2063</v>
      </c>
      <c r="F30" s="114">
        <v>2105</v>
      </c>
      <c r="G30" s="114">
        <v>2132</v>
      </c>
      <c r="H30" s="114">
        <v>2141</v>
      </c>
      <c r="I30" s="140">
        <v>2194</v>
      </c>
      <c r="J30" s="115">
        <v>-131</v>
      </c>
      <c r="K30" s="116">
        <v>-5.9708295350957155</v>
      </c>
    </row>
    <row r="31" spans="1:255" ht="14.1" customHeight="1" x14ac:dyDescent="0.2">
      <c r="A31" s="306" t="s">
        <v>249</v>
      </c>
      <c r="B31" s="307" t="s">
        <v>250</v>
      </c>
      <c r="C31" s="308"/>
      <c r="D31" s="113">
        <v>1.5345206737391557</v>
      </c>
      <c r="E31" s="115">
        <v>635</v>
      </c>
      <c r="F31" s="114">
        <v>656</v>
      </c>
      <c r="G31" s="114">
        <v>673</v>
      </c>
      <c r="H31" s="114">
        <v>673</v>
      </c>
      <c r="I31" s="140">
        <v>646</v>
      </c>
      <c r="J31" s="115">
        <v>-11</v>
      </c>
      <c r="K31" s="116">
        <v>-1.7027863777089782</v>
      </c>
    </row>
    <row r="32" spans="1:255" ht="14.1" customHeight="1" x14ac:dyDescent="0.2">
      <c r="A32" s="306">
        <v>31</v>
      </c>
      <c r="B32" s="307" t="s">
        <v>251</v>
      </c>
      <c r="C32" s="308"/>
      <c r="D32" s="113">
        <v>0.41806626229428967</v>
      </c>
      <c r="E32" s="115">
        <v>173</v>
      </c>
      <c r="F32" s="114">
        <v>176</v>
      </c>
      <c r="G32" s="114">
        <v>182</v>
      </c>
      <c r="H32" s="114">
        <v>178</v>
      </c>
      <c r="I32" s="140">
        <v>186</v>
      </c>
      <c r="J32" s="115">
        <v>-13</v>
      </c>
      <c r="K32" s="116">
        <v>-6.989247311827957</v>
      </c>
    </row>
    <row r="33" spans="1:11" ht="14.1" customHeight="1" x14ac:dyDescent="0.2">
      <c r="A33" s="306">
        <v>32</v>
      </c>
      <c r="B33" s="307" t="s">
        <v>252</v>
      </c>
      <c r="C33" s="308"/>
      <c r="D33" s="113">
        <v>3.3396969623740365</v>
      </c>
      <c r="E33" s="115">
        <v>1382</v>
      </c>
      <c r="F33" s="114">
        <v>1402</v>
      </c>
      <c r="G33" s="114">
        <v>1491</v>
      </c>
      <c r="H33" s="114">
        <v>1435</v>
      </c>
      <c r="I33" s="140">
        <v>1341</v>
      </c>
      <c r="J33" s="115">
        <v>41</v>
      </c>
      <c r="K33" s="116">
        <v>3.057419835943326</v>
      </c>
    </row>
    <row r="34" spans="1:11" ht="14.1" customHeight="1" x14ac:dyDescent="0.2">
      <c r="A34" s="306">
        <v>33</v>
      </c>
      <c r="B34" s="307" t="s">
        <v>253</v>
      </c>
      <c r="C34" s="308"/>
      <c r="D34" s="113">
        <v>1.2034508590899204</v>
      </c>
      <c r="E34" s="115">
        <v>498</v>
      </c>
      <c r="F34" s="114">
        <v>493</v>
      </c>
      <c r="G34" s="114">
        <v>524</v>
      </c>
      <c r="H34" s="114">
        <v>515</v>
      </c>
      <c r="I34" s="140">
        <v>488</v>
      </c>
      <c r="J34" s="115">
        <v>10</v>
      </c>
      <c r="K34" s="116">
        <v>2.0491803278688523</v>
      </c>
    </row>
    <row r="35" spans="1:11" ht="14.1" customHeight="1" x14ac:dyDescent="0.2">
      <c r="A35" s="306">
        <v>34</v>
      </c>
      <c r="B35" s="307" t="s">
        <v>254</v>
      </c>
      <c r="C35" s="308"/>
      <c r="D35" s="113">
        <v>3.146371523162804</v>
      </c>
      <c r="E35" s="115">
        <v>1302</v>
      </c>
      <c r="F35" s="114">
        <v>1289</v>
      </c>
      <c r="G35" s="114">
        <v>1285</v>
      </c>
      <c r="H35" s="114">
        <v>1283</v>
      </c>
      <c r="I35" s="140">
        <v>1307</v>
      </c>
      <c r="J35" s="115">
        <v>-5</v>
      </c>
      <c r="K35" s="116">
        <v>-0.38255547054322875</v>
      </c>
    </row>
    <row r="36" spans="1:11" ht="14.1" customHeight="1" x14ac:dyDescent="0.2">
      <c r="A36" s="306">
        <v>41</v>
      </c>
      <c r="B36" s="307" t="s">
        <v>255</v>
      </c>
      <c r="C36" s="308"/>
      <c r="D36" s="113">
        <v>0.4808970300379401</v>
      </c>
      <c r="E36" s="115">
        <v>199</v>
      </c>
      <c r="F36" s="114">
        <v>198</v>
      </c>
      <c r="G36" s="114">
        <v>198</v>
      </c>
      <c r="H36" s="114">
        <v>196</v>
      </c>
      <c r="I36" s="140">
        <v>194</v>
      </c>
      <c r="J36" s="115">
        <v>5</v>
      </c>
      <c r="K36" s="116">
        <v>2.5773195876288661</v>
      </c>
    </row>
    <row r="37" spans="1:11" ht="14.1" customHeight="1" x14ac:dyDescent="0.2">
      <c r="A37" s="306">
        <v>42</v>
      </c>
      <c r="B37" s="307" t="s">
        <v>256</v>
      </c>
      <c r="C37" s="308"/>
      <c r="D37" s="113">
        <v>8.2163311664773683E-2</v>
      </c>
      <c r="E37" s="115">
        <v>34</v>
      </c>
      <c r="F37" s="114">
        <v>34</v>
      </c>
      <c r="G37" s="114">
        <v>40</v>
      </c>
      <c r="H37" s="114">
        <v>38</v>
      </c>
      <c r="I37" s="140">
        <v>37</v>
      </c>
      <c r="J37" s="115">
        <v>-3</v>
      </c>
      <c r="K37" s="116">
        <v>-8.1081081081081088</v>
      </c>
    </row>
    <row r="38" spans="1:11" ht="14.1" customHeight="1" x14ac:dyDescent="0.2">
      <c r="A38" s="306">
        <v>43</v>
      </c>
      <c r="B38" s="307" t="s">
        <v>257</v>
      </c>
      <c r="C38" s="308"/>
      <c r="D38" s="113">
        <v>0.38181774244218364</v>
      </c>
      <c r="E38" s="115">
        <v>158</v>
      </c>
      <c r="F38" s="114">
        <v>152</v>
      </c>
      <c r="G38" s="114">
        <v>152</v>
      </c>
      <c r="H38" s="114">
        <v>151</v>
      </c>
      <c r="I38" s="140">
        <v>154</v>
      </c>
      <c r="J38" s="115">
        <v>4</v>
      </c>
      <c r="K38" s="116">
        <v>2.5974025974025974</v>
      </c>
    </row>
    <row r="39" spans="1:11" ht="14.1" customHeight="1" x14ac:dyDescent="0.2">
      <c r="A39" s="306">
        <v>51</v>
      </c>
      <c r="B39" s="307" t="s">
        <v>258</v>
      </c>
      <c r="C39" s="308"/>
      <c r="D39" s="113">
        <v>4.7461395326357509</v>
      </c>
      <c r="E39" s="115">
        <v>1964</v>
      </c>
      <c r="F39" s="114">
        <v>2003</v>
      </c>
      <c r="G39" s="114">
        <v>2026</v>
      </c>
      <c r="H39" s="114">
        <v>1983</v>
      </c>
      <c r="I39" s="140">
        <v>1989</v>
      </c>
      <c r="J39" s="115">
        <v>-25</v>
      </c>
      <c r="K39" s="116">
        <v>-1.2569130216189039</v>
      </c>
    </row>
    <row r="40" spans="1:11" ht="14.1" customHeight="1" x14ac:dyDescent="0.2">
      <c r="A40" s="306" t="s">
        <v>259</v>
      </c>
      <c r="B40" s="307" t="s">
        <v>260</v>
      </c>
      <c r="C40" s="308"/>
      <c r="D40" s="113">
        <v>3.5112732896740049</v>
      </c>
      <c r="E40" s="115">
        <v>1453</v>
      </c>
      <c r="F40" s="114">
        <v>1485</v>
      </c>
      <c r="G40" s="114">
        <v>1505</v>
      </c>
      <c r="H40" s="114">
        <v>1505</v>
      </c>
      <c r="I40" s="140">
        <v>1512</v>
      </c>
      <c r="J40" s="115">
        <v>-59</v>
      </c>
      <c r="K40" s="116">
        <v>-3.9021164021164023</v>
      </c>
    </row>
    <row r="41" spans="1:11" ht="14.1" customHeight="1" x14ac:dyDescent="0.2">
      <c r="A41" s="306"/>
      <c r="B41" s="307" t="s">
        <v>261</v>
      </c>
      <c r="C41" s="308"/>
      <c r="D41" s="113">
        <v>1.8317585365264251</v>
      </c>
      <c r="E41" s="115">
        <v>758</v>
      </c>
      <c r="F41" s="114">
        <v>785</v>
      </c>
      <c r="G41" s="114">
        <v>808</v>
      </c>
      <c r="H41" s="114">
        <v>817</v>
      </c>
      <c r="I41" s="140">
        <v>807</v>
      </c>
      <c r="J41" s="115">
        <v>-49</v>
      </c>
      <c r="K41" s="116">
        <v>-6.0718711276332096</v>
      </c>
    </row>
    <row r="42" spans="1:11" ht="14.1" customHeight="1" x14ac:dyDescent="0.2">
      <c r="A42" s="306">
        <v>52</v>
      </c>
      <c r="B42" s="307" t="s">
        <v>262</v>
      </c>
      <c r="C42" s="308"/>
      <c r="D42" s="113">
        <v>4.6204779971484502</v>
      </c>
      <c r="E42" s="115">
        <v>1912</v>
      </c>
      <c r="F42" s="114">
        <v>1961</v>
      </c>
      <c r="G42" s="114">
        <v>2014</v>
      </c>
      <c r="H42" s="114">
        <v>2014</v>
      </c>
      <c r="I42" s="140">
        <v>2005</v>
      </c>
      <c r="J42" s="115">
        <v>-93</v>
      </c>
      <c r="K42" s="116">
        <v>-4.6384039900249379</v>
      </c>
    </row>
    <row r="43" spans="1:11" ht="14.1" customHeight="1" x14ac:dyDescent="0.2">
      <c r="A43" s="306" t="s">
        <v>263</v>
      </c>
      <c r="B43" s="307" t="s">
        <v>264</v>
      </c>
      <c r="C43" s="308"/>
      <c r="D43" s="113">
        <v>3.8085111524612745</v>
      </c>
      <c r="E43" s="115">
        <v>1576</v>
      </c>
      <c r="F43" s="114">
        <v>1623</v>
      </c>
      <c r="G43" s="114">
        <v>1661</v>
      </c>
      <c r="H43" s="114">
        <v>1666</v>
      </c>
      <c r="I43" s="140">
        <v>1665</v>
      </c>
      <c r="J43" s="115">
        <v>-89</v>
      </c>
      <c r="K43" s="116">
        <v>-5.3453453453453452</v>
      </c>
    </row>
    <row r="44" spans="1:11" ht="14.1" customHeight="1" x14ac:dyDescent="0.2">
      <c r="A44" s="306">
        <v>53</v>
      </c>
      <c r="B44" s="307" t="s">
        <v>265</v>
      </c>
      <c r="C44" s="308"/>
      <c r="D44" s="113">
        <v>1.1237041154152871</v>
      </c>
      <c r="E44" s="115">
        <v>465</v>
      </c>
      <c r="F44" s="114">
        <v>478</v>
      </c>
      <c r="G44" s="114">
        <v>476</v>
      </c>
      <c r="H44" s="114">
        <v>471</v>
      </c>
      <c r="I44" s="140">
        <v>467</v>
      </c>
      <c r="J44" s="115">
        <v>-2</v>
      </c>
      <c r="K44" s="116">
        <v>-0.42826552462526768</v>
      </c>
    </row>
    <row r="45" spans="1:11" ht="14.1" customHeight="1" x14ac:dyDescent="0.2">
      <c r="A45" s="306" t="s">
        <v>266</v>
      </c>
      <c r="B45" s="307" t="s">
        <v>267</v>
      </c>
      <c r="C45" s="308"/>
      <c r="D45" s="113">
        <v>1.0729561876223388</v>
      </c>
      <c r="E45" s="115">
        <v>444</v>
      </c>
      <c r="F45" s="114">
        <v>457</v>
      </c>
      <c r="G45" s="114">
        <v>456</v>
      </c>
      <c r="H45" s="114">
        <v>451</v>
      </c>
      <c r="I45" s="140">
        <v>448</v>
      </c>
      <c r="J45" s="115">
        <v>-4</v>
      </c>
      <c r="K45" s="116">
        <v>-0.8928571428571429</v>
      </c>
    </row>
    <row r="46" spans="1:11" ht="14.1" customHeight="1" x14ac:dyDescent="0.2">
      <c r="A46" s="306">
        <v>54</v>
      </c>
      <c r="B46" s="307" t="s">
        <v>268</v>
      </c>
      <c r="C46" s="308"/>
      <c r="D46" s="113">
        <v>2.2957395906333824</v>
      </c>
      <c r="E46" s="115">
        <v>950</v>
      </c>
      <c r="F46" s="114">
        <v>958</v>
      </c>
      <c r="G46" s="114">
        <v>967</v>
      </c>
      <c r="H46" s="114">
        <v>969</v>
      </c>
      <c r="I46" s="140">
        <v>970</v>
      </c>
      <c r="J46" s="115">
        <v>-20</v>
      </c>
      <c r="K46" s="116">
        <v>-2.0618556701030926</v>
      </c>
    </row>
    <row r="47" spans="1:11" ht="14.1" customHeight="1" x14ac:dyDescent="0.2">
      <c r="A47" s="306">
        <v>61</v>
      </c>
      <c r="B47" s="307" t="s">
        <v>269</v>
      </c>
      <c r="C47" s="308"/>
      <c r="D47" s="113">
        <v>1.3218626906068003</v>
      </c>
      <c r="E47" s="115">
        <v>547</v>
      </c>
      <c r="F47" s="114">
        <v>550</v>
      </c>
      <c r="G47" s="114">
        <v>557</v>
      </c>
      <c r="H47" s="114">
        <v>563</v>
      </c>
      <c r="I47" s="140">
        <v>531</v>
      </c>
      <c r="J47" s="115">
        <v>16</v>
      </c>
      <c r="K47" s="116">
        <v>3.0131826741996233</v>
      </c>
    </row>
    <row r="48" spans="1:11" ht="14.1" customHeight="1" x14ac:dyDescent="0.2">
      <c r="A48" s="306">
        <v>62</v>
      </c>
      <c r="B48" s="307" t="s">
        <v>270</v>
      </c>
      <c r="C48" s="308"/>
      <c r="D48" s="113">
        <v>8.7528092602885383</v>
      </c>
      <c r="E48" s="115">
        <v>3622</v>
      </c>
      <c r="F48" s="114">
        <v>3644</v>
      </c>
      <c r="G48" s="114">
        <v>3649</v>
      </c>
      <c r="H48" s="114">
        <v>3619</v>
      </c>
      <c r="I48" s="140">
        <v>3600</v>
      </c>
      <c r="J48" s="115">
        <v>22</v>
      </c>
      <c r="K48" s="116">
        <v>0.61111111111111116</v>
      </c>
    </row>
    <row r="49" spans="1:11" ht="14.1" customHeight="1" x14ac:dyDescent="0.2">
      <c r="A49" s="306">
        <v>63</v>
      </c>
      <c r="B49" s="307" t="s">
        <v>271</v>
      </c>
      <c r="C49" s="308"/>
      <c r="D49" s="113">
        <v>1.8825064643193736</v>
      </c>
      <c r="E49" s="115">
        <v>779</v>
      </c>
      <c r="F49" s="114">
        <v>799</v>
      </c>
      <c r="G49" s="114">
        <v>828</v>
      </c>
      <c r="H49" s="114">
        <v>844</v>
      </c>
      <c r="I49" s="140">
        <v>806</v>
      </c>
      <c r="J49" s="115">
        <v>-27</v>
      </c>
      <c r="K49" s="116">
        <v>-3.3498759305210917</v>
      </c>
    </row>
    <row r="50" spans="1:11" ht="14.1" customHeight="1" x14ac:dyDescent="0.2">
      <c r="A50" s="306" t="s">
        <v>272</v>
      </c>
      <c r="B50" s="307" t="s">
        <v>273</v>
      </c>
      <c r="C50" s="308"/>
      <c r="D50" s="113">
        <v>0.33590295062951597</v>
      </c>
      <c r="E50" s="115">
        <v>139</v>
      </c>
      <c r="F50" s="114">
        <v>137</v>
      </c>
      <c r="G50" s="114">
        <v>147</v>
      </c>
      <c r="H50" s="114">
        <v>151</v>
      </c>
      <c r="I50" s="140">
        <v>142</v>
      </c>
      <c r="J50" s="115">
        <v>-3</v>
      </c>
      <c r="K50" s="116">
        <v>-2.112676056338028</v>
      </c>
    </row>
    <row r="51" spans="1:11" ht="14.1" customHeight="1" x14ac:dyDescent="0.2">
      <c r="A51" s="306" t="s">
        <v>274</v>
      </c>
      <c r="B51" s="307" t="s">
        <v>275</v>
      </c>
      <c r="C51" s="308"/>
      <c r="D51" s="113">
        <v>1.4040260022715738</v>
      </c>
      <c r="E51" s="115">
        <v>581</v>
      </c>
      <c r="F51" s="114">
        <v>601</v>
      </c>
      <c r="G51" s="114">
        <v>618</v>
      </c>
      <c r="H51" s="114">
        <v>632</v>
      </c>
      <c r="I51" s="140">
        <v>601</v>
      </c>
      <c r="J51" s="115">
        <v>-20</v>
      </c>
      <c r="K51" s="116">
        <v>-3.3277870216306158</v>
      </c>
    </row>
    <row r="52" spans="1:11" ht="14.1" customHeight="1" x14ac:dyDescent="0.2">
      <c r="A52" s="306">
        <v>71</v>
      </c>
      <c r="B52" s="307" t="s">
        <v>276</v>
      </c>
      <c r="C52" s="308"/>
      <c r="D52" s="113">
        <v>7.2811193542930335</v>
      </c>
      <c r="E52" s="115">
        <v>3013</v>
      </c>
      <c r="F52" s="114">
        <v>3022</v>
      </c>
      <c r="G52" s="114">
        <v>3028</v>
      </c>
      <c r="H52" s="114">
        <v>3014</v>
      </c>
      <c r="I52" s="140">
        <v>3034</v>
      </c>
      <c r="J52" s="115">
        <v>-21</v>
      </c>
      <c r="K52" s="116">
        <v>-0.6921555702043507</v>
      </c>
    </row>
    <row r="53" spans="1:11" ht="14.1" customHeight="1" x14ac:dyDescent="0.2">
      <c r="A53" s="306" t="s">
        <v>277</v>
      </c>
      <c r="B53" s="307" t="s">
        <v>278</v>
      </c>
      <c r="C53" s="308"/>
      <c r="D53" s="113">
        <v>2.1894105990672048</v>
      </c>
      <c r="E53" s="115">
        <v>906</v>
      </c>
      <c r="F53" s="114">
        <v>906</v>
      </c>
      <c r="G53" s="114">
        <v>896</v>
      </c>
      <c r="H53" s="114">
        <v>882</v>
      </c>
      <c r="I53" s="140">
        <v>901</v>
      </c>
      <c r="J53" s="115">
        <v>5</v>
      </c>
      <c r="K53" s="116">
        <v>0.55493895671476134</v>
      </c>
    </row>
    <row r="54" spans="1:11" ht="14.1" customHeight="1" x14ac:dyDescent="0.2">
      <c r="A54" s="306" t="s">
        <v>279</v>
      </c>
      <c r="B54" s="307" t="s">
        <v>280</v>
      </c>
      <c r="C54" s="308"/>
      <c r="D54" s="113">
        <v>4.1879123269133176</v>
      </c>
      <c r="E54" s="115">
        <v>1733</v>
      </c>
      <c r="F54" s="114">
        <v>1736</v>
      </c>
      <c r="G54" s="114">
        <v>1752</v>
      </c>
      <c r="H54" s="114">
        <v>1746</v>
      </c>
      <c r="I54" s="140">
        <v>1745</v>
      </c>
      <c r="J54" s="115">
        <v>-12</v>
      </c>
      <c r="K54" s="116">
        <v>-0.68767908309455583</v>
      </c>
    </row>
    <row r="55" spans="1:11" ht="14.1" customHeight="1" x14ac:dyDescent="0.2">
      <c r="A55" s="306">
        <v>72</v>
      </c>
      <c r="B55" s="307" t="s">
        <v>281</v>
      </c>
      <c r="C55" s="308"/>
      <c r="D55" s="113">
        <v>2.5156472777361589</v>
      </c>
      <c r="E55" s="115">
        <v>1041</v>
      </c>
      <c r="F55" s="114">
        <v>1041</v>
      </c>
      <c r="G55" s="114">
        <v>1038</v>
      </c>
      <c r="H55" s="114">
        <v>1030</v>
      </c>
      <c r="I55" s="140">
        <v>1036</v>
      </c>
      <c r="J55" s="115">
        <v>5</v>
      </c>
      <c r="K55" s="116">
        <v>0.4826254826254826</v>
      </c>
    </row>
    <row r="56" spans="1:11" ht="14.1" customHeight="1" x14ac:dyDescent="0.2">
      <c r="A56" s="306" t="s">
        <v>282</v>
      </c>
      <c r="B56" s="307" t="s">
        <v>283</v>
      </c>
      <c r="C56" s="308"/>
      <c r="D56" s="113">
        <v>1.0584567796814963</v>
      </c>
      <c r="E56" s="115">
        <v>438</v>
      </c>
      <c r="F56" s="114">
        <v>429</v>
      </c>
      <c r="G56" s="114">
        <v>429</v>
      </c>
      <c r="H56" s="114">
        <v>421</v>
      </c>
      <c r="I56" s="140">
        <v>425</v>
      </c>
      <c r="J56" s="115">
        <v>13</v>
      </c>
      <c r="K56" s="116">
        <v>3.0588235294117645</v>
      </c>
    </row>
    <row r="57" spans="1:11" ht="14.1" customHeight="1" x14ac:dyDescent="0.2">
      <c r="A57" s="306" t="s">
        <v>284</v>
      </c>
      <c r="B57" s="307" t="s">
        <v>285</v>
      </c>
      <c r="C57" s="308"/>
      <c r="D57" s="113">
        <v>1.0850390275730408</v>
      </c>
      <c r="E57" s="115">
        <v>449</v>
      </c>
      <c r="F57" s="114">
        <v>458</v>
      </c>
      <c r="G57" s="114">
        <v>452</v>
      </c>
      <c r="H57" s="114">
        <v>461</v>
      </c>
      <c r="I57" s="140">
        <v>461</v>
      </c>
      <c r="J57" s="115">
        <v>-12</v>
      </c>
      <c r="K57" s="116">
        <v>-2.6030368763557483</v>
      </c>
    </row>
    <row r="58" spans="1:11" ht="14.1" customHeight="1" x14ac:dyDescent="0.2">
      <c r="A58" s="306">
        <v>73</v>
      </c>
      <c r="B58" s="307" t="s">
        <v>286</v>
      </c>
      <c r="C58" s="308"/>
      <c r="D58" s="113">
        <v>4.2507430946569684</v>
      </c>
      <c r="E58" s="115">
        <v>1759</v>
      </c>
      <c r="F58" s="114">
        <v>1775</v>
      </c>
      <c r="G58" s="114">
        <v>1779</v>
      </c>
      <c r="H58" s="114">
        <v>1758</v>
      </c>
      <c r="I58" s="140">
        <v>1767</v>
      </c>
      <c r="J58" s="115">
        <v>-8</v>
      </c>
      <c r="K58" s="116">
        <v>-0.45274476513865308</v>
      </c>
    </row>
    <row r="59" spans="1:11" ht="14.1" customHeight="1" x14ac:dyDescent="0.2">
      <c r="A59" s="306" t="s">
        <v>287</v>
      </c>
      <c r="B59" s="307" t="s">
        <v>288</v>
      </c>
      <c r="C59" s="308"/>
      <c r="D59" s="113">
        <v>3.9293395519682948</v>
      </c>
      <c r="E59" s="115">
        <v>1626</v>
      </c>
      <c r="F59" s="114">
        <v>1640</v>
      </c>
      <c r="G59" s="114">
        <v>1644</v>
      </c>
      <c r="H59" s="114">
        <v>1629</v>
      </c>
      <c r="I59" s="140">
        <v>1633</v>
      </c>
      <c r="J59" s="115">
        <v>-7</v>
      </c>
      <c r="K59" s="116">
        <v>-0.42865890998162892</v>
      </c>
    </row>
    <row r="60" spans="1:11" ht="14.1" customHeight="1" x14ac:dyDescent="0.2">
      <c r="A60" s="306">
        <v>81</v>
      </c>
      <c r="B60" s="307" t="s">
        <v>289</v>
      </c>
      <c r="C60" s="308"/>
      <c r="D60" s="113">
        <v>7.8828447838379931</v>
      </c>
      <c r="E60" s="115">
        <v>3262</v>
      </c>
      <c r="F60" s="114">
        <v>3246</v>
      </c>
      <c r="G60" s="114">
        <v>3273</v>
      </c>
      <c r="H60" s="114">
        <v>3234</v>
      </c>
      <c r="I60" s="140">
        <v>3226</v>
      </c>
      <c r="J60" s="115">
        <v>36</v>
      </c>
      <c r="K60" s="116">
        <v>1.1159330440173589</v>
      </c>
    </row>
    <row r="61" spans="1:11" ht="14.1" customHeight="1" x14ac:dyDescent="0.2">
      <c r="A61" s="306" t="s">
        <v>290</v>
      </c>
      <c r="B61" s="307" t="s">
        <v>291</v>
      </c>
      <c r="C61" s="308"/>
      <c r="D61" s="113">
        <v>1.945337232063024</v>
      </c>
      <c r="E61" s="115">
        <v>805</v>
      </c>
      <c r="F61" s="114">
        <v>809</v>
      </c>
      <c r="G61" s="114">
        <v>828</v>
      </c>
      <c r="H61" s="114">
        <v>831</v>
      </c>
      <c r="I61" s="140">
        <v>840</v>
      </c>
      <c r="J61" s="115">
        <v>-35</v>
      </c>
      <c r="K61" s="116">
        <v>-4.166666666666667</v>
      </c>
    </row>
    <row r="62" spans="1:11" ht="14.1" customHeight="1" x14ac:dyDescent="0.2">
      <c r="A62" s="306" t="s">
        <v>292</v>
      </c>
      <c r="B62" s="307" t="s">
        <v>293</v>
      </c>
      <c r="C62" s="308"/>
      <c r="D62" s="113">
        <v>3.3807786182064232</v>
      </c>
      <c r="E62" s="115">
        <v>1399</v>
      </c>
      <c r="F62" s="114">
        <v>1391</v>
      </c>
      <c r="G62" s="114">
        <v>1403</v>
      </c>
      <c r="H62" s="114">
        <v>1369</v>
      </c>
      <c r="I62" s="140">
        <v>1340</v>
      </c>
      <c r="J62" s="115">
        <v>59</v>
      </c>
      <c r="K62" s="116">
        <v>4.4029850746268657</v>
      </c>
    </row>
    <row r="63" spans="1:11" ht="14.1" customHeight="1" x14ac:dyDescent="0.2">
      <c r="A63" s="306"/>
      <c r="B63" s="307" t="s">
        <v>294</v>
      </c>
      <c r="C63" s="308"/>
      <c r="D63" s="113">
        <v>2.924047268069887</v>
      </c>
      <c r="E63" s="115">
        <v>1210</v>
      </c>
      <c r="F63" s="114">
        <v>1204</v>
      </c>
      <c r="G63" s="114">
        <v>1214</v>
      </c>
      <c r="H63" s="114">
        <v>1189</v>
      </c>
      <c r="I63" s="140">
        <v>1158</v>
      </c>
      <c r="J63" s="115">
        <v>52</v>
      </c>
      <c r="K63" s="116">
        <v>4.490500863557858</v>
      </c>
    </row>
    <row r="64" spans="1:11" ht="14.1" customHeight="1" x14ac:dyDescent="0.2">
      <c r="A64" s="306" t="s">
        <v>295</v>
      </c>
      <c r="B64" s="307" t="s">
        <v>296</v>
      </c>
      <c r="C64" s="308"/>
      <c r="D64" s="113">
        <v>0.66455619728861071</v>
      </c>
      <c r="E64" s="115">
        <v>275</v>
      </c>
      <c r="F64" s="114">
        <v>269</v>
      </c>
      <c r="G64" s="114">
        <v>267</v>
      </c>
      <c r="H64" s="114">
        <v>264</v>
      </c>
      <c r="I64" s="140">
        <v>267</v>
      </c>
      <c r="J64" s="115">
        <v>8</v>
      </c>
      <c r="K64" s="116">
        <v>2.9962546816479403</v>
      </c>
    </row>
    <row r="65" spans="1:11" ht="14.1" customHeight="1" x14ac:dyDescent="0.2">
      <c r="A65" s="306" t="s">
        <v>297</v>
      </c>
      <c r="B65" s="307" t="s">
        <v>298</v>
      </c>
      <c r="C65" s="308"/>
      <c r="D65" s="113">
        <v>1.0657064836519174</v>
      </c>
      <c r="E65" s="115">
        <v>441</v>
      </c>
      <c r="F65" s="114">
        <v>439</v>
      </c>
      <c r="G65" s="114">
        <v>436</v>
      </c>
      <c r="H65" s="114">
        <v>434</v>
      </c>
      <c r="I65" s="140">
        <v>443</v>
      </c>
      <c r="J65" s="115">
        <v>-2</v>
      </c>
      <c r="K65" s="116">
        <v>-0.45146726862302483</v>
      </c>
    </row>
    <row r="66" spans="1:11" ht="14.1" customHeight="1" x14ac:dyDescent="0.2">
      <c r="A66" s="306">
        <v>82</v>
      </c>
      <c r="B66" s="307" t="s">
        <v>299</v>
      </c>
      <c r="C66" s="308"/>
      <c r="D66" s="113">
        <v>5.7175998646721924</v>
      </c>
      <c r="E66" s="115">
        <v>2366</v>
      </c>
      <c r="F66" s="114">
        <v>2384</v>
      </c>
      <c r="G66" s="114">
        <v>2385</v>
      </c>
      <c r="H66" s="114">
        <v>2319</v>
      </c>
      <c r="I66" s="140">
        <v>2324</v>
      </c>
      <c r="J66" s="115">
        <v>42</v>
      </c>
      <c r="K66" s="116">
        <v>1.8072289156626506</v>
      </c>
    </row>
    <row r="67" spans="1:11" ht="14.1" customHeight="1" x14ac:dyDescent="0.2">
      <c r="A67" s="306" t="s">
        <v>300</v>
      </c>
      <c r="B67" s="307" t="s">
        <v>301</v>
      </c>
      <c r="C67" s="308"/>
      <c r="D67" s="113">
        <v>4.2579927986273898</v>
      </c>
      <c r="E67" s="115">
        <v>1762</v>
      </c>
      <c r="F67" s="114">
        <v>1777</v>
      </c>
      <c r="G67" s="114">
        <v>1771</v>
      </c>
      <c r="H67" s="114">
        <v>1707</v>
      </c>
      <c r="I67" s="140">
        <v>1696</v>
      </c>
      <c r="J67" s="115">
        <v>66</v>
      </c>
      <c r="K67" s="116">
        <v>3.891509433962264</v>
      </c>
    </row>
    <row r="68" spans="1:11" ht="14.1" customHeight="1" x14ac:dyDescent="0.2">
      <c r="A68" s="306" t="s">
        <v>302</v>
      </c>
      <c r="B68" s="307" t="s">
        <v>303</v>
      </c>
      <c r="C68" s="308"/>
      <c r="D68" s="113">
        <v>0.92796210821391456</v>
      </c>
      <c r="E68" s="115">
        <v>384</v>
      </c>
      <c r="F68" s="114">
        <v>386</v>
      </c>
      <c r="G68" s="114">
        <v>389</v>
      </c>
      <c r="H68" s="114">
        <v>391</v>
      </c>
      <c r="I68" s="140">
        <v>406</v>
      </c>
      <c r="J68" s="115">
        <v>-22</v>
      </c>
      <c r="K68" s="116">
        <v>-5.4187192118226601</v>
      </c>
    </row>
    <row r="69" spans="1:11" ht="14.1" customHeight="1" x14ac:dyDescent="0.2">
      <c r="A69" s="306">
        <v>83</v>
      </c>
      <c r="B69" s="307" t="s">
        <v>304</v>
      </c>
      <c r="C69" s="308"/>
      <c r="D69" s="113">
        <v>7.341533554046543</v>
      </c>
      <c r="E69" s="115">
        <v>3038</v>
      </c>
      <c r="F69" s="114">
        <v>2997</v>
      </c>
      <c r="G69" s="114">
        <v>2958</v>
      </c>
      <c r="H69" s="114">
        <v>2873</v>
      </c>
      <c r="I69" s="140">
        <v>2874</v>
      </c>
      <c r="J69" s="115">
        <v>164</v>
      </c>
      <c r="K69" s="116">
        <v>5.7063326374391092</v>
      </c>
    </row>
    <row r="70" spans="1:11" ht="14.1" customHeight="1" x14ac:dyDescent="0.2">
      <c r="A70" s="306" t="s">
        <v>305</v>
      </c>
      <c r="B70" s="307" t="s">
        <v>306</v>
      </c>
      <c r="C70" s="308"/>
      <c r="D70" s="113">
        <v>6.5803146371523162</v>
      </c>
      <c r="E70" s="115">
        <v>2723</v>
      </c>
      <c r="F70" s="114">
        <v>2675</v>
      </c>
      <c r="G70" s="114">
        <v>2633</v>
      </c>
      <c r="H70" s="114">
        <v>2574</v>
      </c>
      <c r="I70" s="140">
        <v>2583</v>
      </c>
      <c r="J70" s="115">
        <v>140</v>
      </c>
      <c r="K70" s="116">
        <v>5.4200542005420056</v>
      </c>
    </row>
    <row r="71" spans="1:11" ht="14.1" customHeight="1" x14ac:dyDescent="0.2">
      <c r="A71" s="306"/>
      <c r="B71" s="307" t="s">
        <v>307</v>
      </c>
      <c r="C71" s="308"/>
      <c r="D71" s="113">
        <v>3.750513520697905</v>
      </c>
      <c r="E71" s="115">
        <v>1552</v>
      </c>
      <c r="F71" s="114">
        <v>1535</v>
      </c>
      <c r="G71" s="114">
        <v>1528</v>
      </c>
      <c r="H71" s="114">
        <v>1512</v>
      </c>
      <c r="I71" s="140">
        <v>1539</v>
      </c>
      <c r="J71" s="115">
        <v>13</v>
      </c>
      <c r="K71" s="116">
        <v>0.84470435347628325</v>
      </c>
    </row>
    <row r="72" spans="1:11" ht="14.1" customHeight="1" x14ac:dyDescent="0.2">
      <c r="A72" s="306">
        <v>84</v>
      </c>
      <c r="B72" s="307" t="s">
        <v>308</v>
      </c>
      <c r="C72" s="308"/>
      <c r="D72" s="113">
        <v>1.9405040960827433</v>
      </c>
      <c r="E72" s="115">
        <v>803</v>
      </c>
      <c r="F72" s="114">
        <v>815</v>
      </c>
      <c r="G72" s="114">
        <v>821</v>
      </c>
      <c r="H72" s="114">
        <v>853</v>
      </c>
      <c r="I72" s="140">
        <v>863</v>
      </c>
      <c r="J72" s="115">
        <v>-60</v>
      </c>
      <c r="K72" s="116">
        <v>-6.9524913093858629</v>
      </c>
    </row>
    <row r="73" spans="1:11" ht="14.1" customHeight="1" x14ac:dyDescent="0.2">
      <c r="A73" s="306" t="s">
        <v>309</v>
      </c>
      <c r="B73" s="307" t="s">
        <v>310</v>
      </c>
      <c r="C73" s="308"/>
      <c r="D73" s="113">
        <v>1.3073632826659578</v>
      </c>
      <c r="E73" s="115">
        <v>541</v>
      </c>
      <c r="F73" s="114">
        <v>547</v>
      </c>
      <c r="G73" s="114">
        <v>559</v>
      </c>
      <c r="H73" s="114">
        <v>587</v>
      </c>
      <c r="I73" s="140">
        <v>603</v>
      </c>
      <c r="J73" s="115">
        <v>-62</v>
      </c>
      <c r="K73" s="116">
        <v>-10.281923714759536</v>
      </c>
    </row>
    <row r="74" spans="1:11" ht="14.1" customHeight="1" x14ac:dyDescent="0.2">
      <c r="A74" s="306" t="s">
        <v>311</v>
      </c>
      <c r="B74" s="307" t="s">
        <v>312</v>
      </c>
      <c r="C74" s="308"/>
      <c r="D74" s="113">
        <v>0.37698460646190279</v>
      </c>
      <c r="E74" s="115">
        <v>156</v>
      </c>
      <c r="F74" s="114">
        <v>153</v>
      </c>
      <c r="G74" s="114">
        <v>148</v>
      </c>
      <c r="H74" s="114">
        <v>157</v>
      </c>
      <c r="I74" s="140">
        <v>156</v>
      </c>
      <c r="J74" s="115">
        <v>0</v>
      </c>
      <c r="K74" s="116">
        <v>0</v>
      </c>
    </row>
    <row r="75" spans="1:11" ht="14.1" customHeight="1" x14ac:dyDescent="0.2">
      <c r="A75" s="306" t="s">
        <v>313</v>
      </c>
      <c r="B75" s="307" t="s">
        <v>314</v>
      </c>
      <c r="C75" s="308"/>
      <c r="D75" s="113">
        <v>3.3831951861965637E-2</v>
      </c>
      <c r="E75" s="115">
        <v>14</v>
      </c>
      <c r="F75" s="114">
        <v>15</v>
      </c>
      <c r="G75" s="114">
        <v>15</v>
      </c>
      <c r="H75" s="114">
        <v>16</v>
      </c>
      <c r="I75" s="140">
        <v>15</v>
      </c>
      <c r="J75" s="115">
        <v>-1</v>
      </c>
      <c r="K75" s="116">
        <v>-6.666666666666667</v>
      </c>
    </row>
    <row r="76" spans="1:11" ht="14.1" customHeight="1" x14ac:dyDescent="0.2">
      <c r="A76" s="306">
        <v>91</v>
      </c>
      <c r="B76" s="307" t="s">
        <v>315</v>
      </c>
      <c r="C76" s="308"/>
      <c r="D76" s="113">
        <v>0.2948212947971291</v>
      </c>
      <c r="E76" s="115">
        <v>122</v>
      </c>
      <c r="F76" s="114">
        <v>117</v>
      </c>
      <c r="G76" s="114">
        <v>112</v>
      </c>
      <c r="H76" s="114">
        <v>111</v>
      </c>
      <c r="I76" s="140">
        <v>102</v>
      </c>
      <c r="J76" s="115">
        <v>20</v>
      </c>
      <c r="K76" s="116">
        <v>19.607843137254903</v>
      </c>
    </row>
    <row r="77" spans="1:11" ht="14.1" customHeight="1" x14ac:dyDescent="0.2">
      <c r="A77" s="306">
        <v>92</v>
      </c>
      <c r="B77" s="307" t="s">
        <v>316</v>
      </c>
      <c r="C77" s="308"/>
      <c r="D77" s="113">
        <v>0.36731833450134121</v>
      </c>
      <c r="E77" s="115">
        <v>152</v>
      </c>
      <c r="F77" s="114">
        <v>157</v>
      </c>
      <c r="G77" s="114">
        <v>151</v>
      </c>
      <c r="H77" s="114">
        <v>149</v>
      </c>
      <c r="I77" s="140">
        <v>177</v>
      </c>
      <c r="J77" s="115">
        <v>-25</v>
      </c>
      <c r="K77" s="116">
        <v>-14.124293785310735</v>
      </c>
    </row>
    <row r="78" spans="1:11" ht="14.1" customHeight="1" x14ac:dyDescent="0.2">
      <c r="A78" s="306">
        <v>93</v>
      </c>
      <c r="B78" s="307" t="s">
        <v>317</v>
      </c>
      <c r="C78" s="308"/>
      <c r="D78" s="113">
        <v>4.5914791812667652E-2</v>
      </c>
      <c r="E78" s="115">
        <v>19</v>
      </c>
      <c r="F78" s="114">
        <v>23</v>
      </c>
      <c r="G78" s="114">
        <v>25</v>
      </c>
      <c r="H78" s="114">
        <v>26</v>
      </c>
      <c r="I78" s="140">
        <v>26</v>
      </c>
      <c r="J78" s="115">
        <v>-7</v>
      </c>
      <c r="K78" s="116">
        <v>-26.923076923076923</v>
      </c>
    </row>
    <row r="79" spans="1:11" ht="14.1" customHeight="1" x14ac:dyDescent="0.2">
      <c r="A79" s="306">
        <v>94</v>
      </c>
      <c r="B79" s="307" t="s">
        <v>318</v>
      </c>
      <c r="C79" s="308"/>
      <c r="D79" s="113">
        <v>0.16191005533940697</v>
      </c>
      <c r="E79" s="115">
        <v>67</v>
      </c>
      <c r="F79" s="114">
        <v>68</v>
      </c>
      <c r="G79" s="114">
        <v>73</v>
      </c>
      <c r="H79" s="114">
        <v>65</v>
      </c>
      <c r="I79" s="140">
        <v>63</v>
      </c>
      <c r="J79" s="115">
        <v>4</v>
      </c>
      <c r="K79" s="116">
        <v>6.3492063492063489</v>
      </c>
    </row>
    <row r="80" spans="1:11" ht="14.1" customHeight="1" x14ac:dyDescent="0.2">
      <c r="A80" s="306" t="s">
        <v>319</v>
      </c>
      <c r="B80" s="307" t="s">
        <v>320</v>
      </c>
      <c r="C80" s="308"/>
      <c r="D80" s="113">
        <v>9.66627196056161E-3</v>
      </c>
      <c r="E80" s="115">
        <v>4</v>
      </c>
      <c r="F80" s="114">
        <v>5</v>
      </c>
      <c r="G80" s="114">
        <v>6</v>
      </c>
      <c r="H80" s="114">
        <v>6</v>
      </c>
      <c r="I80" s="140">
        <v>6</v>
      </c>
      <c r="J80" s="115">
        <v>-2</v>
      </c>
      <c r="K80" s="116">
        <v>-33.333333333333336</v>
      </c>
    </row>
    <row r="81" spans="1:11" ht="14.1" customHeight="1" x14ac:dyDescent="0.2">
      <c r="A81" s="310" t="s">
        <v>321</v>
      </c>
      <c r="B81" s="311" t="s">
        <v>224</v>
      </c>
      <c r="C81" s="312"/>
      <c r="D81" s="125">
        <v>1.6360165293250526</v>
      </c>
      <c r="E81" s="143">
        <v>677</v>
      </c>
      <c r="F81" s="144">
        <v>685</v>
      </c>
      <c r="G81" s="144">
        <v>691</v>
      </c>
      <c r="H81" s="144">
        <v>662</v>
      </c>
      <c r="I81" s="145">
        <v>672</v>
      </c>
      <c r="J81" s="143">
        <v>5</v>
      </c>
      <c r="K81" s="146">
        <v>0.74404761904761907</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5024</v>
      </c>
      <c r="E12" s="114">
        <v>5144</v>
      </c>
      <c r="F12" s="114">
        <v>5257</v>
      </c>
      <c r="G12" s="114">
        <v>5294</v>
      </c>
      <c r="H12" s="140">
        <v>5257</v>
      </c>
      <c r="I12" s="115">
        <v>-233</v>
      </c>
      <c r="J12" s="116">
        <v>-4.4321856572189464</v>
      </c>
      <c r="K12"/>
      <c r="L12"/>
      <c r="M12"/>
      <c r="N12"/>
      <c r="O12"/>
      <c r="P12"/>
    </row>
    <row r="13" spans="1:16" s="110" customFormat="1" ht="14.45" customHeight="1" x14ac:dyDescent="0.2">
      <c r="A13" s="120" t="s">
        <v>105</v>
      </c>
      <c r="B13" s="119" t="s">
        <v>106</v>
      </c>
      <c r="C13" s="113">
        <v>43.192675159235669</v>
      </c>
      <c r="D13" s="115">
        <v>2170</v>
      </c>
      <c r="E13" s="114">
        <v>2192</v>
      </c>
      <c r="F13" s="114">
        <v>2224</v>
      </c>
      <c r="G13" s="114">
        <v>2230</v>
      </c>
      <c r="H13" s="140">
        <v>2230</v>
      </c>
      <c r="I13" s="115">
        <v>-60</v>
      </c>
      <c r="J13" s="116">
        <v>-2.6905829596412558</v>
      </c>
      <c r="K13"/>
      <c r="L13"/>
      <c r="M13"/>
      <c r="N13"/>
      <c r="O13"/>
      <c r="P13"/>
    </row>
    <row r="14" spans="1:16" s="110" customFormat="1" ht="14.45" customHeight="1" x14ac:dyDescent="0.2">
      <c r="A14" s="120"/>
      <c r="B14" s="119" t="s">
        <v>107</v>
      </c>
      <c r="C14" s="113">
        <v>56.807324840764331</v>
      </c>
      <c r="D14" s="115">
        <v>2854</v>
      </c>
      <c r="E14" s="114">
        <v>2952</v>
      </c>
      <c r="F14" s="114">
        <v>3033</v>
      </c>
      <c r="G14" s="114">
        <v>3064</v>
      </c>
      <c r="H14" s="140">
        <v>3027</v>
      </c>
      <c r="I14" s="115">
        <v>-173</v>
      </c>
      <c r="J14" s="116">
        <v>-5.7152296002642879</v>
      </c>
      <c r="K14"/>
      <c r="L14"/>
      <c r="M14"/>
      <c r="N14"/>
      <c r="O14"/>
      <c r="P14"/>
    </row>
    <row r="15" spans="1:16" s="110" customFormat="1" ht="14.45" customHeight="1" x14ac:dyDescent="0.2">
      <c r="A15" s="118" t="s">
        <v>105</v>
      </c>
      <c r="B15" s="121" t="s">
        <v>108</v>
      </c>
      <c r="C15" s="113">
        <v>8.6186305732484083</v>
      </c>
      <c r="D15" s="115">
        <v>433</v>
      </c>
      <c r="E15" s="114">
        <v>434</v>
      </c>
      <c r="F15" s="114">
        <v>426</v>
      </c>
      <c r="G15" s="114">
        <v>431</v>
      </c>
      <c r="H15" s="140">
        <v>360</v>
      </c>
      <c r="I15" s="115">
        <v>73</v>
      </c>
      <c r="J15" s="116">
        <v>20.277777777777779</v>
      </c>
      <c r="K15"/>
      <c r="L15"/>
      <c r="M15"/>
      <c r="N15"/>
      <c r="O15"/>
      <c r="P15"/>
    </row>
    <row r="16" spans="1:16" s="110" customFormat="1" ht="14.45" customHeight="1" x14ac:dyDescent="0.2">
      <c r="A16" s="118"/>
      <c r="B16" s="121" t="s">
        <v>109</v>
      </c>
      <c r="C16" s="113">
        <v>39.171974522292992</v>
      </c>
      <c r="D16" s="115">
        <v>1968</v>
      </c>
      <c r="E16" s="114">
        <v>2020</v>
      </c>
      <c r="F16" s="114">
        <v>2072</v>
      </c>
      <c r="G16" s="114">
        <v>2092</v>
      </c>
      <c r="H16" s="140">
        <v>2136</v>
      </c>
      <c r="I16" s="115">
        <v>-168</v>
      </c>
      <c r="J16" s="116">
        <v>-7.8651685393258424</v>
      </c>
      <c r="K16"/>
      <c r="L16"/>
      <c r="M16"/>
      <c r="N16"/>
      <c r="O16"/>
      <c r="P16"/>
    </row>
    <row r="17" spans="1:16" s="110" customFormat="1" ht="14.45" customHeight="1" x14ac:dyDescent="0.2">
      <c r="A17" s="118"/>
      <c r="B17" s="121" t="s">
        <v>110</v>
      </c>
      <c r="C17" s="113">
        <v>27.348726114649683</v>
      </c>
      <c r="D17" s="115">
        <v>1374</v>
      </c>
      <c r="E17" s="114">
        <v>1442</v>
      </c>
      <c r="F17" s="114">
        <v>1505</v>
      </c>
      <c r="G17" s="114">
        <v>1539</v>
      </c>
      <c r="H17" s="140">
        <v>1558</v>
      </c>
      <c r="I17" s="115">
        <v>-184</v>
      </c>
      <c r="J17" s="116">
        <v>-11.810012836970476</v>
      </c>
      <c r="K17"/>
      <c r="L17"/>
      <c r="M17"/>
      <c r="N17"/>
      <c r="O17"/>
      <c r="P17"/>
    </row>
    <row r="18" spans="1:16" s="110" customFormat="1" ht="14.45" customHeight="1" x14ac:dyDescent="0.2">
      <c r="A18" s="120"/>
      <c r="B18" s="121" t="s">
        <v>111</v>
      </c>
      <c r="C18" s="113">
        <v>24.860668789808916</v>
      </c>
      <c r="D18" s="115">
        <v>1249</v>
      </c>
      <c r="E18" s="114">
        <v>1248</v>
      </c>
      <c r="F18" s="114">
        <v>1254</v>
      </c>
      <c r="G18" s="114">
        <v>1232</v>
      </c>
      <c r="H18" s="140">
        <v>1203</v>
      </c>
      <c r="I18" s="115">
        <v>46</v>
      </c>
      <c r="J18" s="116">
        <v>3.8237738985868663</v>
      </c>
      <c r="K18"/>
      <c r="L18"/>
      <c r="M18"/>
      <c r="N18"/>
      <c r="O18"/>
      <c r="P18"/>
    </row>
    <row r="19" spans="1:16" s="110" customFormat="1" ht="14.45" customHeight="1" x14ac:dyDescent="0.2">
      <c r="A19" s="120"/>
      <c r="B19" s="121" t="s">
        <v>112</v>
      </c>
      <c r="C19" s="113">
        <v>3.7420382165605095</v>
      </c>
      <c r="D19" s="115">
        <v>188</v>
      </c>
      <c r="E19" s="114">
        <v>190</v>
      </c>
      <c r="F19" s="114">
        <v>208</v>
      </c>
      <c r="G19" s="114">
        <v>195</v>
      </c>
      <c r="H19" s="140">
        <v>181</v>
      </c>
      <c r="I19" s="115">
        <v>7</v>
      </c>
      <c r="J19" s="116">
        <v>3.867403314917127</v>
      </c>
      <c r="K19"/>
      <c r="L19"/>
      <c r="M19"/>
      <c r="N19"/>
      <c r="O19"/>
      <c r="P19"/>
    </row>
    <row r="20" spans="1:16" s="110" customFormat="1" ht="14.45" customHeight="1" x14ac:dyDescent="0.2">
      <c r="A20" s="120" t="s">
        <v>113</v>
      </c>
      <c r="B20" s="119" t="s">
        <v>116</v>
      </c>
      <c r="C20" s="113">
        <v>97.571656050955411</v>
      </c>
      <c r="D20" s="115">
        <v>4902</v>
      </c>
      <c r="E20" s="114">
        <v>5020</v>
      </c>
      <c r="F20" s="114">
        <v>5137</v>
      </c>
      <c r="G20" s="114">
        <v>5170</v>
      </c>
      <c r="H20" s="140">
        <v>5135</v>
      </c>
      <c r="I20" s="115">
        <v>-233</v>
      </c>
      <c r="J20" s="116">
        <v>-4.5374878286270688</v>
      </c>
      <c r="K20"/>
      <c r="L20"/>
      <c r="M20"/>
      <c r="N20"/>
      <c r="O20"/>
      <c r="P20"/>
    </row>
    <row r="21" spans="1:16" s="110" customFormat="1" ht="14.45" customHeight="1" x14ac:dyDescent="0.2">
      <c r="A21" s="123"/>
      <c r="B21" s="124" t="s">
        <v>117</v>
      </c>
      <c r="C21" s="125">
        <v>2.3288216560509554</v>
      </c>
      <c r="D21" s="143">
        <v>117</v>
      </c>
      <c r="E21" s="144">
        <v>119</v>
      </c>
      <c r="F21" s="144">
        <v>115</v>
      </c>
      <c r="G21" s="144">
        <v>118</v>
      </c>
      <c r="H21" s="145">
        <v>116</v>
      </c>
      <c r="I21" s="143">
        <v>1</v>
      </c>
      <c r="J21" s="146">
        <v>0.86206896551724133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97872</v>
      </c>
      <c r="E23" s="114">
        <v>101848</v>
      </c>
      <c r="F23" s="114">
        <v>102101</v>
      </c>
      <c r="G23" s="114">
        <v>103145</v>
      </c>
      <c r="H23" s="140">
        <v>100626</v>
      </c>
      <c r="I23" s="115">
        <v>-2754</v>
      </c>
      <c r="J23" s="116">
        <v>-2.7368672112575281</v>
      </c>
      <c r="K23"/>
      <c r="L23"/>
      <c r="M23"/>
      <c r="N23"/>
      <c r="O23"/>
      <c r="P23"/>
    </row>
    <row r="24" spans="1:16" s="110" customFormat="1" ht="14.45" customHeight="1" x14ac:dyDescent="0.2">
      <c r="A24" s="120" t="s">
        <v>105</v>
      </c>
      <c r="B24" s="119" t="s">
        <v>106</v>
      </c>
      <c r="C24" s="113">
        <v>44.86267778322707</v>
      </c>
      <c r="D24" s="115">
        <v>43908</v>
      </c>
      <c r="E24" s="114">
        <v>45296</v>
      </c>
      <c r="F24" s="114">
        <v>45412</v>
      </c>
      <c r="G24" s="114">
        <v>45532</v>
      </c>
      <c r="H24" s="140">
        <v>44381</v>
      </c>
      <c r="I24" s="115">
        <v>-473</v>
      </c>
      <c r="J24" s="116">
        <v>-1.0657713886573084</v>
      </c>
      <c r="K24"/>
      <c r="L24"/>
      <c r="M24"/>
      <c r="N24"/>
      <c r="O24"/>
      <c r="P24"/>
    </row>
    <row r="25" spans="1:16" s="110" customFormat="1" ht="14.45" customHeight="1" x14ac:dyDescent="0.2">
      <c r="A25" s="120"/>
      <c r="B25" s="119" t="s">
        <v>107</v>
      </c>
      <c r="C25" s="113">
        <v>55.13732221677293</v>
      </c>
      <c r="D25" s="115">
        <v>53964</v>
      </c>
      <c r="E25" s="114">
        <v>56552</v>
      </c>
      <c r="F25" s="114">
        <v>56689</v>
      </c>
      <c r="G25" s="114">
        <v>57613</v>
      </c>
      <c r="H25" s="140">
        <v>56245</v>
      </c>
      <c r="I25" s="115">
        <v>-2281</v>
      </c>
      <c r="J25" s="116">
        <v>-4.0554715974753313</v>
      </c>
      <c r="K25"/>
      <c r="L25"/>
      <c r="M25"/>
      <c r="N25"/>
      <c r="O25"/>
      <c r="P25"/>
    </row>
    <row r="26" spans="1:16" s="110" customFormat="1" ht="14.45" customHeight="1" x14ac:dyDescent="0.2">
      <c r="A26" s="118" t="s">
        <v>105</v>
      </c>
      <c r="B26" s="121" t="s">
        <v>108</v>
      </c>
      <c r="C26" s="113">
        <v>15.164704920712767</v>
      </c>
      <c r="D26" s="115">
        <v>14842</v>
      </c>
      <c r="E26" s="114">
        <v>15767</v>
      </c>
      <c r="F26" s="114">
        <v>15304</v>
      </c>
      <c r="G26" s="114">
        <v>15971</v>
      </c>
      <c r="H26" s="140">
        <v>14240</v>
      </c>
      <c r="I26" s="115">
        <v>602</v>
      </c>
      <c r="J26" s="116">
        <v>4.2275280898876408</v>
      </c>
      <c r="K26"/>
      <c r="L26"/>
      <c r="M26"/>
      <c r="N26"/>
      <c r="O26"/>
      <c r="P26"/>
    </row>
    <row r="27" spans="1:16" s="110" customFormat="1" ht="14.45" customHeight="1" x14ac:dyDescent="0.2">
      <c r="A27" s="118"/>
      <c r="B27" s="121" t="s">
        <v>109</v>
      </c>
      <c r="C27" s="113">
        <v>39.956269413111002</v>
      </c>
      <c r="D27" s="115">
        <v>39106</v>
      </c>
      <c r="E27" s="114">
        <v>40886</v>
      </c>
      <c r="F27" s="114">
        <v>41118</v>
      </c>
      <c r="G27" s="114">
        <v>41589</v>
      </c>
      <c r="H27" s="140">
        <v>41398</v>
      </c>
      <c r="I27" s="115">
        <v>-2292</v>
      </c>
      <c r="J27" s="116">
        <v>-5.5364993477945799</v>
      </c>
      <c r="K27"/>
      <c r="L27"/>
      <c r="M27"/>
      <c r="N27"/>
      <c r="O27"/>
      <c r="P27"/>
    </row>
    <row r="28" spans="1:16" s="110" customFormat="1" ht="14.45" customHeight="1" x14ac:dyDescent="0.2">
      <c r="A28" s="118"/>
      <c r="B28" s="121" t="s">
        <v>110</v>
      </c>
      <c r="C28" s="113">
        <v>21.690575445479812</v>
      </c>
      <c r="D28" s="115">
        <v>21229</v>
      </c>
      <c r="E28" s="114">
        <v>21901</v>
      </c>
      <c r="F28" s="114">
        <v>22458</v>
      </c>
      <c r="G28" s="114">
        <v>22765</v>
      </c>
      <c r="H28" s="140">
        <v>22875</v>
      </c>
      <c r="I28" s="115">
        <v>-1646</v>
      </c>
      <c r="J28" s="116">
        <v>-7.1956284153005461</v>
      </c>
      <c r="K28"/>
      <c r="L28"/>
      <c r="M28"/>
      <c r="N28"/>
      <c r="O28"/>
      <c r="P28"/>
    </row>
    <row r="29" spans="1:16" s="110" customFormat="1" ht="14.45" customHeight="1" x14ac:dyDescent="0.2">
      <c r="A29" s="118"/>
      <c r="B29" s="121" t="s">
        <v>111</v>
      </c>
      <c r="C29" s="113">
        <v>23.188450220696421</v>
      </c>
      <c r="D29" s="115">
        <v>22695</v>
      </c>
      <c r="E29" s="114">
        <v>23294</v>
      </c>
      <c r="F29" s="114">
        <v>23221</v>
      </c>
      <c r="G29" s="114">
        <v>22820</v>
      </c>
      <c r="H29" s="140">
        <v>22113</v>
      </c>
      <c r="I29" s="115">
        <v>582</v>
      </c>
      <c r="J29" s="116">
        <v>2.6319359652692986</v>
      </c>
      <c r="K29"/>
      <c r="L29"/>
      <c r="M29"/>
      <c r="N29"/>
      <c r="O29"/>
      <c r="P29"/>
    </row>
    <row r="30" spans="1:16" s="110" customFormat="1" ht="14.45" customHeight="1" x14ac:dyDescent="0.2">
      <c r="A30" s="120"/>
      <c r="B30" s="121" t="s">
        <v>112</v>
      </c>
      <c r="C30" s="113">
        <v>2.8036619257806112</v>
      </c>
      <c r="D30" s="115">
        <v>2744</v>
      </c>
      <c r="E30" s="114">
        <v>2856</v>
      </c>
      <c r="F30" s="114">
        <v>2984</v>
      </c>
      <c r="G30" s="114">
        <v>2626</v>
      </c>
      <c r="H30" s="140">
        <v>2542</v>
      </c>
      <c r="I30" s="115">
        <v>202</v>
      </c>
      <c r="J30" s="116">
        <v>7.9464988198269078</v>
      </c>
      <c r="K30"/>
      <c r="L30"/>
      <c r="M30"/>
      <c r="N30"/>
      <c r="O30"/>
      <c r="P30"/>
    </row>
    <row r="31" spans="1:16" s="110" customFormat="1" ht="14.45" customHeight="1" x14ac:dyDescent="0.2">
      <c r="A31" s="120" t="s">
        <v>113</v>
      </c>
      <c r="B31" s="119" t="s">
        <v>116</v>
      </c>
      <c r="C31" s="113">
        <v>95.205983325159394</v>
      </c>
      <c r="D31" s="115">
        <v>93180</v>
      </c>
      <c r="E31" s="114">
        <v>96959</v>
      </c>
      <c r="F31" s="114">
        <v>97393</v>
      </c>
      <c r="G31" s="114">
        <v>98376</v>
      </c>
      <c r="H31" s="140">
        <v>96101</v>
      </c>
      <c r="I31" s="115">
        <v>-2921</v>
      </c>
      <c r="J31" s="116">
        <v>-3.0395105149790327</v>
      </c>
      <c r="K31"/>
      <c r="L31"/>
      <c r="M31"/>
      <c r="N31"/>
      <c r="O31"/>
      <c r="P31"/>
    </row>
    <row r="32" spans="1:16" s="110" customFormat="1" ht="14.45" customHeight="1" x14ac:dyDescent="0.2">
      <c r="A32" s="123"/>
      <c r="B32" s="124" t="s">
        <v>117</v>
      </c>
      <c r="C32" s="125">
        <v>4.686733692986758</v>
      </c>
      <c r="D32" s="143">
        <v>4587</v>
      </c>
      <c r="E32" s="144">
        <v>4775</v>
      </c>
      <c r="F32" s="144">
        <v>4604</v>
      </c>
      <c r="G32" s="144">
        <v>4649</v>
      </c>
      <c r="H32" s="145">
        <v>4394</v>
      </c>
      <c r="I32" s="143">
        <v>193</v>
      </c>
      <c r="J32" s="146">
        <v>4.3923532089212562</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5611</v>
      </c>
      <c r="E56" s="114">
        <v>5763</v>
      </c>
      <c r="F56" s="114">
        <v>5892</v>
      </c>
      <c r="G56" s="114">
        <v>5903</v>
      </c>
      <c r="H56" s="140">
        <v>5824</v>
      </c>
      <c r="I56" s="115">
        <v>-213</v>
      </c>
      <c r="J56" s="116">
        <v>-3.6572802197802199</v>
      </c>
      <c r="K56"/>
      <c r="L56"/>
      <c r="M56"/>
      <c r="N56"/>
      <c r="O56"/>
      <c r="P56"/>
    </row>
    <row r="57" spans="1:16" s="110" customFormat="1" ht="14.45" customHeight="1" x14ac:dyDescent="0.2">
      <c r="A57" s="120" t="s">
        <v>105</v>
      </c>
      <c r="B57" s="119" t="s">
        <v>106</v>
      </c>
      <c r="C57" s="113">
        <v>42.363215113170561</v>
      </c>
      <c r="D57" s="115">
        <v>2377</v>
      </c>
      <c r="E57" s="114">
        <v>2405</v>
      </c>
      <c r="F57" s="114">
        <v>2460</v>
      </c>
      <c r="G57" s="114">
        <v>2472</v>
      </c>
      <c r="H57" s="140">
        <v>2452</v>
      </c>
      <c r="I57" s="115">
        <v>-75</v>
      </c>
      <c r="J57" s="116">
        <v>-3.0587275693311584</v>
      </c>
    </row>
    <row r="58" spans="1:16" s="110" customFormat="1" ht="14.45" customHeight="1" x14ac:dyDescent="0.2">
      <c r="A58" s="120"/>
      <c r="B58" s="119" t="s">
        <v>107</v>
      </c>
      <c r="C58" s="113">
        <v>57.636784886829439</v>
      </c>
      <c r="D58" s="115">
        <v>3234</v>
      </c>
      <c r="E58" s="114">
        <v>3358</v>
      </c>
      <c r="F58" s="114">
        <v>3432</v>
      </c>
      <c r="G58" s="114">
        <v>3431</v>
      </c>
      <c r="H58" s="140">
        <v>3372</v>
      </c>
      <c r="I58" s="115">
        <v>-138</v>
      </c>
      <c r="J58" s="116">
        <v>-4.092526690391459</v>
      </c>
    </row>
    <row r="59" spans="1:16" s="110" customFormat="1" ht="14.45" customHeight="1" x14ac:dyDescent="0.2">
      <c r="A59" s="118" t="s">
        <v>105</v>
      </c>
      <c r="B59" s="121" t="s">
        <v>108</v>
      </c>
      <c r="C59" s="113">
        <v>7.8773837105685258</v>
      </c>
      <c r="D59" s="115">
        <v>442</v>
      </c>
      <c r="E59" s="114">
        <v>442</v>
      </c>
      <c r="F59" s="114">
        <v>458</v>
      </c>
      <c r="G59" s="114">
        <v>487</v>
      </c>
      <c r="H59" s="140">
        <v>400</v>
      </c>
      <c r="I59" s="115">
        <v>42</v>
      </c>
      <c r="J59" s="116">
        <v>10.5</v>
      </c>
    </row>
    <row r="60" spans="1:16" s="110" customFormat="1" ht="14.45" customHeight="1" x14ac:dyDescent="0.2">
      <c r="A60" s="118"/>
      <c r="B60" s="121" t="s">
        <v>109</v>
      </c>
      <c r="C60" s="113">
        <v>39.600784173944035</v>
      </c>
      <c r="D60" s="115">
        <v>2222</v>
      </c>
      <c r="E60" s="114">
        <v>2315</v>
      </c>
      <c r="F60" s="114">
        <v>2384</v>
      </c>
      <c r="G60" s="114">
        <v>2389</v>
      </c>
      <c r="H60" s="140">
        <v>2398</v>
      </c>
      <c r="I60" s="115">
        <v>-176</v>
      </c>
      <c r="J60" s="116">
        <v>-7.3394495412844041</v>
      </c>
    </row>
    <row r="61" spans="1:16" s="110" customFormat="1" ht="14.45" customHeight="1" x14ac:dyDescent="0.2">
      <c r="A61" s="118"/>
      <c r="B61" s="121" t="s">
        <v>110</v>
      </c>
      <c r="C61" s="113">
        <v>28.016396364284443</v>
      </c>
      <c r="D61" s="115">
        <v>1572</v>
      </c>
      <c r="E61" s="114">
        <v>1615</v>
      </c>
      <c r="F61" s="114">
        <v>1665</v>
      </c>
      <c r="G61" s="114">
        <v>1682</v>
      </c>
      <c r="H61" s="140">
        <v>1706</v>
      </c>
      <c r="I61" s="115">
        <v>-134</v>
      </c>
      <c r="J61" s="116">
        <v>-7.8546307151230952</v>
      </c>
    </row>
    <row r="62" spans="1:16" s="110" customFormat="1" ht="14.45" customHeight="1" x14ac:dyDescent="0.2">
      <c r="A62" s="120"/>
      <c r="B62" s="121" t="s">
        <v>111</v>
      </c>
      <c r="C62" s="113">
        <v>24.505435751202995</v>
      </c>
      <c r="D62" s="115">
        <v>1375</v>
      </c>
      <c r="E62" s="114">
        <v>1391</v>
      </c>
      <c r="F62" s="114">
        <v>1385</v>
      </c>
      <c r="G62" s="114">
        <v>1345</v>
      </c>
      <c r="H62" s="140">
        <v>1320</v>
      </c>
      <c r="I62" s="115">
        <v>55</v>
      </c>
      <c r="J62" s="116">
        <v>4.166666666666667</v>
      </c>
    </row>
    <row r="63" spans="1:16" s="110" customFormat="1" ht="14.45" customHeight="1" x14ac:dyDescent="0.2">
      <c r="A63" s="120"/>
      <c r="B63" s="121" t="s">
        <v>112</v>
      </c>
      <c r="C63" s="113">
        <v>3.3683835323471754</v>
      </c>
      <c r="D63" s="115">
        <v>189</v>
      </c>
      <c r="E63" s="114">
        <v>198</v>
      </c>
      <c r="F63" s="114">
        <v>212</v>
      </c>
      <c r="G63" s="114">
        <v>191</v>
      </c>
      <c r="H63" s="140">
        <v>189</v>
      </c>
      <c r="I63" s="115">
        <v>0</v>
      </c>
      <c r="J63" s="116">
        <v>0</v>
      </c>
    </row>
    <row r="64" spans="1:16" s="110" customFormat="1" ht="14.45" customHeight="1" x14ac:dyDescent="0.2">
      <c r="A64" s="120" t="s">
        <v>113</v>
      </c>
      <c r="B64" s="119" t="s">
        <v>116</v>
      </c>
      <c r="C64" s="113">
        <v>97.21974692568169</v>
      </c>
      <c r="D64" s="115">
        <v>5455</v>
      </c>
      <c r="E64" s="114">
        <v>5602</v>
      </c>
      <c r="F64" s="114">
        <v>5742</v>
      </c>
      <c r="G64" s="114">
        <v>5753</v>
      </c>
      <c r="H64" s="140">
        <v>5685</v>
      </c>
      <c r="I64" s="115">
        <v>-230</v>
      </c>
      <c r="J64" s="116">
        <v>-4.0457343887423045</v>
      </c>
    </row>
    <row r="65" spans="1:10" s="110" customFormat="1" ht="14.45" customHeight="1" x14ac:dyDescent="0.2">
      <c r="A65" s="123"/>
      <c r="B65" s="124" t="s">
        <v>117</v>
      </c>
      <c r="C65" s="125">
        <v>2.6733202637675992</v>
      </c>
      <c r="D65" s="143">
        <v>150</v>
      </c>
      <c r="E65" s="144">
        <v>152</v>
      </c>
      <c r="F65" s="144">
        <v>142</v>
      </c>
      <c r="G65" s="144">
        <v>140</v>
      </c>
      <c r="H65" s="145">
        <v>130</v>
      </c>
      <c r="I65" s="143">
        <v>20</v>
      </c>
      <c r="J65" s="146">
        <v>15.384615384615385</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5024</v>
      </c>
      <c r="G11" s="114">
        <v>5144</v>
      </c>
      <c r="H11" s="114">
        <v>5257</v>
      </c>
      <c r="I11" s="114">
        <v>5294</v>
      </c>
      <c r="J11" s="140">
        <v>5257</v>
      </c>
      <c r="K11" s="114">
        <v>-233</v>
      </c>
      <c r="L11" s="116">
        <v>-4.4321856572189464</v>
      </c>
    </row>
    <row r="12" spans="1:17" s="110" customFormat="1" ht="24" customHeight="1" x14ac:dyDescent="0.2">
      <c r="A12" s="604" t="s">
        <v>185</v>
      </c>
      <c r="B12" s="605"/>
      <c r="C12" s="605"/>
      <c r="D12" s="606"/>
      <c r="E12" s="113">
        <v>43.192675159235669</v>
      </c>
      <c r="F12" s="115">
        <v>2170</v>
      </c>
      <c r="G12" s="114">
        <v>2192</v>
      </c>
      <c r="H12" s="114">
        <v>2224</v>
      </c>
      <c r="I12" s="114">
        <v>2230</v>
      </c>
      <c r="J12" s="140">
        <v>2230</v>
      </c>
      <c r="K12" s="114">
        <v>-60</v>
      </c>
      <c r="L12" s="116">
        <v>-2.6905829596412558</v>
      </c>
    </row>
    <row r="13" spans="1:17" s="110" customFormat="1" ht="15" customHeight="1" x14ac:dyDescent="0.2">
      <c r="A13" s="120"/>
      <c r="B13" s="612" t="s">
        <v>107</v>
      </c>
      <c r="C13" s="612"/>
      <c r="E13" s="113">
        <v>56.807324840764331</v>
      </c>
      <c r="F13" s="115">
        <v>2854</v>
      </c>
      <c r="G13" s="114">
        <v>2952</v>
      </c>
      <c r="H13" s="114">
        <v>3033</v>
      </c>
      <c r="I13" s="114">
        <v>3064</v>
      </c>
      <c r="J13" s="140">
        <v>3027</v>
      </c>
      <c r="K13" s="114">
        <v>-173</v>
      </c>
      <c r="L13" s="116">
        <v>-5.7152296002642879</v>
      </c>
    </row>
    <row r="14" spans="1:17" s="110" customFormat="1" ht="22.5" customHeight="1" x14ac:dyDescent="0.2">
      <c r="A14" s="604" t="s">
        <v>186</v>
      </c>
      <c r="B14" s="605"/>
      <c r="C14" s="605"/>
      <c r="D14" s="606"/>
      <c r="E14" s="113">
        <v>8.6186305732484083</v>
      </c>
      <c r="F14" s="115">
        <v>433</v>
      </c>
      <c r="G14" s="114">
        <v>434</v>
      </c>
      <c r="H14" s="114">
        <v>426</v>
      </c>
      <c r="I14" s="114">
        <v>431</v>
      </c>
      <c r="J14" s="140">
        <v>360</v>
      </c>
      <c r="K14" s="114">
        <v>73</v>
      </c>
      <c r="L14" s="116">
        <v>20.277777777777779</v>
      </c>
    </row>
    <row r="15" spans="1:17" s="110" customFormat="1" ht="15" customHeight="1" x14ac:dyDescent="0.2">
      <c r="A15" s="120"/>
      <c r="B15" s="119"/>
      <c r="C15" s="258" t="s">
        <v>106</v>
      </c>
      <c r="E15" s="113">
        <v>50.346420323325638</v>
      </c>
      <c r="F15" s="115">
        <v>218</v>
      </c>
      <c r="G15" s="114">
        <v>217</v>
      </c>
      <c r="H15" s="114">
        <v>210</v>
      </c>
      <c r="I15" s="114">
        <v>213</v>
      </c>
      <c r="J15" s="140">
        <v>183</v>
      </c>
      <c r="K15" s="114">
        <v>35</v>
      </c>
      <c r="L15" s="116">
        <v>19.125683060109289</v>
      </c>
    </row>
    <row r="16" spans="1:17" s="110" customFormat="1" ht="15" customHeight="1" x14ac:dyDescent="0.2">
      <c r="A16" s="120"/>
      <c r="B16" s="119"/>
      <c r="C16" s="258" t="s">
        <v>107</v>
      </c>
      <c r="E16" s="113">
        <v>49.653579676674362</v>
      </c>
      <c r="F16" s="115">
        <v>215</v>
      </c>
      <c r="G16" s="114">
        <v>217</v>
      </c>
      <c r="H16" s="114">
        <v>216</v>
      </c>
      <c r="I16" s="114">
        <v>218</v>
      </c>
      <c r="J16" s="140">
        <v>177</v>
      </c>
      <c r="K16" s="114">
        <v>38</v>
      </c>
      <c r="L16" s="116">
        <v>21.468926553672315</v>
      </c>
    </row>
    <row r="17" spans="1:12" s="110" customFormat="1" ht="15" customHeight="1" x14ac:dyDescent="0.2">
      <c r="A17" s="120"/>
      <c r="B17" s="121" t="s">
        <v>109</v>
      </c>
      <c r="C17" s="258"/>
      <c r="E17" s="113">
        <v>39.171974522292992</v>
      </c>
      <c r="F17" s="115">
        <v>1968</v>
      </c>
      <c r="G17" s="114">
        <v>2020</v>
      </c>
      <c r="H17" s="114">
        <v>2072</v>
      </c>
      <c r="I17" s="114">
        <v>2092</v>
      </c>
      <c r="J17" s="140">
        <v>2136</v>
      </c>
      <c r="K17" s="114">
        <v>-168</v>
      </c>
      <c r="L17" s="116">
        <v>-7.8651685393258424</v>
      </c>
    </row>
    <row r="18" spans="1:12" s="110" customFormat="1" ht="15" customHeight="1" x14ac:dyDescent="0.2">
      <c r="A18" s="120"/>
      <c r="B18" s="119"/>
      <c r="C18" s="258" t="s">
        <v>106</v>
      </c>
      <c r="E18" s="113">
        <v>38.922764227642276</v>
      </c>
      <c r="F18" s="115">
        <v>766</v>
      </c>
      <c r="G18" s="114">
        <v>755</v>
      </c>
      <c r="H18" s="114">
        <v>770</v>
      </c>
      <c r="I18" s="114">
        <v>769</v>
      </c>
      <c r="J18" s="140">
        <v>803</v>
      </c>
      <c r="K18" s="114">
        <v>-37</v>
      </c>
      <c r="L18" s="116">
        <v>-4.6077210460772102</v>
      </c>
    </row>
    <row r="19" spans="1:12" s="110" customFormat="1" ht="15" customHeight="1" x14ac:dyDescent="0.2">
      <c r="A19" s="120"/>
      <c r="B19" s="119"/>
      <c r="C19" s="258" t="s">
        <v>107</v>
      </c>
      <c r="E19" s="113">
        <v>61.077235772357724</v>
      </c>
      <c r="F19" s="115">
        <v>1202</v>
      </c>
      <c r="G19" s="114">
        <v>1265</v>
      </c>
      <c r="H19" s="114">
        <v>1302</v>
      </c>
      <c r="I19" s="114">
        <v>1323</v>
      </c>
      <c r="J19" s="140">
        <v>1333</v>
      </c>
      <c r="K19" s="114">
        <v>-131</v>
      </c>
      <c r="L19" s="116">
        <v>-9.8274568642160531</v>
      </c>
    </row>
    <row r="20" spans="1:12" s="110" customFormat="1" ht="15" customHeight="1" x14ac:dyDescent="0.2">
      <c r="A20" s="120"/>
      <c r="B20" s="121" t="s">
        <v>110</v>
      </c>
      <c r="C20" s="258"/>
      <c r="E20" s="113">
        <v>27.348726114649683</v>
      </c>
      <c r="F20" s="115">
        <v>1374</v>
      </c>
      <c r="G20" s="114">
        <v>1442</v>
      </c>
      <c r="H20" s="114">
        <v>1505</v>
      </c>
      <c r="I20" s="114">
        <v>1539</v>
      </c>
      <c r="J20" s="140">
        <v>1558</v>
      </c>
      <c r="K20" s="114">
        <v>-184</v>
      </c>
      <c r="L20" s="116">
        <v>-11.810012836970476</v>
      </c>
    </row>
    <row r="21" spans="1:12" s="110" customFormat="1" ht="15" customHeight="1" x14ac:dyDescent="0.2">
      <c r="A21" s="120"/>
      <c r="B21" s="119"/>
      <c r="C21" s="258" t="s">
        <v>106</v>
      </c>
      <c r="E21" s="113">
        <v>36.317321688500726</v>
      </c>
      <c r="F21" s="115">
        <v>499</v>
      </c>
      <c r="G21" s="114">
        <v>536</v>
      </c>
      <c r="H21" s="114">
        <v>552</v>
      </c>
      <c r="I21" s="114">
        <v>573</v>
      </c>
      <c r="J21" s="140">
        <v>582</v>
      </c>
      <c r="K21" s="114">
        <v>-83</v>
      </c>
      <c r="L21" s="116">
        <v>-14.261168384879726</v>
      </c>
    </row>
    <row r="22" spans="1:12" s="110" customFormat="1" ht="15" customHeight="1" x14ac:dyDescent="0.2">
      <c r="A22" s="120"/>
      <c r="B22" s="119"/>
      <c r="C22" s="258" t="s">
        <v>107</v>
      </c>
      <c r="E22" s="113">
        <v>63.682678311499274</v>
      </c>
      <c r="F22" s="115">
        <v>875</v>
      </c>
      <c r="G22" s="114">
        <v>906</v>
      </c>
      <c r="H22" s="114">
        <v>953</v>
      </c>
      <c r="I22" s="114">
        <v>966</v>
      </c>
      <c r="J22" s="140">
        <v>976</v>
      </c>
      <c r="K22" s="114">
        <v>-101</v>
      </c>
      <c r="L22" s="116">
        <v>-10.348360655737705</v>
      </c>
    </row>
    <row r="23" spans="1:12" s="110" customFormat="1" ht="15" customHeight="1" x14ac:dyDescent="0.2">
      <c r="A23" s="120"/>
      <c r="B23" s="121" t="s">
        <v>111</v>
      </c>
      <c r="C23" s="258"/>
      <c r="E23" s="113">
        <v>24.860668789808916</v>
      </c>
      <c r="F23" s="115">
        <v>1249</v>
      </c>
      <c r="G23" s="114">
        <v>1248</v>
      </c>
      <c r="H23" s="114">
        <v>1254</v>
      </c>
      <c r="I23" s="114">
        <v>1232</v>
      </c>
      <c r="J23" s="140">
        <v>1203</v>
      </c>
      <c r="K23" s="114">
        <v>46</v>
      </c>
      <c r="L23" s="116">
        <v>3.8237738985868663</v>
      </c>
    </row>
    <row r="24" spans="1:12" s="110" customFormat="1" ht="15" customHeight="1" x14ac:dyDescent="0.2">
      <c r="A24" s="120"/>
      <c r="B24" s="119"/>
      <c r="C24" s="258" t="s">
        <v>106</v>
      </c>
      <c r="E24" s="113">
        <v>55.004003202562046</v>
      </c>
      <c r="F24" s="115">
        <v>687</v>
      </c>
      <c r="G24" s="114">
        <v>684</v>
      </c>
      <c r="H24" s="114">
        <v>692</v>
      </c>
      <c r="I24" s="114">
        <v>675</v>
      </c>
      <c r="J24" s="140">
        <v>662</v>
      </c>
      <c r="K24" s="114">
        <v>25</v>
      </c>
      <c r="L24" s="116">
        <v>3.7764350453172204</v>
      </c>
    </row>
    <row r="25" spans="1:12" s="110" customFormat="1" ht="15" customHeight="1" x14ac:dyDescent="0.2">
      <c r="A25" s="120"/>
      <c r="B25" s="119"/>
      <c r="C25" s="258" t="s">
        <v>107</v>
      </c>
      <c r="E25" s="113">
        <v>44.995996797437954</v>
      </c>
      <c r="F25" s="115">
        <v>562</v>
      </c>
      <c r="G25" s="114">
        <v>564</v>
      </c>
      <c r="H25" s="114">
        <v>562</v>
      </c>
      <c r="I25" s="114">
        <v>557</v>
      </c>
      <c r="J25" s="140">
        <v>541</v>
      </c>
      <c r="K25" s="114">
        <v>21</v>
      </c>
      <c r="L25" s="116">
        <v>3.8817005545286505</v>
      </c>
    </row>
    <row r="26" spans="1:12" s="110" customFormat="1" ht="15" customHeight="1" x14ac:dyDescent="0.2">
      <c r="A26" s="120"/>
      <c r="C26" s="121" t="s">
        <v>187</v>
      </c>
      <c r="D26" s="110" t="s">
        <v>188</v>
      </c>
      <c r="E26" s="113">
        <v>3.7420382165605095</v>
      </c>
      <c r="F26" s="115">
        <v>188</v>
      </c>
      <c r="G26" s="114">
        <v>190</v>
      </c>
      <c r="H26" s="114">
        <v>208</v>
      </c>
      <c r="I26" s="114">
        <v>195</v>
      </c>
      <c r="J26" s="140">
        <v>181</v>
      </c>
      <c r="K26" s="114">
        <v>7</v>
      </c>
      <c r="L26" s="116">
        <v>3.867403314917127</v>
      </c>
    </row>
    <row r="27" spans="1:12" s="110" customFormat="1" ht="15" customHeight="1" x14ac:dyDescent="0.2">
      <c r="A27" s="120"/>
      <c r="B27" s="119"/>
      <c r="D27" s="259" t="s">
        <v>106</v>
      </c>
      <c r="E27" s="113">
        <v>52.659574468085104</v>
      </c>
      <c r="F27" s="115">
        <v>99</v>
      </c>
      <c r="G27" s="114">
        <v>96</v>
      </c>
      <c r="H27" s="114">
        <v>115</v>
      </c>
      <c r="I27" s="114">
        <v>98</v>
      </c>
      <c r="J27" s="140">
        <v>83</v>
      </c>
      <c r="K27" s="114">
        <v>16</v>
      </c>
      <c r="L27" s="116">
        <v>19.277108433734941</v>
      </c>
    </row>
    <row r="28" spans="1:12" s="110" customFormat="1" ht="15" customHeight="1" x14ac:dyDescent="0.2">
      <c r="A28" s="120"/>
      <c r="B28" s="119"/>
      <c r="D28" s="259" t="s">
        <v>107</v>
      </c>
      <c r="E28" s="113">
        <v>47.340425531914896</v>
      </c>
      <c r="F28" s="115">
        <v>89</v>
      </c>
      <c r="G28" s="114">
        <v>94</v>
      </c>
      <c r="H28" s="114">
        <v>93</v>
      </c>
      <c r="I28" s="114">
        <v>97</v>
      </c>
      <c r="J28" s="140">
        <v>98</v>
      </c>
      <c r="K28" s="114">
        <v>-9</v>
      </c>
      <c r="L28" s="116">
        <v>-9.183673469387756</v>
      </c>
    </row>
    <row r="29" spans="1:12" s="110" customFormat="1" ht="24" customHeight="1" x14ac:dyDescent="0.2">
      <c r="A29" s="604" t="s">
        <v>189</v>
      </c>
      <c r="B29" s="605"/>
      <c r="C29" s="605"/>
      <c r="D29" s="606"/>
      <c r="E29" s="113">
        <v>97.571656050955411</v>
      </c>
      <c r="F29" s="115">
        <v>4902</v>
      </c>
      <c r="G29" s="114">
        <v>5020</v>
      </c>
      <c r="H29" s="114">
        <v>5137</v>
      </c>
      <c r="I29" s="114">
        <v>5170</v>
      </c>
      <c r="J29" s="140">
        <v>5135</v>
      </c>
      <c r="K29" s="114">
        <v>-233</v>
      </c>
      <c r="L29" s="116">
        <v>-4.5374878286270688</v>
      </c>
    </row>
    <row r="30" spans="1:12" s="110" customFormat="1" ht="15" customHeight="1" x14ac:dyDescent="0.2">
      <c r="A30" s="120"/>
      <c r="B30" s="119"/>
      <c r="C30" s="258" t="s">
        <v>106</v>
      </c>
      <c r="E30" s="113">
        <v>42.778457772337823</v>
      </c>
      <c r="F30" s="115">
        <v>2097</v>
      </c>
      <c r="G30" s="114">
        <v>2118</v>
      </c>
      <c r="H30" s="114">
        <v>2148</v>
      </c>
      <c r="I30" s="114">
        <v>2150</v>
      </c>
      <c r="J30" s="140">
        <v>2156</v>
      </c>
      <c r="K30" s="114">
        <v>-59</v>
      </c>
      <c r="L30" s="116">
        <v>-2.7365491651205938</v>
      </c>
    </row>
    <row r="31" spans="1:12" s="110" customFormat="1" ht="15" customHeight="1" x14ac:dyDescent="0.2">
      <c r="A31" s="120"/>
      <c r="B31" s="119"/>
      <c r="C31" s="258" t="s">
        <v>107</v>
      </c>
      <c r="E31" s="113">
        <v>57.221542227662177</v>
      </c>
      <c r="F31" s="115">
        <v>2805</v>
      </c>
      <c r="G31" s="114">
        <v>2902</v>
      </c>
      <c r="H31" s="114">
        <v>2989</v>
      </c>
      <c r="I31" s="114">
        <v>3020</v>
      </c>
      <c r="J31" s="140">
        <v>2979</v>
      </c>
      <c r="K31" s="114">
        <v>-174</v>
      </c>
      <c r="L31" s="116">
        <v>-5.8408862034239677</v>
      </c>
    </row>
    <row r="32" spans="1:12" s="110" customFormat="1" ht="15" customHeight="1" x14ac:dyDescent="0.2">
      <c r="A32" s="120"/>
      <c r="B32" s="119" t="s">
        <v>117</v>
      </c>
      <c r="C32" s="258"/>
      <c r="E32" s="113">
        <v>2.3288216560509554</v>
      </c>
      <c r="F32" s="114">
        <v>117</v>
      </c>
      <c r="G32" s="114">
        <v>119</v>
      </c>
      <c r="H32" s="114">
        <v>115</v>
      </c>
      <c r="I32" s="114">
        <v>118</v>
      </c>
      <c r="J32" s="140">
        <v>116</v>
      </c>
      <c r="K32" s="114">
        <v>1</v>
      </c>
      <c r="L32" s="116">
        <v>0.86206896551724133</v>
      </c>
    </row>
    <row r="33" spans="1:12" s="110" customFormat="1" ht="15" customHeight="1" x14ac:dyDescent="0.2">
      <c r="A33" s="120"/>
      <c r="B33" s="119"/>
      <c r="C33" s="258" t="s">
        <v>106</v>
      </c>
      <c r="E33" s="113">
        <v>60.683760683760681</v>
      </c>
      <c r="F33" s="114">
        <v>71</v>
      </c>
      <c r="G33" s="114">
        <v>73</v>
      </c>
      <c r="H33" s="114">
        <v>76</v>
      </c>
      <c r="I33" s="114">
        <v>79</v>
      </c>
      <c r="J33" s="140">
        <v>73</v>
      </c>
      <c r="K33" s="114">
        <v>-2</v>
      </c>
      <c r="L33" s="116">
        <v>-2.7397260273972601</v>
      </c>
    </row>
    <row r="34" spans="1:12" s="110" customFormat="1" ht="15" customHeight="1" x14ac:dyDescent="0.2">
      <c r="A34" s="120"/>
      <c r="B34" s="119"/>
      <c r="C34" s="258" t="s">
        <v>107</v>
      </c>
      <c r="E34" s="113">
        <v>39.316239316239319</v>
      </c>
      <c r="F34" s="114">
        <v>46</v>
      </c>
      <c r="G34" s="114">
        <v>46</v>
      </c>
      <c r="H34" s="114">
        <v>39</v>
      </c>
      <c r="I34" s="114">
        <v>39</v>
      </c>
      <c r="J34" s="140">
        <v>43</v>
      </c>
      <c r="K34" s="114">
        <v>3</v>
      </c>
      <c r="L34" s="116">
        <v>6.9767441860465116</v>
      </c>
    </row>
    <row r="35" spans="1:12" s="110" customFormat="1" ht="24" customHeight="1" x14ac:dyDescent="0.2">
      <c r="A35" s="604" t="s">
        <v>192</v>
      </c>
      <c r="B35" s="605"/>
      <c r="C35" s="605"/>
      <c r="D35" s="606"/>
      <c r="E35" s="113">
        <v>7.5835987261146496</v>
      </c>
      <c r="F35" s="114">
        <v>381</v>
      </c>
      <c r="G35" s="114">
        <v>408</v>
      </c>
      <c r="H35" s="114">
        <v>414</v>
      </c>
      <c r="I35" s="114">
        <v>435</v>
      </c>
      <c r="J35" s="114">
        <v>394</v>
      </c>
      <c r="K35" s="318">
        <v>-13</v>
      </c>
      <c r="L35" s="319">
        <v>-3.2994923857868019</v>
      </c>
    </row>
    <row r="36" spans="1:12" s="110" customFormat="1" ht="15" customHeight="1" x14ac:dyDescent="0.2">
      <c r="A36" s="120"/>
      <c r="B36" s="119"/>
      <c r="C36" s="258" t="s">
        <v>106</v>
      </c>
      <c r="E36" s="113">
        <v>48.293963254593173</v>
      </c>
      <c r="F36" s="114">
        <v>184</v>
      </c>
      <c r="G36" s="114">
        <v>194</v>
      </c>
      <c r="H36" s="114">
        <v>197</v>
      </c>
      <c r="I36" s="114">
        <v>211</v>
      </c>
      <c r="J36" s="114">
        <v>194</v>
      </c>
      <c r="K36" s="318">
        <v>-10</v>
      </c>
      <c r="L36" s="116">
        <v>-5.1546391752577323</v>
      </c>
    </row>
    <row r="37" spans="1:12" s="110" customFormat="1" ht="15" customHeight="1" x14ac:dyDescent="0.2">
      <c r="A37" s="120"/>
      <c r="B37" s="119"/>
      <c r="C37" s="258" t="s">
        <v>107</v>
      </c>
      <c r="E37" s="113">
        <v>51.706036745406827</v>
      </c>
      <c r="F37" s="114">
        <v>197</v>
      </c>
      <c r="G37" s="114">
        <v>214</v>
      </c>
      <c r="H37" s="114">
        <v>217</v>
      </c>
      <c r="I37" s="114">
        <v>224</v>
      </c>
      <c r="J37" s="140">
        <v>200</v>
      </c>
      <c r="K37" s="114">
        <v>-3</v>
      </c>
      <c r="L37" s="116">
        <v>-1.5</v>
      </c>
    </row>
    <row r="38" spans="1:12" s="110" customFormat="1" ht="15" customHeight="1" x14ac:dyDescent="0.2">
      <c r="A38" s="120"/>
      <c r="B38" s="119" t="s">
        <v>328</v>
      </c>
      <c r="C38" s="258"/>
      <c r="E38" s="113">
        <v>72.153662420382162</v>
      </c>
      <c r="F38" s="114">
        <v>3625</v>
      </c>
      <c r="G38" s="114">
        <v>3689</v>
      </c>
      <c r="H38" s="114">
        <v>3751</v>
      </c>
      <c r="I38" s="114">
        <v>3739</v>
      </c>
      <c r="J38" s="140">
        <v>3757</v>
      </c>
      <c r="K38" s="114">
        <v>-132</v>
      </c>
      <c r="L38" s="116">
        <v>-3.5134415757253126</v>
      </c>
    </row>
    <row r="39" spans="1:12" s="110" customFormat="1" ht="15" customHeight="1" x14ac:dyDescent="0.2">
      <c r="A39" s="120"/>
      <c r="B39" s="119"/>
      <c r="C39" s="258" t="s">
        <v>106</v>
      </c>
      <c r="E39" s="113">
        <v>41.848275862068967</v>
      </c>
      <c r="F39" s="115">
        <v>1517</v>
      </c>
      <c r="G39" s="114">
        <v>1517</v>
      </c>
      <c r="H39" s="114">
        <v>1540</v>
      </c>
      <c r="I39" s="114">
        <v>1524</v>
      </c>
      <c r="J39" s="140">
        <v>1547</v>
      </c>
      <c r="K39" s="114">
        <v>-30</v>
      </c>
      <c r="L39" s="116">
        <v>-1.9392372333548804</v>
      </c>
    </row>
    <row r="40" spans="1:12" s="110" customFormat="1" ht="15" customHeight="1" x14ac:dyDescent="0.2">
      <c r="A40" s="120"/>
      <c r="B40" s="119"/>
      <c r="C40" s="258" t="s">
        <v>107</v>
      </c>
      <c r="E40" s="113">
        <v>58.151724137931033</v>
      </c>
      <c r="F40" s="115">
        <v>2108</v>
      </c>
      <c r="G40" s="114">
        <v>2172</v>
      </c>
      <c r="H40" s="114">
        <v>2211</v>
      </c>
      <c r="I40" s="114">
        <v>2215</v>
      </c>
      <c r="J40" s="140">
        <v>2210</v>
      </c>
      <c r="K40" s="114">
        <v>-102</v>
      </c>
      <c r="L40" s="116">
        <v>-4.615384615384615</v>
      </c>
    </row>
    <row r="41" spans="1:12" s="110" customFormat="1" ht="15" customHeight="1" x14ac:dyDescent="0.2">
      <c r="A41" s="120"/>
      <c r="B41" s="320" t="s">
        <v>515</v>
      </c>
      <c r="C41" s="258"/>
      <c r="E41" s="113">
        <v>7.9219745222929934</v>
      </c>
      <c r="F41" s="115">
        <v>398</v>
      </c>
      <c r="G41" s="114">
        <v>408</v>
      </c>
      <c r="H41" s="114">
        <v>419</v>
      </c>
      <c r="I41" s="114">
        <v>404</v>
      </c>
      <c r="J41" s="140">
        <v>397</v>
      </c>
      <c r="K41" s="114">
        <v>1</v>
      </c>
      <c r="L41" s="116">
        <v>0.25188916876574308</v>
      </c>
    </row>
    <row r="42" spans="1:12" s="110" customFormat="1" ht="15" customHeight="1" x14ac:dyDescent="0.2">
      <c r="A42" s="120"/>
      <c r="B42" s="119"/>
      <c r="C42" s="268" t="s">
        <v>106</v>
      </c>
      <c r="D42" s="182"/>
      <c r="E42" s="113">
        <v>46.482412060301506</v>
      </c>
      <c r="F42" s="115">
        <v>185</v>
      </c>
      <c r="G42" s="114">
        <v>190</v>
      </c>
      <c r="H42" s="114">
        <v>195</v>
      </c>
      <c r="I42" s="114">
        <v>187</v>
      </c>
      <c r="J42" s="140">
        <v>190</v>
      </c>
      <c r="K42" s="114">
        <v>-5</v>
      </c>
      <c r="L42" s="116">
        <v>-2.6315789473684212</v>
      </c>
    </row>
    <row r="43" spans="1:12" s="110" customFormat="1" ht="15" customHeight="1" x14ac:dyDescent="0.2">
      <c r="A43" s="120"/>
      <c r="B43" s="119"/>
      <c r="C43" s="268" t="s">
        <v>107</v>
      </c>
      <c r="D43" s="182"/>
      <c r="E43" s="113">
        <v>53.517587939698494</v>
      </c>
      <c r="F43" s="115">
        <v>213</v>
      </c>
      <c r="G43" s="114">
        <v>218</v>
      </c>
      <c r="H43" s="114">
        <v>224</v>
      </c>
      <c r="I43" s="114">
        <v>217</v>
      </c>
      <c r="J43" s="140">
        <v>207</v>
      </c>
      <c r="K43" s="114">
        <v>6</v>
      </c>
      <c r="L43" s="116">
        <v>2.8985507246376812</v>
      </c>
    </row>
    <row r="44" spans="1:12" s="110" customFormat="1" ht="15" customHeight="1" x14ac:dyDescent="0.2">
      <c r="A44" s="120"/>
      <c r="B44" s="119" t="s">
        <v>205</v>
      </c>
      <c r="C44" s="268"/>
      <c r="D44" s="182"/>
      <c r="E44" s="113">
        <v>12.340764331210192</v>
      </c>
      <c r="F44" s="115">
        <v>620</v>
      </c>
      <c r="G44" s="114">
        <v>639</v>
      </c>
      <c r="H44" s="114">
        <v>673</v>
      </c>
      <c r="I44" s="114">
        <v>716</v>
      </c>
      <c r="J44" s="140">
        <v>709</v>
      </c>
      <c r="K44" s="114">
        <v>-89</v>
      </c>
      <c r="L44" s="116">
        <v>-12.552891396332862</v>
      </c>
    </row>
    <row r="45" spans="1:12" s="110" customFormat="1" ht="15" customHeight="1" x14ac:dyDescent="0.2">
      <c r="A45" s="120"/>
      <c r="B45" s="119"/>
      <c r="C45" s="268" t="s">
        <v>106</v>
      </c>
      <c r="D45" s="182"/>
      <c r="E45" s="113">
        <v>45.806451612903224</v>
      </c>
      <c r="F45" s="115">
        <v>284</v>
      </c>
      <c r="G45" s="114">
        <v>291</v>
      </c>
      <c r="H45" s="114">
        <v>292</v>
      </c>
      <c r="I45" s="114">
        <v>308</v>
      </c>
      <c r="J45" s="140">
        <v>299</v>
      </c>
      <c r="K45" s="114">
        <v>-15</v>
      </c>
      <c r="L45" s="116">
        <v>-5.0167224080267561</v>
      </c>
    </row>
    <row r="46" spans="1:12" s="110" customFormat="1" ht="15" customHeight="1" x14ac:dyDescent="0.2">
      <c r="A46" s="123"/>
      <c r="B46" s="124"/>
      <c r="C46" s="260" t="s">
        <v>107</v>
      </c>
      <c r="D46" s="261"/>
      <c r="E46" s="125">
        <v>54.193548387096776</v>
      </c>
      <c r="F46" s="143">
        <v>336</v>
      </c>
      <c r="G46" s="144">
        <v>348</v>
      </c>
      <c r="H46" s="144">
        <v>381</v>
      </c>
      <c r="I46" s="144">
        <v>408</v>
      </c>
      <c r="J46" s="145">
        <v>410</v>
      </c>
      <c r="K46" s="144">
        <v>-74</v>
      </c>
      <c r="L46" s="146">
        <v>-18.048780487804876</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5024</v>
      </c>
      <c r="E11" s="114">
        <v>5144</v>
      </c>
      <c r="F11" s="114">
        <v>5257</v>
      </c>
      <c r="G11" s="114">
        <v>5294</v>
      </c>
      <c r="H11" s="140">
        <v>5257</v>
      </c>
      <c r="I11" s="115">
        <v>-233</v>
      </c>
      <c r="J11" s="116">
        <v>-4.4321856572189464</v>
      </c>
    </row>
    <row r="12" spans="1:15" s="110" customFormat="1" ht="24.95" customHeight="1" x14ac:dyDescent="0.2">
      <c r="A12" s="193" t="s">
        <v>132</v>
      </c>
      <c r="B12" s="194" t="s">
        <v>133</v>
      </c>
      <c r="C12" s="113">
        <v>3.5429936305732483</v>
      </c>
      <c r="D12" s="115">
        <v>178</v>
      </c>
      <c r="E12" s="114">
        <v>177</v>
      </c>
      <c r="F12" s="114">
        <v>214</v>
      </c>
      <c r="G12" s="114">
        <v>203</v>
      </c>
      <c r="H12" s="140">
        <v>190</v>
      </c>
      <c r="I12" s="115">
        <v>-12</v>
      </c>
      <c r="J12" s="116">
        <v>-6.3157894736842106</v>
      </c>
    </row>
    <row r="13" spans="1:15" s="110" customFormat="1" ht="24.95" customHeight="1" x14ac:dyDescent="0.2">
      <c r="A13" s="193" t="s">
        <v>134</v>
      </c>
      <c r="B13" s="199" t="s">
        <v>214</v>
      </c>
      <c r="C13" s="113">
        <v>0.93550955414012738</v>
      </c>
      <c r="D13" s="115">
        <v>47</v>
      </c>
      <c r="E13" s="114">
        <v>44</v>
      </c>
      <c r="F13" s="114">
        <v>47</v>
      </c>
      <c r="G13" s="114">
        <v>50</v>
      </c>
      <c r="H13" s="140">
        <v>49</v>
      </c>
      <c r="I13" s="115">
        <v>-2</v>
      </c>
      <c r="J13" s="116">
        <v>-4.0816326530612246</v>
      </c>
    </row>
    <row r="14" spans="1:15" s="287" customFormat="1" ht="24.95" customHeight="1" x14ac:dyDescent="0.2">
      <c r="A14" s="193" t="s">
        <v>215</v>
      </c>
      <c r="B14" s="199" t="s">
        <v>137</v>
      </c>
      <c r="C14" s="113">
        <v>6.5684713375796182</v>
      </c>
      <c r="D14" s="115">
        <v>330</v>
      </c>
      <c r="E14" s="114">
        <v>350</v>
      </c>
      <c r="F14" s="114">
        <v>353</v>
      </c>
      <c r="G14" s="114">
        <v>344</v>
      </c>
      <c r="H14" s="140">
        <v>345</v>
      </c>
      <c r="I14" s="115">
        <v>-15</v>
      </c>
      <c r="J14" s="116">
        <v>-4.3478260869565215</v>
      </c>
      <c r="K14" s="110"/>
      <c r="L14" s="110"/>
      <c r="M14" s="110"/>
      <c r="N14" s="110"/>
      <c r="O14" s="110"/>
    </row>
    <row r="15" spans="1:15" s="110" customFormat="1" ht="24.95" customHeight="1" x14ac:dyDescent="0.2">
      <c r="A15" s="193" t="s">
        <v>216</v>
      </c>
      <c r="B15" s="199" t="s">
        <v>217</v>
      </c>
      <c r="C15" s="113">
        <v>2.0501592356687897</v>
      </c>
      <c r="D15" s="115">
        <v>103</v>
      </c>
      <c r="E15" s="114">
        <v>107</v>
      </c>
      <c r="F15" s="114">
        <v>111</v>
      </c>
      <c r="G15" s="114">
        <v>106</v>
      </c>
      <c r="H15" s="140">
        <v>109</v>
      </c>
      <c r="I15" s="115">
        <v>-6</v>
      </c>
      <c r="J15" s="116">
        <v>-5.5045871559633026</v>
      </c>
    </row>
    <row r="16" spans="1:15" s="287" customFormat="1" ht="24.95" customHeight="1" x14ac:dyDescent="0.2">
      <c r="A16" s="193" t="s">
        <v>218</v>
      </c>
      <c r="B16" s="199" t="s">
        <v>141</v>
      </c>
      <c r="C16" s="113">
        <v>3.3439490445859872</v>
      </c>
      <c r="D16" s="115">
        <v>168</v>
      </c>
      <c r="E16" s="114">
        <v>180</v>
      </c>
      <c r="F16" s="114">
        <v>182</v>
      </c>
      <c r="G16" s="114">
        <v>179</v>
      </c>
      <c r="H16" s="140">
        <v>177</v>
      </c>
      <c r="I16" s="115">
        <v>-9</v>
      </c>
      <c r="J16" s="116">
        <v>-5.0847457627118642</v>
      </c>
      <c r="K16" s="110"/>
      <c r="L16" s="110"/>
      <c r="M16" s="110"/>
      <c r="N16" s="110"/>
      <c r="O16" s="110"/>
    </row>
    <row r="17" spans="1:15" s="110" customFormat="1" ht="24.95" customHeight="1" x14ac:dyDescent="0.2">
      <c r="A17" s="193" t="s">
        <v>142</v>
      </c>
      <c r="B17" s="199" t="s">
        <v>220</v>
      </c>
      <c r="C17" s="113">
        <v>1.1743630573248407</v>
      </c>
      <c r="D17" s="115">
        <v>59</v>
      </c>
      <c r="E17" s="114">
        <v>63</v>
      </c>
      <c r="F17" s="114">
        <v>60</v>
      </c>
      <c r="G17" s="114">
        <v>59</v>
      </c>
      <c r="H17" s="140">
        <v>59</v>
      </c>
      <c r="I17" s="115">
        <v>0</v>
      </c>
      <c r="J17" s="116">
        <v>0</v>
      </c>
    </row>
    <row r="18" spans="1:15" s="287" customFormat="1" ht="24.95" customHeight="1" x14ac:dyDescent="0.2">
      <c r="A18" s="201" t="s">
        <v>144</v>
      </c>
      <c r="B18" s="202" t="s">
        <v>145</v>
      </c>
      <c r="C18" s="113">
        <v>7.4641719745222934</v>
      </c>
      <c r="D18" s="115">
        <v>375</v>
      </c>
      <c r="E18" s="114">
        <v>360</v>
      </c>
      <c r="F18" s="114">
        <v>355</v>
      </c>
      <c r="G18" s="114">
        <v>353</v>
      </c>
      <c r="H18" s="140">
        <v>374</v>
      </c>
      <c r="I18" s="115">
        <v>1</v>
      </c>
      <c r="J18" s="116">
        <v>0.26737967914438504</v>
      </c>
      <c r="K18" s="110"/>
      <c r="L18" s="110"/>
      <c r="M18" s="110"/>
      <c r="N18" s="110"/>
      <c r="O18" s="110"/>
    </row>
    <row r="19" spans="1:15" s="110" customFormat="1" ht="24.95" customHeight="1" x14ac:dyDescent="0.2">
      <c r="A19" s="193" t="s">
        <v>146</v>
      </c>
      <c r="B19" s="199" t="s">
        <v>147</v>
      </c>
      <c r="C19" s="113">
        <v>20.521496815286625</v>
      </c>
      <c r="D19" s="115">
        <v>1031</v>
      </c>
      <c r="E19" s="114">
        <v>1042</v>
      </c>
      <c r="F19" s="114">
        <v>1066</v>
      </c>
      <c r="G19" s="114">
        <v>1080</v>
      </c>
      <c r="H19" s="140">
        <v>1049</v>
      </c>
      <c r="I19" s="115">
        <v>-18</v>
      </c>
      <c r="J19" s="116">
        <v>-1.7159199237368923</v>
      </c>
    </row>
    <row r="20" spans="1:15" s="287" customFormat="1" ht="24.95" customHeight="1" x14ac:dyDescent="0.2">
      <c r="A20" s="193" t="s">
        <v>148</v>
      </c>
      <c r="B20" s="199" t="s">
        <v>149</v>
      </c>
      <c r="C20" s="113">
        <v>6.6082802547770703</v>
      </c>
      <c r="D20" s="115">
        <v>332</v>
      </c>
      <c r="E20" s="114">
        <v>350</v>
      </c>
      <c r="F20" s="114">
        <v>351</v>
      </c>
      <c r="G20" s="114">
        <v>354</v>
      </c>
      <c r="H20" s="140">
        <v>353</v>
      </c>
      <c r="I20" s="115">
        <v>-21</v>
      </c>
      <c r="J20" s="116">
        <v>-5.9490084985835692</v>
      </c>
      <c r="K20" s="110"/>
      <c r="L20" s="110"/>
      <c r="M20" s="110"/>
      <c r="N20" s="110"/>
      <c r="O20" s="110"/>
    </row>
    <row r="21" spans="1:15" s="110" customFormat="1" ht="24.95" customHeight="1" x14ac:dyDescent="0.2">
      <c r="A21" s="201" t="s">
        <v>150</v>
      </c>
      <c r="B21" s="202" t="s">
        <v>151</v>
      </c>
      <c r="C21" s="113">
        <v>11.703821656050955</v>
      </c>
      <c r="D21" s="115">
        <v>588</v>
      </c>
      <c r="E21" s="114">
        <v>660</v>
      </c>
      <c r="F21" s="114">
        <v>675</v>
      </c>
      <c r="G21" s="114">
        <v>665</v>
      </c>
      <c r="H21" s="140">
        <v>657</v>
      </c>
      <c r="I21" s="115">
        <v>-69</v>
      </c>
      <c r="J21" s="116">
        <v>-10.502283105022832</v>
      </c>
    </row>
    <row r="22" spans="1:15" s="110" customFormat="1" ht="24.95" customHeight="1" x14ac:dyDescent="0.2">
      <c r="A22" s="201" t="s">
        <v>152</v>
      </c>
      <c r="B22" s="199" t="s">
        <v>153</v>
      </c>
      <c r="C22" s="113">
        <v>0.59713375796178347</v>
      </c>
      <c r="D22" s="115">
        <v>30</v>
      </c>
      <c r="E22" s="114">
        <v>29</v>
      </c>
      <c r="F22" s="114">
        <v>30</v>
      </c>
      <c r="G22" s="114">
        <v>32</v>
      </c>
      <c r="H22" s="140">
        <v>32</v>
      </c>
      <c r="I22" s="115">
        <v>-2</v>
      </c>
      <c r="J22" s="116">
        <v>-6.25</v>
      </c>
    </row>
    <row r="23" spans="1:15" s="110" customFormat="1" ht="24.95" customHeight="1" x14ac:dyDescent="0.2">
      <c r="A23" s="193" t="s">
        <v>154</v>
      </c>
      <c r="B23" s="199" t="s">
        <v>155</v>
      </c>
      <c r="C23" s="113">
        <v>1.0947452229299364</v>
      </c>
      <c r="D23" s="115">
        <v>55</v>
      </c>
      <c r="E23" s="114">
        <v>59</v>
      </c>
      <c r="F23" s="114">
        <v>59</v>
      </c>
      <c r="G23" s="114">
        <v>58</v>
      </c>
      <c r="H23" s="140">
        <v>52</v>
      </c>
      <c r="I23" s="115">
        <v>3</v>
      </c>
      <c r="J23" s="116">
        <v>5.7692307692307692</v>
      </c>
    </row>
    <row r="24" spans="1:15" s="110" customFormat="1" ht="24.95" customHeight="1" x14ac:dyDescent="0.2">
      <c r="A24" s="193" t="s">
        <v>156</v>
      </c>
      <c r="B24" s="199" t="s">
        <v>221</v>
      </c>
      <c r="C24" s="113">
        <v>6.4888535031847132</v>
      </c>
      <c r="D24" s="115">
        <v>326</v>
      </c>
      <c r="E24" s="114">
        <v>344</v>
      </c>
      <c r="F24" s="114">
        <v>345</v>
      </c>
      <c r="G24" s="114">
        <v>344</v>
      </c>
      <c r="H24" s="140">
        <v>346</v>
      </c>
      <c r="I24" s="115">
        <v>-20</v>
      </c>
      <c r="J24" s="116">
        <v>-5.7803468208092488</v>
      </c>
    </row>
    <row r="25" spans="1:15" s="110" customFormat="1" ht="24.95" customHeight="1" x14ac:dyDescent="0.2">
      <c r="A25" s="193" t="s">
        <v>222</v>
      </c>
      <c r="B25" s="204" t="s">
        <v>159</v>
      </c>
      <c r="C25" s="113">
        <v>9.5342356687898082</v>
      </c>
      <c r="D25" s="115">
        <v>479</v>
      </c>
      <c r="E25" s="114">
        <v>480</v>
      </c>
      <c r="F25" s="114">
        <v>486</v>
      </c>
      <c r="G25" s="114">
        <v>498</v>
      </c>
      <c r="H25" s="140">
        <v>505</v>
      </c>
      <c r="I25" s="115">
        <v>-26</v>
      </c>
      <c r="J25" s="116">
        <v>-5.1485148514851486</v>
      </c>
    </row>
    <row r="26" spans="1:15" s="110" customFormat="1" ht="24.95" customHeight="1" x14ac:dyDescent="0.2">
      <c r="A26" s="201">
        <v>782.78300000000002</v>
      </c>
      <c r="B26" s="203" t="s">
        <v>160</v>
      </c>
      <c r="C26" s="113">
        <v>0.47770700636942676</v>
      </c>
      <c r="D26" s="115">
        <v>24</v>
      </c>
      <c r="E26" s="114">
        <v>16</v>
      </c>
      <c r="F26" s="114">
        <v>16</v>
      </c>
      <c r="G26" s="114">
        <v>17</v>
      </c>
      <c r="H26" s="140">
        <v>13</v>
      </c>
      <c r="I26" s="115">
        <v>11</v>
      </c>
      <c r="J26" s="116">
        <v>84.615384615384613</v>
      </c>
    </row>
    <row r="27" spans="1:15" s="110" customFormat="1" ht="24.95" customHeight="1" x14ac:dyDescent="0.2">
      <c r="A27" s="193" t="s">
        <v>161</v>
      </c>
      <c r="B27" s="199" t="s">
        <v>162</v>
      </c>
      <c r="C27" s="113">
        <v>1.4331210191082802</v>
      </c>
      <c r="D27" s="115">
        <v>72</v>
      </c>
      <c r="E27" s="114">
        <v>73</v>
      </c>
      <c r="F27" s="114">
        <v>77</v>
      </c>
      <c r="G27" s="114">
        <v>77</v>
      </c>
      <c r="H27" s="140">
        <v>69</v>
      </c>
      <c r="I27" s="115">
        <v>3</v>
      </c>
      <c r="J27" s="116">
        <v>4.3478260869565215</v>
      </c>
    </row>
    <row r="28" spans="1:15" s="110" customFormat="1" ht="24.95" customHeight="1" x14ac:dyDescent="0.2">
      <c r="A28" s="193" t="s">
        <v>163</v>
      </c>
      <c r="B28" s="199" t="s">
        <v>164</v>
      </c>
      <c r="C28" s="113">
        <v>2.2890127388535033</v>
      </c>
      <c r="D28" s="115">
        <v>115</v>
      </c>
      <c r="E28" s="114">
        <v>114</v>
      </c>
      <c r="F28" s="114">
        <v>113</v>
      </c>
      <c r="G28" s="114">
        <v>123</v>
      </c>
      <c r="H28" s="140">
        <v>114</v>
      </c>
      <c r="I28" s="115">
        <v>1</v>
      </c>
      <c r="J28" s="116">
        <v>0.8771929824561403</v>
      </c>
    </row>
    <row r="29" spans="1:15" s="110" customFormat="1" ht="24.95" customHeight="1" x14ac:dyDescent="0.2">
      <c r="A29" s="193">
        <v>86</v>
      </c>
      <c r="B29" s="199" t="s">
        <v>165</v>
      </c>
      <c r="C29" s="113">
        <v>6.9864649681528661</v>
      </c>
      <c r="D29" s="115">
        <v>351</v>
      </c>
      <c r="E29" s="114">
        <v>345</v>
      </c>
      <c r="F29" s="114">
        <v>356</v>
      </c>
      <c r="G29" s="114">
        <v>358</v>
      </c>
      <c r="H29" s="140">
        <v>378</v>
      </c>
      <c r="I29" s="115">
        <v>-27</v>
      </c>
      <c r="J29" s="116">
        <v>-7.1428571428571432</v>
      </c>
    </row>
    <row r="30" spans="1:15" s="110" customFormat="1" ht="24.95" customHeight="1" x14ac:dyDescent="0.2">
      <c r="A30" s="193">
        <v>87.88</v>
      </c>
      <c r="B30" s="204" t="s">
        <v>166</v>
      </c>
      <c r="C30" s="113">
        <v>4.7969745222929934</v>
      </c>
      <c r="D30" s="115">
        <v>241</v>
      </c>
      <c r="E30" s="114">
        <v>218</v>
      </c>
      <c r="F30" s="114">
        <v>215</v>
      </c>
      <c r="G30" s="114">
        <v>221</v>
      </c>
      <c r="H30" s="140">
        <v>223</v>
      </c>
      <c r="I30" s="115">
        <v>18</v>
      </c>
      <c r="J30" s="116">
        <v>8.071748878923767</v>
      </c>
    </row>
    <row r="31" spans="1:15" s="110" customFormat="1" ht="24.95" customHeight="1" x14ac:dyDescent="0.2">
      <c r="A31" s="193" t="s">
        <v>167</v>
      </c>
      <c r="B31" s="199" t="s">
        <v>168</v>
      </c>
      <c r="C31" s="113">
        <v>8.9570063694267521</v>
      </c>
      <c r="D31" s="115">
        <v>450</v>
      </c>
      <c r="E31" s="114">
        <v>483</v>
      </c>
      <c r="F31" s="114">
        <v>499</v>
      </c>
      <c r="G31" s="114">
        <v>517</v>
      </c>
      <c r="H31" s="140">
        <v>508</v>
      </c>
      <c r="I31" s="115">
        <v>-58</v>
      </c>
      <c r="J31" s="116">
        <v>-11.417322834645669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3.5429936305732483</v>
      </c>
      <c r="D34" s="115">
        <v>178</v>
      </c>
      <c r="E34" s="114">
        <v>177</v>
      </c>
      <c r="F34" s="114">
        <v>214</v>
      </c>
      <c r="G34" s="114">
        <v>203</v>
      </c>
      <c r="H34" s="140">
        <v>190</v>
      </c>
      <c r="I34" s="115">
        <v>-12</v>
      </c>
      <c r="J34" s="116">
        <v>-6.3157894736842106</v>
      </c>
    </row>
    <row r="35" spans="1:10" s="110" customFormat="1" ht="24.95" customHeight="1" x14ac:dyDescent="0.2">
      <c r="A35" s="292" t="s">
        <v>171</v>
      </c>
      <c r="B35" s="293" t="s">
        <v>172</v>
      </c>
      <c r="C35" s="113">
        <v>14.968152866242038</v>
      </c>
      <c r="D35" s="115">
        <v>752</v>
      </c>
      <c r="E35" s="114">
        <v>754</v>
      </c>
      <c r="F35" s="114">
        <v>755</v>
      </c>
      <c r="G35" s="114">
        <v>747</v>
      </c>
      <c r="H35" s="140">
        <v>768</v>
      </c>
      <c r="I35" s="115">
        <v>-16</v>
      </c>
      <c r="J35" s="116">
        <v>-2.0833333333333335</v>
      </c>
    </row>
    <row r="36" spans="1:10" s="110" customFormat="1" ht="24.95" customHeight="1" x14ac:dyDescent="0.2">
      <c r="A36" s="294" t="s">
        <v>173</v>
      </c>
      <c r="B36" s="295" t="s">
        <v>174</v>
      </c>
      <c r="C36" s="125">
        <v>81.488853503184714</v>
      </c>
      <c r="D36" s="143">
        <v>4094</v>
      </c>
      <c r="E36" s="144">
        <v>4213</v>
      </c>
      <c r="F36" s="144">
        <v>4288</v>
      </c>
      <c r="G36" s="144">
        <v>4344</v>
      </c>
      <c r="H36" s="145">
        <v>4299</v>
      </c>
      <c r="I36" s="143">
        <v>-205</v>
      </c>
      <c r="J36" s="146">
        <v>-4.7685508257734357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5024</v>
      </c>
      <c r="F11" s="264">
        <v>5144</v>
      </c>
      <c r="G11" s="264">
        <v>5257</v>
      </c>
      <c r="H11" s="264">
        <v>5294</v>
      </c>
      <c r="I11" s="265">
        <v>5257</v>
      </c>
      <c r="J11" s="263">
        <v>-233</v>
      </c>
      <c r="K11" s="266">
        <v>-4.4321856572189464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39.948248407643312</v>
      </c>
      <c r="E13" s="115">
        <v>2007</v>
      </c>
      <c r="F13" s="114">
        <v>2044</v>
      </c>
      <c r="G13" s="114">
        <v>2107</v>
      </c>
      <c r="H13" s="114">
        <v>2152</v>
      </c>
      <c r="I13" s="140">
        <v>2106</v>
      </c>
      <c r="J13" s="115">
        <v>-99</v>
      </c>
      <c r="K13" s="116">
        <v>-4.700854700854701</v>
      </c>
    </row>
    <row r="14" spans="1:15" ht="15.95" customHeight="1" x14ac:dyDescent="0.2">
      <c r="A14" s="306" t="s">
        <v>230</v>
      </c>
      <c r="B14" s="307"/>
      <c r="C14" s="308"/>
      <c r="D14" s="113">
        <v>47.730891719745223</v>
      </c>
      <c r="E14" s="115">
        <v>2398</v>
      </c>
      <c r="F14" s="114">
        <v>2462</v>
      </c>
      <c r="G14" s="114">
        <v>2507</v>
      </c>
      <c r="H14" s="114">
        <v>2497</v>
      </c>
      <c r="I14" s="140">
        <v>2515</v>
      </c>
      <c r="J14" s="115">
        <v>-117</v>
      </c>
      <c r="K14" s="116">
        <v>-4.6520874751491057</v>
      </c>
    </row>
    <row r="15" spans="1:15" ht="15.95" customHeight="1" x14ac:dyDescent="0.2">
      <c r="A15" s="306" t="s">
        <v>231</v>
      </c>
      <c r="B15" s="307"/>
      <c r="C15" s="308"/>
      <c r="D15" s="113">
        <v>6.2699044585987265</v>
      </c>
      <c r="E15" s="115">
        <v>315</v>
      </c>
      <c r="F15" s="114">
        <v>316</v>
      </c>
      <c r="G15" s="114">
        <v>323</v>
      </c>
      <c r="H15" s="114">
        <v>316</v>
      </c>
      <c r="I15" s="140">
        <v>322</v>
      </c>
      <c r="J15" s="115">
        <v>-7</v>
      </c>
      <c r="K15" s="116">
        <v>-2.1739130434782608</v>
      </c>
    </row>
    <row r="16" spans="1:15" ht="15.95" customHeight="1" x14ac:dyDescent="0.2">
      <c r="A16" s="306" t="s">
        <v>232</v>
      </c>
      <c r="B16" s="307"/>
      <c r="C16" s="308"/>
      <c r="D16" s="113">
        <v>3.0652866242038215</v>
      </c>
      <c r="E16" s="115">
        <v>154</v>
      </c>
      <c r="F16" s="114">
        <v>160</v>
      </c>
      <c r="G16" s="114">
        <v>156</v>
      </c>
      <c r="H16" s="114">
        <v>152</v>
      </c>
      <c r="I16" s="140">
        <v>152</v>
      </c>
      <c r="J16" s="115">
        <v>2</v>
      </c>
      <c r="K16" s="116">
        <v>1.3157894736842106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2.7269108280254777</v>
      </c>
      <c r="E18" s="115">
        <v>137</v>
      </c>
      <c r="F18" s="114">
        <v>138</v>
      </c>
      <c r="G18" s="114">
        <v>165</v>
      </c>
      <c r="H18" s="114">
        <v>148</v>
      </c>
      <c r="I18" s="140">
        <v>146</v>
      </c>
      <c r="J18" s="115">
        <v>-9</v>
      </c>
      <c r="K18" s="116">
        <v>-6.1643835616438354</v>
      </c>
    </row>
    <row r="19" spans="1:11" ht="14.1" customHeight="1" x14ac:dyDescent="0.2">
      <c r="A19" s="306" t="s">
        <v>235</v>
      </c>
      <c r="B19" s="307" t="s">
        <v>236</v>
      </c>
      <c r="C19" s="308"/>
      <c r="D19" s="113">
        <v>1.6520700636942676</v>
      </c>
      <c r="E19" s="115">
        <v>83</v>
      </c>
      <c r="F19" s="114">
        <v>85</v>
      </c>
      <c r="G19" s="114">
        <v>108</v>
      </c>
      <c r="H19" s="114">
        <v>91</v>
      </c>
      <c r="I19" s="140">
        <v>89</v>
      </c>
      <c r="J19" s="115">
        <v>-6</v>
      </c>
      <c r="K19" s="116">
        <v>-6.7415730337078648</v>
      </c>
    </row>
    <row r="20" spans="1:11" ht="14.1" customHeight="1" x14ac:dyDescent="0.2">
      <c r="A20" s="306">
        <v>12</v>
      </c>
      <c r="B20" s="307" t="s">
        <v>237</v>
      </c>
      <c r="C20" s="308"/>
      <c r="D20" s="113">
        <v>0.95541401273885351</v>
      </c>
      <c r="E20" s="115">
        <v>48</v>
      </c>
      <c r="F20" s="114">
        <v>40</v>
      </c>
      <c r="G20" s="114">
        <v>41</v>
      </c>
      <c r="H20" s="114">
        <v>43</v>
      </c>
      <c r="I20" s="140">
        <v>51</v>
      </c>
      <c r="J20" s="115">
        <v>-3</v>
      </c>
      <c r="K20" s="116">
        <v>-5.882352941176471</v>
      </c>
    </row>
    <row r="21" spans="1:11" ht="14.1" customHeight="1" x14ac:dyDescent="0.2">
      <c r="A21" s="306">
        <v>21</v>
      </c>
      <c r="B21" s="307" t="s">
        <v>238</v>
      </c>
      <c r="C21" s="308"/>
      <c r="D21" s="113" t="s">
        <v>513</v>
      </c>
      <c r="E21" s="115" t="s">
        <v>513</v>
      </c>
      <c r="F21" s="114">
        <v>6</v>
      </c>
      <c r="G21" s="114" t="s">
        <v>513</v>
      </c>
      <c r="H21" s="114">
        <v>3</v>
      </c>
      <c r="I21" s="140">
        <v>4</v>
      </c>
      <c r="J21" s="115" t="s">
        <v>513</v>
      </c>
      <c r="K21" s="116" t="s">
        <v>513</v>
      </c>
    </row>
    <row r="22" spans="1:11" ht="14.1" customHeight="1" x14ac:dyDescent="0.2">
      <c r="A22" s="306">
        <v>22</v>
      </c>
      <c r="B22" s="307" t="s">
        <v>239</v>
      </c>
      <c r="C22" s="308"/>
      <c r="D22" s="113">
        <v>0.69665605095541405</v>
      </c>
      <c r="E22" s="115">
        <v>35</v>
      </c>
      <c r="F22" s="114">
        <v>32</v>
      </c>
      <c r="G22" s="114">
        <v>28</v>
      </c>
      <c r="H22" s="114">
        <v>23</v>
      </c>
      <c r="I22" s="140">
        <v>26</v>
      </c>
      <c r="J22" s="115">
        <v>9</v>
      </c>
      <c r="K22" s="116">
        <v>34.615384615384613</v>
      </c>
    </row>
    <row r="23" spans="1:11" ht="14.1" customHeight="1" x14ac:dyDescent="0.2">
      <c r="A23" s="306">
        <v>23</v>
      </c>
      <c r="B23" s="307" t="s">
        <v>240</v>
      </c>
      <c r="C23" s="308"/>
      <c r="D23" s="113">
        <v>9.9522292993630579E-2</v>
      </c>
      <c r="E23" s="115">
        <v>5</v>
      </c>
      <c r="F23" s="114" t="s">
        <v>513</v>
      </c>
      <c r="G23" s="114">
        <v>4</v>
      </c>
      <c r="H23" s="114" t="s">
        <v>513</v>
      </c>
      <c r="I23" s="140">
        <v>5</v>
      </c>
      <c r="J23" s="115">
        <v>0</v>
      </c>
      <c r="K23" s="116">
        <v>0</v>
      </c>
    </row>
    <row r="24" spans="1:11" ht="14.1" customHeight="1" x14ac:dyDescent="0.2">
      <c r="A24" s="306">
        <v>24</v>
      </c>
      <c r="B24" s="307" t="s">
        <v>241</v>
      </c>
      <c r="C24" s="308"/>
      <c r="D24" s="113">
        <v>1.4132165605095541</v>
      </c>
      <c r="E24" s="115">
        <v>71</v>
      </c>
      <c r="F24" s="114">
        <v>75</v>
      </c>
      <c r="G24" s="114">
        <v>73</v>
      </c>
      <c r="H24" s="114">
        <v>82</v>
      </c>
      <c r="I24" s="140">
        <v>71</v>
      </c>
      <c r="J24" s="115">
        <v>0</v>
      </c>
      <c r="K24" s="116">
        <v>0</v>
      </c>
    </row>
    <row r="25" spans="1:11" ht="14.1" customHeight="1" x14ac:dyDescent="0.2">
      <c r="A25" s="306">
        <v>25</v>
      </c>
      <c r="B25" s="307" t="s">
        <v>242</v>
      </c>
      <c r="C25" s="308"/>
      <c r="D25" s="113">
        <v>1.572452229299363</v>
      </c>
      <c r="E25" s="115">
        <v>79</v>
      </c>
      <c r="F25" s="114">
        <v>78</v>
      </c>
      <c r="G25" s="114">
        <v>79</v>
      </c>
      <c r="H25" s="114">
        <v>81</v>
      </c>
      <c r="I25" s="140">
        <v>84</v>
      </c>
      <c r="J25" s="115">
        <v>-5</v>
      </c>
      <c r="K25" s="116">
        <v>-5.9523809523809526</v>
      </c>
    </row>
    <row r="26" spans="1:11" ht="14.1" customHeight="1" x14ac:dyDescent="0.2">
      <c r="A26" s="306">
        <v>26</v>
      </c>
      <c r="B26" s="307" t="s">
        <v>243</v>
      </c>
      <c r="C26" s="308"/>
      <c r="D26" s="113">
        <v>1.1146496815286624</v>
      </c>
      <c r="E26" s="115">
        <v>56</v>
      </c>
      <c r="F26" s="114">
        <v>58</v>
      </c>
      <c r="G26" s="114">
        <v>60</v>
      </c>
      <c r="H26" s="114">
        <v>64</v>
      </c>
      <c r="I26" s="140">
        <v>56</v>
      </c>
      <c r="J26" s="115">
        <v>0</v>
      </c>
      <c r="K26" s="116">
        <v>0</v>
      </c>
    </row>
    <row r="27" spans="1:11" ht="14.1" customHeight="1" x14ac:dyDescent="0.2">
      <c r="A27" s="306">
        <v>27</v>
      </c>
      <c r="B27" s="307" t="s">
        <v>244</v>
      </c>
      <c r="C27" s="308"/>
      <c r="D27" s="113">
        <v>0.43789808917197454</v>
      </c>
      <c r="E27" s="115">
        <v>22</v>
      </c>
      <c r="F27" s="114">
        <v>22</v>
      </c>
      <c r="G27" s="114">
        <v>21</v>
      </c>
      <c r="H27" s="114">
        <v>21</v>
      </c>
      <c r="I27" s="140">
        <v>19</v>
      </c>
      <c r="J27" s="115">
        <v>3</v>
      </c>
      <c r="K27" s="116">
        <v>15.789473684210526</v>
      </c>
    </row>
    <row r="28" spans="1:11" ht="14.1" customHeight="1" x14ac:dyDescent="0.2">
      <c r="A28" s="306">
        <v>28</v>
      </c>
      <c r="B28" s="307" t="s">
        <v>245</v>
      </c>
      <c r="C28" s="308"/>
      <c r="D28" s="113">
        <v>0.11942675159235669</v>
      </c>
      <c r="E28" s="115">
        <v>6</v>
      </c>
      <c r="F28" s="114">
        <v>9</v>
      </c>
      <c r="G28" s="114">
        <v>8</v>
      </c>
      <c r="H28" s="114">
        <v>7</v>
      </c>
      <c r="I28" s="140">
        <v>9</v>
      </c>
      <c r="J28" s="115">
        <v>-3</v>
      </c>
      <c r="K28" s="116">
        <v>-33.333333333333336</v>
      </c>
    </row>
    <row r="29" spans="1:11" ht="14.1" customHeight="1" x14ac:dyDescent="0.2">
      <c r="A29" s="306">
        <v>29</v>
      </c>
      <c r="B29" s="307" t="s">
        <v>246</v>
      </c>
      <c r="C29" s="308"/>
      <c r="D29" s="113">
        <v>5.015923566878981</v>
      </c>
      <c r="E29" s="115">
        <v>252</v>
      </c>
      <c r="F29" s="114">
        <v>277</v>
      </c>
      <c r="G29" s="114">
        <v>288</v>
      </c>
      <c r="H29" s="114">
        <v>303</v>
      </c>
      <c r="I29" s="140">
        <v>299</v>
      </c>
      <c r="J29" s="115">
        <v>-47</v>
      </c>
      <c r="K29" s="116">
        <v>-15.719063545150501</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3.5828025477707008</v>
      </c>
      <c r="E31" s="115">
        <v>180</v>
      </c>
      <c r="F31" s="114">
        <v>199</v>
      </c>
      <c r="G31" s="114">
        <v>211</v>
      </c>
      <c r="H31" s="114">
        <v>227</v>
      </c>
      <c r="I31" s="140">
        <v>221</v>
      </c>
      <c r="J31" s="115">
        <v>-41</v>
      </c>
      <c r="K31" s="116">
        <v>-18.552036199095024</v>
      </c>
    </row>
    <row r="32" spans="1:11" ht="14.1" customHeight="1" x14ac:dyDescent="0.2">
      <c r="A32" s="306">
        <v>31</v>
      </c>
      <c r="B32" s="307" t="s">
        <v>251</v>
      </c>
      <c r="C32" s="308"/>
      <c r="D32" s="113">
        <v>0.19904458598726116</v>
      </c>
      <c r="E32" s="115">
        <v>10</v>
      </c>
      <c r="F32" s="114">
        <v>11</v>
      </c>
      <c r="G32" s="114">
        <v>13</v>
      </c>
      <c r="H32" s="114">
        <v>10</v>
      </c>
      <c r="I32" s="140">
        <v>8</v>
      </c>
      <c r="J32" s="115">
        <v>2</v>
      </c>
      <c r="K32" s="116">
        <v>25</v>
      </c>
    </row>
    <row r="33" spans="1:11" ht="14.1" customHeight="1" x14ac:dyDescent="0.2">
      <c r="A33" s="306">
        <v>32</v>
      </c>
      <c r="B33" s="307" t="s">
        <v>252</v>
      </c>
      <c r="C33" s="308"/>
      <c r="D33" s="113">
        <v>1.6122611464968153</v>
      </c>
      <c r="E33" s="115">
        <v>81</v>
      </c>
      <c r="F33" s="114">
        <v>67</v>
      </c>
      <c r="G33" s="114">
        <v>63</v>
      </c>
      <c r="H33" s="114">
        <v>66</v>
      </c>
      <c r="I33" s="140">
        <v>76</v>
      </c>
      <c r="J33" s="115">
        <v>5</v>
      </c>
      <c r="K33" s="116">
        <v>6.5789473684210522</v>
      </c>
    </row>
    <row r="34" spans="1:11" ht="14.1" customHeight="1" x14ac:dyDescent="0.2">
      <c r="A34" s="306">
        <v>33</v>
      </c>
      <c r="B34" s="307" t="s">
        <v>253</v>
      </c>
      <c r="C34" s="308"/>
      <c r="D34" s="113">
        <v>0.6170382165605095</v>
      </c>
      <c r="E34" s="115">
        <v>31</v>
      </c>
      <c r="F34" s="114">
        <v>27</v>
      </c>
      <c r="G34" s="114">
        <v>28</v>
      </c>
      <c r="H34" s="114">
        <v>31</v>
      </c>
      <c r="I34" s="140">
        <v>41</v>
      </c>
      <c r="J34" s="115">
        <v>-10</v>
      </c>
      <c r="K34" s="116">
        <v>-24.390243902439025</v>
      </c>
    </row>
    <row r="35" spans="1:11" ht="14.1" customHeight="1" x14ac:dyDescent="0.2">
      <c r="A35" s="306">
        <v>34</v>
      </c>
      <c r="B35" s="307" t="s">
        <v>254</v>
      </c>
      <c r="C35" s="308"/>
      <c r="D35" s="113">
        <v>6.130573248407643</v>
      </c>
      <c r="E35" s="115">
        <v>308</v>
      </c>
      <c r="F35" s="114">
        <v>315</v>
      </c>
      <c r="G35" s="114">
        <v>332</v>
      </c>
      <c r="H35" s="114">
        <v>336</v>
      </c>
      <c r="I35" s="140">
        <v>326</v>
      </c>
      <c r="J35" s="115">
        <v>-18</v>
      </c>
      <c r="K35" s="116">
        <v>-5.5214723926380369</v>
      </c>
    </row>
    <row r="36" spans="1:11" ht="14.1" customHeight="1" x14ac:dyDescent="0.2">
      <c r="A36" s="306">
        <v>41</v>
      </c>
      <c r="B36" s="307" t="s">
        <v>255</v>
      </c>
      <c r="C36" s="308"/>
      <c r="D36" s="113">
        <v>0.17914012738853502</v>
      </c>
      <c r="E36" s="115">
        <v>9</v>
      </c>
      <c r="F36" s="114">
        <v>8</v>
      </c>
      <c r="G36" s="114">
        <v>10</v>
      </c>
      <c r="H36" s="114">
        <v>10</v>
      </c>
      <c r="I36" s="140">
        <v>10</v>
      </c>
      <c r="J36" s="115">
        <v>-1</v>
      </c>
      <c r="K36" s="116">
        <v>-10</v>
      </c>
    </row>
    <row r="37" spans="1:11" ht="14.1" customHeight="1" x14ac:dyDescent="0.2">
      <c r="A37" s="306">
        <v>42</v>
      </c>
      <c r="B37" s="307" t="s">
        <v>256</v>
      </c>
      <c r="C37" s="308"/>
      <c r="D37" s="113">
        <v>7.9617834394904455E-2</v>
      </c>
      <c r="E37" s="115">
        <v>4</v>
      </c>
      <c r="F37" s="114">
        <v>5</v>
      </c>
      <c r="G37" s="114">
        <v>6</v>
      </c>
      <c r="H37" s="114">
        <v>6</v>
      </c>
      <c r="I37" s="140">
        <v>6</v>
      </c>
      <c r="J37" s="115">
        <v>-2</v>
      </c>
      <c r="K37" s="116">
        <v>-33.333333333333336</v>
      </c>
    </row>
    <row r="38" spans="1:11" ht="14.1" customHeight="1" x14ac:dyDescent="0.2">
      <c r="A38" s="306">
        <v>43</v>
      </c>
      <c r="B38" s="307" t="s">
        <v>257</v>
      </c>
      <c r="C38" s="308"/>
      <c r="D38" s="113">
        <v>0.21894904458598727</v>
      </c>
      <c r="E38" s="115">
        <v>11</v>
      </c>
      <c r="F38" s="114">
        <v>11</v>
      </c>
      <c r="G38" s="114">
        <v>12</v>
      </c>
      <c r="H38" s="114">
        <v>15</v>
      </c>
      <c r="I38" s="140">
        <v>13</v>
      </c>
      <c r="J38" s="115">
        <v>-2</v>
      </c>
      <c r="K38" s="116">
        <v>-15.384615384615385</v>
      </c>
    </row>
    <row r="39" spans="1:11" ht="14.1" customHeight="1" x14ac:dyDescent="0.2">
      <c r="A39" s="306">
        <v>51</v>
      </c>
      <c r="B39" s="307" t="s">
        <v>258</v>
      </c>
      <c r="C39" s="308"/>
      <c r="D39" s="113">
        <v>5.3941082802547768</v>
      </c>
      <c r="E39" s="115">
        <v>271</v>
      </c>
      <c r="F39" s="114">
        <v>279</v>
      </c>
      <c r="G39" s="114">
        <v>269</v>
      </c>
      <c r="H39" s="114">
        <v>271</v>
      </c>
      <c r="I39" s="140">
        <v>262</v>
      </c>
      <c r="J39" s="115">
        <v>9</v>
      </c>
      <c r="K39" s="116">
        <v>3.4351145038167941</v>
      </c>
    </row>
    <row r="40" spans="1:11" ht="14.1" customHeight="1" x14ac:dyDescent="0.2">
      <c r="A40" s="306" t="s">
        <v>259</v>
      </c>
      <c r="B40" s="307" t="s">
        <v>260</v>
      </c>
      <c r="C40" s="308"/>
      <c r="D40" s="113">
        <v>5.1552547770700636</v>
      </c>
      <c r="E40" s="115">
        <v>259</v>
      </c>
      <c r="F40" s="114">
        <v>268</v>
      </c>
      <c r="G40" s="114">
        <v>259</v>
      </c>
      <c r="H40" s="114">
        <v>262</v>
      </c>
      <c r="I40" s="140">
        <v>254</v>
      </c>
      <c r="J40" s="115">
        <v>5</v>
      </c>
      <c r="K40" s="116">
        <v>1.9685039370078741</v>
      </c>
    </row>
    <row r="41" spans="1:11" ht="14.1" customHeight="1" x14ac:dyDescent="0.2">
      <c r="A41" s="306"/>
      <c r="B41" s="307" t="s">
        <v>261</v>
      </c>
      <c r="C41" s="308"/>
      <c r="D41" s="113">
        <v>2.3089171974522293</v>
      </c>
      <c r="E41" s="115">
        <v>116</v>
      </c>
      <c r="F41" s="114">
        <v>120</v>
      </c>
      <c r="G41" s="114">
        <v>126</v>
      </c>
      <c r="H41" s="114">
        <v>123</v>
      </c>
      <c r="I41" s="140">
        <v>115</v>
      </c>
      <c r="J41" s="115">
        <v>1</v>
      </c>
      <c r="K41" s="116">
        <v>0.86956521739130432</v>
      </c>
    </row>
    <row r="42" spans="1:11" ht="14.1" customHeight="1" x14ac:dyDescent="0.2">
      <c r="A42" s="306">
        <v>52</v>
      </c>
      <c r="B42" s="307" t="s">
        <v>262</v>
      </c>
      <c r="C42" s="308"/>
      <c r="D42" s="113">
        <v>5.7921974522292992</v>
      </c>
      <c r="E42" s="115">
        <v>291</v>
      </c>
      <c r="F42" s="114">
        <v>302</v>
      </c>
      <c r="G42" s="114">
        <v>313</v>
      </c>
      <c r="H42" s="114">
        <v>308</v>
      </c>
      <c r="I42" s="140">
        <v>311</v>
      </c>
      <c r="J42" s="115">
        <v>-20</v>
      </c>
      <c r="K42" s="116">
        <v>-6.430868167202572</v>
      </c>
    </row>
    <row r="43" spans="1:11" ht="14.1" customHeight="1" x14ac:dyDescent="0.2">
      <c r="A43" s="306" t="s">
        <v>263</v>
      </c>
      <c r="B43" s="307" t="s">
        <v>264</v>
      </c>
      <c r="C43" s="308"/>
      <c r="D43" s="113">
        <v>5.5135350318471339</v>
      </c>
      <c r="E43" s="115">
        <v>277</v>
      </c>
      <c r="F43" s="114">
        <v>286</v>
      </c>
      <c r="G43" s="114">
        <v>294</v>
      </c>
      <c r="H43" s="114">
        <v>289</v>
      </c>
      <c r="I43" s="140">
        <v>294</v>
      </c>
      <c r="J43" s="115">
        <v>-17</v>
      </c>
      <c r="K43" s="116">
        <v>-5.7823129251700678</v>
      </c>
    </row>
    <row r="44" spans="1:11" ht="14.1" customHeight="1" x14ac:dyDescent="0.2">
      <c r="A44" s="306">
        <v>53</v>
      </c>
      <c r="B44" s="307" t="s">
        <v>265</v>
      </c>
      <c r="C44" s="308"/>
      <c r="D44" s="113">
        <v>2.9060509554140128</v>
      </c>
      <c r="E44" s="115">
        <v>146</v>
      </c>
      <c r="F44" s="114">
        <v>160</v>
      </c>
      <c r="G44" s="114">
        <v>158</v>
      </c>
      <c r="H44" s="114">
        <v>155</v>
      </c>
      <c r="I44" s="140">
        <v>153</v>
      </c>
      <c r="J44" s="115">
        <v>-7</v>
      </c>
      <c r="K44" s="116">
        <v>-4.5751633986928102</v>
      </c>
    </row>
    <row r="45" spans="1:11" ht="14.1" customHeight="1" x14ac:dyDescent="0.2">
      <c r="A45" s="306" t="s">
        <v>266</v>
      </c>
      <c r="B45" s="307" t="s">
        <v>267</v>
      </c>
      <c r="C45" s="308"/>
      <c r="D45" s="113">
        <v>2.8861464968152868</v>
      </c>
      <c r="E45" s="115">
        <v>145</v>
      </c>
      <c r="F45" s="114">
        <v>159</v>
      </c>
      <c r="G45" s="114">
        <v>157</v>
      </c>
      <c r="H45" s="114">
        <v>154</v>
      </c>
      <c r="I45" s="140">
        <v>152</v>
      </c>
      <c r="J45" s="115">
        <v>-7</v>
      </c>
      <c r="K45" s="116">
        <v>-4.6052631578947372</v>
      </c>
    </row>
    <row r="46" spans="1:11" ht="14.1" customHeight="1" x14ac:dyDescent="0.2">
      <c r="A46" s="306">
        <v>54</v>
      </c>
      <c r="B46" s="307" t="s">
        <v>268</v>
      </c>
      <c r="C46" s="308"/>
      <c r="D46" s="113">
        <v>12.082006369426752</v>
      </c>
      <c r="E46" s="115">
        <v>607</v>
      </c>
      <c r="F46" s="114">
        <v>611</v>
      </c>
      <c r="G46" s="114">
        <v>620</v>
      </c>
      <c r="H46" s="114">
        <v>636</v>
      </c>
      <c r="I46" s="140">
        <v>649</v>
      </c>
      <c r="J46" s="115">
        <v>-42</v>
      </c>
      <c r="K46" s="116">
        <v>-6.4714946070878279</v>
      </c>
    </row>
    <row r="47" spans="1:11" ht="14.1" customHeight="1" x14ac:dyDescent="0.2">
      <c r="A47" s="306">
        <v>61</v>
      </c>
      <c r="B47" s="307" t="s">
        <v>269</v>
      </c>
      <c r="C47" s="308"/>
      <c r="D47" s="113">
        <v>0.81608280254777066</v>
      </c>
      <c r="E47" s="115">
        <v>41</v>
      </c>
      <c r="F47" s="114">
        <v>39</v>
      </c>
      <c r="G47" s="114">
        <v>42</v>
      </c>
      <c r="H47" s="114">
        <v>40</v>
      </c>
      <c r="I47" s="140">
        <v>41</v>
      </c>
      <c r="J47" s="115">
        <v>0</v>
      </c>
      <c r="K47" s="116">
        <v>0</v>
      </c>
    </row>
    <row r="48" spans="1:11" ht="14.1" customHeight="1" x14ac:dyDescent="0.2">
      <c r="A48" s="306">
        <v>62</v>
      </c>
      <c r="B48" s="307" t="s">
        <v>270</v>
      </c>
      <c r="C48" s="308"/>
      <c r="D48" s="113">
        <v>12.718949044585987</v>
      </c>
      <c r="E48" s="115">
        <v>639</v>
      </c>
      <c r="F48" s="114">
        <v>659</v>
      </c>
      <c r="G48" s="114">
        <v>696</v>
      </c>
      <c r="H48" s="114">
        <v>689</v>
      </c>
      <c r="I48" s="140">
        <v>670</v>
      </c>
      <c r="J48" s="115">
        <v>-31</v>
      </c>
      <c r="K48" s="116">
        <v>-4.6268656716417906</v>
      </c>
    </row>
    <row r="49" spans="1:11" ht="14.1" customHeight="1" x14ac:dyDescent="0.2">
      <c r="A49" s="306">
        <v>63</v>
      </c>
      <c r="B49" s="307" t="s">
        <v>271</v>
      </c>
      <c r="C49" s="308"/>
      <c r="D49" s="113">
        <v>6.1703821656050959</v>
      </c>
      <c r="E49" s="115">
        <v>310</v>
      </c>
      <c r="F49" s="114">
        <v>344</v>
      </c>
      <c r="G49" s="114">
        <v>364</v>
      </c>
      <c r="H49" s="114">
        <v>358</v>
      </c>
      <c r="I49" s="140">
        <v>354</v>
      </c>
      <c r="J49" s="115">
        <v>-44</v>
      </c>
      <c r="K49" s="116">
        <v>-12.429378531073446</v>
      </c>
    </row>
    <row r="50" spans="1:11" ht="14.1" customHeight="1" x14ac:dyDescent="0.2">
      <c r="A50" s="306" t="s">
        <v>272</v>
      </c>
      <c r="B50" s="307" t="s">
        <v>273</v>
      </c>
      <c r="C50" s="308"/>
      <c r="D50" s="113">
        <v>0.73646496815286622</v>
      </c>
      <c r="E50" s="115">
        <v>37</v>
      </c>
      <c r="F50" s="114">
        <v>35</v>
      </c>
      <c r="G50" s="114">
        <v>38</v>
      </c>
      <c r="H50" s="114">
        <v>38</v>
      </c>
      <c r="I50" s="140">
        <v>31</v>
      </c>
      <c r="J50" s="115">
        <v>6</v>
      </c>
      <c r="K50" s="116">
        <v>19.35483870967742</v>
      </c>
    </row>
    <row r="51" spans="1:11" ht="14.1" customHeight="1" x14ac:dyDescent="0.2">
      <c r="A51" s="306" t="s">
        <v>274</v>
      </c>
      <c r="B51" s="307" t="s">
        <v>275</v>
      </c>
      <c r="C51" s="308"/>
      <c r="D51" s="113">
        <v>4.9562101910828025</v>
      </c>
      <c r="E51" s="115">
        <v>249</v>
      </c>
      <c r="F51" s="114">
        <v>284</v>
      </c>
      <c r="G51" s="114">
        <v>304</v>
      </c>
      <c r="H51" s="114">
        <v>292</v>
      </c>
      <c r="I51" s="140">
        <v>301</v>
      </c>
      <c r="J51" s="115">
        <v>-52</v>
      </c>
      <c r="K51" s="116">
        <v>-17.275747508305649</v>
      </c>
    </row>
    <row r="52" spans="1:11" ht="14.1" customHeight="1" x14ac:dyDescent="0.2">
      <c r="A52" s="306">
        <v>71</v>
      </c>
      <c r="B52" s="307" t="s">
        <v>276</v>
      </c>
      <c r="C52" s="308"/>
      <c r="D52" s="113">
        <v>15.784235668789808</v>
      </c>
      <c r="E52" s="115">
        <v>793</v>
      </c>
      <c r="F52" s="114">
        <v>805</v>
      </c>
      <c r="G52" s="114">
        <v>808</v>
      </c>
      <c r="H52" s="114">
        <v>815</v>
      </c>
      <c r="I52" s="140">
        <v>806</v>
      </c>
      <c r="J52" s="115">
        <v>-13</v>
      </c>
      <c r="K52" s="116">
        <v>-1.6129032258064515</v>
      </c>
    </row>
    <row r="53" spans="1:11" ht="14.1" customHeight="1" x14ac:dyDescent="0.2">
      <c r="A53" s="306" t="s">
        <v>277</v>
      </c>
      <c r="B53" s="307" t="s">
        <v>278</v>
      </c>
      <c r="C53" s="308"/>
      <c r="D53" s="113">
        <v>1.4132165605095541</v>
      </c>
      <c r="E53" s="115">
        <v>71</v>
      </c>
      <c r="F53" s="114">
        <v>74</v>
      </c>
      <c r="G53" s="114">
        <v>77</v>
      </c>
      <c r="H53" s="114">
        <v>73</v>
      </c>
      <c r="I53" s="140">
        <v>77</v>
      </c>
      <c r="J53" s="115">
        <v>-6</v>
      </c>
      <c r="K53" s="116">
        <v>-7.7922077922077921</v>
      </c>
    </row>
    <row r="54" spans="1:11" ht="14.1" customHeight="1" x14ac:dyDescent="0.2">
      <c r="A54" s="306" t="s">
        <v>279</v>
      </c>
      <c r="B54" s="307" t="s">
        <v>280</v>
      </c>
      <c r="C54" s="308"/>
      <c r="D54" s="113">
        <v>13.495222929936306</v>
      </c>
      <c r="E54" s="115">
        <v>678</v>
      </c>
      <c r="F54" s="114">
        <v>683</v>
      </c>
      <c r="G54" s="114">
        <v>684</v>
      </c>
      <c r="H54" s="114">
        <v>697</v>
      </c>
      <c r="I54" s="140">
        <v>688</v>
      </c>
      <c r="J54" s="115">
        <v>-10</v>
      </c>
      <c r="K54" s="116">
        <v>-1.4534883720930232</v>
      </c>
    </row>
    <row r="55" spans="1:11" ht="14.1" customHeight="1" x14ac:dyDescent="0.2">
      <c r="A55" s="306">
        <v>72</v>
      </c>
      <c r="B55" s="307" t="s">
        <v>281</v>
      </c>
      <c r="C55" s="308"/>
      <c r="D55" s="113">
        <v>1.8710191082802548</v>
      </c>
      <c r="E55" s="115">
        <v>94</v>
      </c>
      <c r="F55" s="114">
        <v>90</v>
      </c>
      <c r="G55" s="114">
        <v>87</v>
      </c>
      <c r="H55" s="114">
        <v>84</v>
      </c>
      <c r="I55" s="140">
        <v>85</v>
      </c>
      <c r="J55" s="115">
        <v>9</v>
      </c>
      <c r="K55" s="116">
        <v>10.588235294117647</v>
      </c>
    </row>
    <row r="56" spans="1:11" ht="14.1" customHeight="1" x14ac:dyDescent="0.2">
      <c r="A56" s="306" t="s">
        <v>282</v>
      </c>
      <c r="B56" s="307" t="s">
        <v>283</v>
      </c>
      <c r="C56" s="308"/>
      <c r="D56" s="113">
        <v>0.25875796178343952</v>
      </c>
      <c r="E56" s="115">
        <v>13</v>
      </c>
      <c r="F56" s="114">
        <v>11</v>
      </c>
      <c r="G56" s="114">
        <v>11</v>
      </c>
      <c r="H56" s="114">
        <v>11</v>
      </c>
      <c r="I56" s="140">
        <v>10</v>
      </c>
      <c r="J56" s="115">
        <v>3</v>
      </c>
      <c r="K56" s="116">
        <v>30</v>
      </c>
    </row>
    <row r="57" spans="1:11" ht="14.1" customHeight="1" x14ac:dyDescent="0.2">
      <c r="A57" s="306" t="s">
        <v>284</v>
      </c>
      <c r="B57" s="307" t="s">
        <v>285</v>
      </c>
      <c r="C57" s="308"/>
      <c r="D57" s="113">
        <v>1.2539808917197452</v>
      </c>
      <c r="E57" s="115">
        <v>63</v>
      </c>
      <c r="F57" s="114">
        <v>62</v>
      </c>
      <c r="G57" s="114">
        <v>62</v>
      </c>
      <c r="H57" s="114">
        <v>59</v>
      </c>
      <c r="I57" s="140">
        <v>62</v>
      </c>
      <c r="J57" s="115">
        <v>1</v>
      </c>
      <c r="K57" s="116">
        <v>1.6129032258064515</v>
      </c>
    </row>
    <row r="58" spans="1:11" ht="14.1" customHeight="1" x14ac:dyDescent="0.2">
      <c r="A58" s="306">
        <v>73</v>
      </c>
      <c r="B58" s="307" t="s">
        <v>286</v>
      </c>
      <c r="C58" s="308"/>
      <c r="D58" s="113">
        <v>0.6170382165605095</v>
      </c>
      <c r="E58" s="115">
        <v>31</v>
      </c>
      <c r="F58" s="114">
        <v>34</v>
      </c>
      <c r="G58" s="114">
        <v>34</v>
      </c>
      <c r="H58" s="114">
        <v>38</v>
      </c>
      <c r="I58" s="140">
        <v>43</v>
      </c>
      <c r="J58" s="115">
        <v>-12</v>
      </c>
      <c r="K58" s="116">
        <v>-27.906976744186046</v>
      </c>
    </row>
    <row r="59" spans="1:11" ht="14.1" customHeight="1" x14ac:dyDescent="0.2">
      <c r="A59" s="306" t="s">
        <v>287</v>
      </c>
      <c r="B59" s="307" t="s">
        <v>288</v>
      </c>
      <c r="C59" s="308"/>
      <c r="D59" s="113">
        <v>0.4179936305732484</v>
      </c>
      <c r="E59" s="115">
        <v>21</v>
      </c>
      <c r="F59" s="114">
        <v>24</v>
      </c>
      <c r="G59" s="114">
        <v>21</v>
      </c>
      <c r="H59" s="114">
        <v>24</v>
      </c>
      <c r="I59" s="140">
        <v>27</v>
      </c>
      <c r="J59" s="115">
        <v>-6</v>
      </c>
      <c r="K59" s="116">
        <v>-22.222222222222221</v>
      </c>
    </row>
    <row r="60" spans="1:11" ht="14.1" customHeight="1" x14ac:dyDescent="0.2">
      <c r="A60" s="306">
        <v>81</v>
      </c>
      <c r="B60" s="307" t="s">
        <v>289</v>
      </c>
      <c r="C60" s="308"/>
      <c r="D60" s="113">
        <v>2.1098726114649682</v>
      </c>
      <c r="E60" s="115">
        <v>106</v>
      </c>
      <c r="F60" s="114">
        <v>114</v>
      </c>
      <c r="G60" s="114">
        <v>113</v>
      </c>
      <c r="H60" s="114">
        <v>116</v>
      </c>
      <c r="I60" s="140">
        <v>124</v>
      </c>
      <c r="J60" s="115">
        <v>-18</v>
      </c>
      <c r="K60" s="116">
        <v>-14.516129032258064</v>
      </c>
    </row>
    <row r="61" spans="1:11" ht="14.1" customHeight="1" x14ac:dyDescent="0.2">
      <c r="A61" s="306" t="s">
        <v>290</v>
      </c>
      <c r="B61" s="307" t="s">
        <v>291</v>
      </c>
      <c r="C61" s="308"/>
      <c r="D61" s="113">
        <v>0.6170382165605095</v>
      </c>
      <c r="E61" s="115">
        <v>31</v>
      </c>
      <c r="F61" s="114">
        <v>37</v>
      </c>
      <c r="G61" s="114">
        <v>40</v>
      </c>
      <c r="H61" s="114">
        <v>42</v>
      </c>
      <c r="I61" s="140">
        <v>52</v>
      </c>
      <c r="J61" s="115">
        <v>-21</v>
      </c>
      <c r="K61" s="116">
        <v>-40.384615384615387</v>
      </c>
    </row>
    <row r="62" spans="1:11" ht="14.1" customHeight="1" x14ac:dyDescent="0.2">
      <c r="A62" s="306" t="s">
        <v>292</v>
      </c>
      <c r="B62" s="307" t="s">
        <v>293</v>
      </c>
      <c r="C62" s="308"/>
      <c r="D62" s="113">
        <v>0.75636942675159236</v>
      </c>
      <c r="E62" s="115">
        <v>38</v>
      </c>
      <c r="F62" s="114">
        <v>43</v>
      </c>
      <c r="G62" s="114">
        <v>38</v>
      </c>
      <c r="H62" s="114">
        <v>40</v>
      </c>
      <c r="I62" s="140">
        <v>38</v>
      </c>
      <c r="J62" s="115">
        <v>0</v>
      </c>
      <c r="K62" s="116">
        <v>0</v>
      </c>
    </row>
    <row r="63" spans="1:11" ht="14.1" customHeight="1" x14ac:dyDescent="0.2">
      <c r="A63" s="306"/>
      <c r="B63" s="307" t="s">
        <v>294</v>
      </c>
      <c r="C63" s="308"/>
      <c r="D63" s="113">
        <v>0.71656050955414008</v>
      </c>
      <c r="E63" s="115">
        <v>36</v>
      </c>
      <c r="F63" s="114">
        <v>41</v>
      </c>
      <c r="G63" s="114">
        <v>35</v>
      </c>
      <c r="H63" s="114">
        <v>37</v>
      </c>
      <c r="I63" s="140">
        <v>35</v>
      </c>
      <c r="J63" s="115">
        <v>1</v>
      </c>
      <c r="K63" s="116">
        <v>2.8571428571428572</v>
      </c>
    </row>
    <row r="64" spans="1:11" ht="14.1" customHeight="1" x14ac:dyDescent="0.2">
      <c r="A64" s="306" t="s">
        <v>295</v>
      </c>
      <c r="B64" s="307" t="s">
        <v>296</v>
      </c>
      <c r="C64" s="308"/>
      <c r="D64" s="113">
        <v>0.11942675159235669</v>
      </c>
      <c r="E64" s="115">
        <v>6</v>
      </c>
      <c r="F64" s="114">
        <v>5</v>
      </c>
      <c r="G64" s="114">
        <v>6</v>
      </c>
      <c r="H64" s="114">
        <v>5</v>
      </c>
      <c r="I64" s="140">
        <v>7</v>
      </c>
      <c r="J64" s="115">
        <v>-1</v>
      </c>
      <c r="K64" s="116">
        <v>-14.285714285714286</v>
      </c>
    </row>
    <row r="65" spans="1:11" ht="14.1" customHeight="1" x14ac:dyDescent="0.2">
      <c r="A65" s="306" t="s">
        <v>297</v>
      </c>
      <c r="B65" s="307" t="s">
        <v>298</v>
      </c>
      <c r="C65" s="308"/>
      <c r="D65" s="113">
        <v>0.33837579617834396</v>
      </c>
      <c r="E65" s="115">
        <v>17</v>
      </c>
      <c r="F65" s="114">
        <v>14</v>
      </c>
      <c r="G65" s="114">
        <v>15</v>
      </c>
      <c r="H65" s="114">
        <v>11</v>
      </c>
      <c r="I65" s="140">
        <v>12</v>
      </c>
      <c r="J65" s="115">
        <v>5</v>
      </c>
      <c r="K65" s="116">
        <v>41.666666666666664</v>
      </c>
    </row>
    <row r="66" spans="1:11" ht="14.1" customHeight="1" x14ac:dyDescent="0.2">
      <c r="A66" s="306">
        <v>82</v>
      </c>
      <c r="B66" s="307" t="s">
        <v>299</v>
      </c>
      <c r="C66" s="308"/>
      <c r="D66" s="113">
        <v>1.6918789808917198</v>
      </c>
      <c r="E66" s="115">
        <v>85</v>
      </c>
      <c r="F66" s="114">
        <v>89</v>
      </c>
      <c r="G66" s="114">
        <v>87</v>
      </c>
      <c r="H66" s="114">
        <v>78</v>
      </c>
      <c r="I66" s="140">
        <v>83</v>
      </c>
      <c r="J66" s="115">
        <v>2</v>
      </c>
      <c r="K66" s="116">
        <v>2.4096385542168677</v>
      </c>
    </row>
    <row r="67" spans="1:11" ht="14.1" customHeight="1" x14ac:dyDescent="0.2">
      <c r="A67" s="306" t="s">
        <v>300</v>
      </c>
      <c r="B67" s="307" t="s">
        <v>301</v>
      </c>
      <c r="C67" s="308"/>
      <c r="D67" s="113">
        <v>0.87579617834394907</v>
      </c>
      <c r="E67" s="115">
        <v>44</v>
      </c>
      <c r="F67" s="114">
        <v>43</v>
      </c>
      <c r="G67" s="114">
        <v>40</v>
      </c>
      <c r="H67" s="114">
        <v>36</v>
      </c>
      <c r="I67" s="140">
        <v>34</v>
      </c>
      <c r="J67" s="115">
        <v>10</v>
      </c>
      <c r="K67" s="116">
        <v>29.411764705882351</v>
      </c>
    </row>
    <row r="68" spans="1:11" ht="14.1" customHeight="1" x14ac:dyDescent="0.2">
      <c r="A68" s="306" t="s">
        <v>302</v>
      </c>
      <c r="B68" s="307" t="s">
        <v>303</v>
      </c>
      <c r="C68" s="308"/>
      <c r="D68" s="113">
        <v>0.49761146496815284</v>
      </c>
      <c r="E68" s="115">
        <v>25</v>
      </c>
      <c r="F68" s="114">
        <v>30</v>
      </c>
      <c r="G68" s="114">
        <v>29</v>
      </c>
      <c r="H68" s="114">
        <v>24</v>
      </c>
      <c r="I68" s="140">
        <v>24</v>
      </c>
      <c r="J68" s="115">
        <v>1</v>
      </c>
      <c r="K68" s="116">
        <v>4.166666666666667</v>
      </c>
    </row>
    <row r="69" spans="1:11" ht="14.1" customHeight="1" x14ac:dyDescent="0.2">
      <c r="A69" s="306">
        <v>83</v>
      </c>
      <c r="B69" s="307" t="s">
        <v>304</v>
      </c>
      <c r="C69" s="308"/>
      <c r="D69" s="113">
        <v>3.781847133757962</v>
      </c>
      <c r="E69" s="115">
        <v>190</v>
      </c>
      <c r="F69" s="114">
        <v>171</v>
      </c>
      <c r="G69" s="114">
        <v>161</v>
      </c>
      <c r="H69" s="114">
        <v>171</v>
      </c>
      <c r="I69" s="140">
        <v>156</v>
      </c>
      <c r="J69" s="115">
        <v>34</v>
      </c>
      <c r="K69" s="116">
        <v>21.794871794871796</v>
      </c>
    </row>
    <row r="70" spans="1:11" ht="14.1" customHeight="1" x14ac:dyDescent="0.2">
      <c r="A70" s="306" t="s">
        <v>305</v>
      </c>
      <c r="B70" s="307" t="s">
        <v>306</v>
      </c>
      <c r="C70" s="308"/>
      <c r="D70" s="113">
        <v>2.6871019108280256</v>
      </c>
      <c r="E70" s="115">
        <v>135</v>
      </c>
      <c r="F70" s="114">
        <v>117</v>
      </c>
      <c r="G70" s="114">
        <v>105</v>
      </c>
      <c r="H70" s="114">
        <v>117</v>
      </c>
      <c r="I70" s="140">
        <v>107</v>
      </c>
      <c r="J70" s="115">
        <v>28</v>
      </c>
      <c r="K70" s="116">
        <v>26.168224299065422</v>
      </c>
    </row>
    <row r="71" spans="1:11" ht="14.1" customHeight="1" x14ac:dyDescent="0.2">
      <c r="A71" s="306"/>
      <c r="B71" s="307" t="s">
        <v>307</v>
      </c>
      <c r="C71" s="308"/>
      <c r="D71" s="113">
        <v>1.234076433121019</v>
      </c>
      <c r="E71" s="115">
        <v>62</v>
      </c>
      <c r="F71" s="114">
        <v>54</v>
      </c>
      <c r="G71" s="114">
        <v>52</v>
      </c>
      <c r="H71" s="114">
        <v>58</v>
      </c>
      <c r="I71" s="140">
        <v>56</v>
      </c>
      <c r="J71" s="115">
        <v>6</v>
      </c>
      <c r="K71" s="116">
        <v>10.714285714285714</v>
      </c>
    </row>
    <row r="72" spans="1:11" ht="14.1" customHeight="1" x14ac:dyDescent="0.2">
      <c r="A72" s="306">
        <v>84</v>
      </c>
      <c r="B72" s="307" t="s">
        <v>308</v>
      </c>
      <c r="C72" s="308"/>
      <c r="D72" s="113">
        <v>0.65684713375796178</v>
      </c>
      <c r="E72" s="115">
        <v>33</v>
      </c>
      <c r="F72" s="114">
        <v>35</v>
      </c>
      <c r="G72" s="114">
        <v>35</v>
      </c>
      <c r="H72" s="114">
        <v>37</v>
      </c>
      <c r="I72" s="140">
        <v>36</v>
      </c>
      <c r="J72" s="115">
        <v>-3</v>
      </c>
      <c r="K72" s="116">
        <v>-8.3333333333333339</v>
      </c>
    </row>
    <row r="73" spans="1:11" ht="14.1" customHeight="1" x14ac:dyDescent="0.2">
      <c r="A73" s="306" t="s">
        <v>309</v>
      </c>
      <c r="B73" s="307" t="s">
        <v>310</v>
      </c>
      <c r="C73" s="308"/>
      <c r="D73" s="113">
        <v>0.1393312101910828</v>
      </c>
      <c r="E73" s="115">
        <v>7</v>
      </c>
      <c r="F73" s="114">
        <v>8</v>
      </c>
      <c r="G73" s="114">
        <v>9</v>
      </c>
      <c r="H73" s="114">
        <v>9</v>
      </c>
      <c r="I73" s="140">
        <v>10</v>
      </c>
      <c r="J73" s="115">
        <v>-3</v>
      </c>
      <c r="K73" s="116">
        <v>-30</v>
      </c>
    </row>
    <row r="74" spans="1:11" ht="14.1" customHeight="1" x14ac:dyDescent="0.2">
      <c r="A74" s="306" t="s">
        <v>311</v>
      </c>
      <c r="B74" s="307" t="s">
        <v>312</v>
      </c>
      <c r="C74" s="308"/>
      <c r="D74" s="113">
        <v>5.9713375796178345E-2</v>
      </c>
      <c r="E74" s="115">
        <v>3</v>
      </c>
      <c r="F74" s="114">
        <v>4</v>
      </c>
      <c r="G74" s="114">
        <v>5</v>
      </c>
      <c r="H74" s="114">
        <v>4</v>
      </c>
      <c r="I74" s="140" t="s">
        <v>513</v>
      </c>
      <c r="J74" s="115" t="s">
        <v>513</v>
      </c>
      <c r="K74" s="116" t="s">
        <v>513</v>
      </c>
    </row>
    <row r="75" spans="1:11" ht="14.1" customHeight="1" x14ac:dyDescent="0.2">
      <c r="A75" s="306" t="s">
        <v>313</v>
      </c>
      <c r="B75" s="307" t="s">
        <v>314</v>
      </c>
      <c r="C75" s="308"/>
      <c r="D75" s="113" t="s">
        <v>513</v>
      </c>
      <c r="E75" s="115" t="s">
        <v>513</v>
      </c>
      <c r="F75" s="114" t="s">
        <v>513</v>
      </c>
      <c r="G75" s="114" t="s">
        <v>513</v>
      </c>
      <c r="H75" s="114">
        <v>0</v>
      </c>
      <c r="I75" s="140">
        <v>0</v>
      </c>
      <c r="J75" s="115" t="s">
        <v>513</v>
      </c>
      <c r="K75" s="116" t="s">
        <v>513</v>
      </c>
    </row>
    <row r="76" spans="1:11" ht="14.1" customHeight="1" x14ac:dyDescent="0.2">
      <c r="A76" s="306">
        <v>91</v>
      </c>
      <c r="B76" s="307" t="s">
        <v>315</v>
      </c>
      <c r="C76" s="308"/>
      <c r="D76" s="113" t="s">
        <v>513</v>
      </c>
      <c r="E76" s="115" t="s">
        <v>513</v>
      </c>
      <c r="F76" s="114" t="s">
        <v>513</v>
      </c>
      <c r="G76" s="114" t="s">
        <v>513</v>
      </c>
      <c r="H76" s="114" t="s">
        <v>513</v>
      </c>
      <c r="I76" s="140" t="s">
        <v>513</v>
      </c>
      <c r="J76" s="115" t="s">
        <v>513</v>
      </c>
      <c r="K76" s="116" t="s">
        <v>513</v>
      </c>
    </row>
    <row r="77" spans="1:11" ht="14.1" customHeight="1" x14ac:dyDescent="0.2">
      <c r="A77" s="306">
        <v>92</v>
      </c>
      <c r="B77" s="307" t="s">
        <v>316</v>
      </c>
      <c r="C77" s="308"/>
      <c r="D77" s="113">
        <v>0.23885350318471338</v>
      </c>
      <c r="E77" s="115">
        <v>12</v>
      </c>
      <c r="F77" s="114">
        <v>10</v>
      </c>
      <c r="G77" s="114">
        <v>9</v>
      </c>
      <c r="H77" s="114">
        <v>9</v>
      </c>
      <c r="I77" s="140">
        <v>9</v>
      </c>
      <c r="J77" s="115">
        <v>3</v>
      </c>
      <c r="K77" s="116">
        <v>33.333333333333336</v>
      </c>
    </row>
    <row r="78" spans="1:11" ht="14.1" customHeight="1" x14ac:dyDescent="0.2">
      <c r="A78" s="306">
        <v>93</v>
      </c>
      <c r="B78" s="307" t="s">
        <v>317</v>
      </c>
      <c r="C78" s="308"/>
      <c r="D78" s="113">
        <v>0</v>
      </c>
      <c r="E78" s="115">
        <v>0</v>
      </c>
      <c r="F78" s="114">
        <v>0</v>
      </c>
      <c r="G78" s="114">
        <v>0</v>
      </c>
      <c r="H78" s="114" t="s">
        <v>513</v>
      </c>
      <c r="I78" s="140" t="s">
        <v>513</v>
      </c>
      <c r="J78" s="115" t="s">
        <v>513</v>
      </c>
      <c r="K78" s="116" t="s">
        <v>513</v>
      </c>
    </row>
    <row r="79" spans="1:11" ht="14.1" customHeight="1" x14ac:dyDescent="0.2">
      <c r="A79" s="306">
        <v>94</v>
      </c>
      <c r="B79" s="307" t="s">
        <v>318</v>
      </c>
      <c r="C79" s="308"/>
      <c r="D79" s="113">
        <v>1.0748407643312101</v>
      </c>
      <c r="E79" s="115">
        <v>54</v>
      </c>
      <c r="F79" s="114">
        <v>55</v>
      </c>
      <c r="G79" s="114">
        <v>60</v>
      </c>
      <c r="H79" s="114">
        <v>58</v>
      </c>
      <c r="I79" s="140">
        <v>59</v>
      </c>
      <c r="J79" s="115">
        <v>-5</v>
      </c>
      <c r="K79" s="116">
        <v>-8.4745762711864412</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2.9856687898089174</v>
      </c>
      <c r="E81" s="143">
        <v>150</v>
      </c>
      <c r="F81" s="144">
        <v>162</v>
      </c>
      <c r="G81" s="144">
        <v>164</v>
      </c>
      <c r="H81" s="144">
        <v>177</v>
      </c>
      <c r="I81" s="145">
        <v>162</v>
      </c>
      <c r="J81" s="143">
        <v>-12</v>
      </c>
      <c r="K81" s="146">
        <v>-7.4074074074074074</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2689</v>
      </c>
      <c r="G12" s="536">
        <v>1945</v>
      </c>
      <c r="H12" s="536">
        <v>3947</v>
      </c>
      <c r="I12" s="536">
        <v>2574</v>
      </c>
      <c r="J12" s="537">
        <v>3354</v>
      </c>
      <c r="K12" s="538">
        <v>-665</v>
      </c>
      <c r="L12" s="349">
        <v>-19.82707215265355</v>
      </c>
    </row>
    <row r="13" spans="1:17" s="110" customFormat="1" ht="15" customHeight="1" x14ac:dyDescent="0.2">
      <c r="A13" s="350" t="s">
        <v>344</v>
      </c>
      <c r="B13" s="351" t="s">
        <v>345</v>
      </c>
      <c r="C13" s="347"/>
      <c r="D13" s="347"/>
      <c r="E13" s="348"/>
      <c r="F13" s="536">
        <v>1541</v>
      </c>
      <c r="G13" s="536">
        <v>975</v>
      </c>
      <c r="H13" s="536">
        <v>2084</v>
      </c>
      <c r="I13" s="536">
        <v>1414</v>
      </c>
      <c r="J13" s="537">
        <v>1794</v>
      </c>
      <c r="K13" s="538">
        <v>-253</v>
      </c>
      <c r="L13" s="349">
        <v>-14.102564102564102</v>
      </c>
    </row>
    <row r="14" spans="1:17" s="110" customFormat="1" ht="22.5" customHeight="1" x14ac:dyDescent="0.2">
      <c r="A14" s="350"/>
      <c r="B14" s="351" t="s">
        <v>346</v>
      </c>
      <c r="C14" s="347"/>
      <c r="D14" s="347"/>
      <c r="E14" s="348"/>
      <c r="F14" s="536">
        <v>1148</v>
      </c>
      <c r="G14" s="536">
        <v>970</v>
      </c>
      <c r="H14" s="536">
        <v>1863</v>
      </c>
      <c r="I14" s="536">
        <v>1160</v>
      </c>
      <c r="J14" s="537">
        <v>1560</v>
      </c>
      <c r="K14" s="538">
        <v>-412</v>
      </c>
      <c r="L14" s="349">
        <v>-26.410256410256409</v>
      </c>
    </row>
    <row r="15" spans="1:17" s="110" customFormat="1" ht="15" customHeight="1" x14ac:dyDescent="0.2">
      <c r="A15" s="350" t="s">
        <v>347</v>
      </c>
      <c r="B15" s="351" t="s">
        <v>108</v>
      </c>
      <c r="C15" s="347"/>
      <c r="D15" s="347"/>
      <c r="E15" s="348"/>
      <c r="F15" s="536">
        <v>403</v>
      </c>
      <c r="G15" s="536">
        <v>319</v>
      </c>
      <c r="H15" s="536">
        <v>1337</v>
      </c>
      <c r="I15" s="536">
        <v>307</v>
      </c>
      <c r="J15" s="537">
        <v>449</v>
      </c>
      <c r="K15" s="538">
        <v>-46</v>
      </c>
      <c r="L15" s="349">
        <v>-10.244988864142538</v>
      </c>
    </row>
    <row r="16" spans="1:17" s="110" customFormat="1" ht="15" customHeight="1" x14ac:dyDescent="0.2">
      <c r="A16" s="350"/>
      <c r="B16" s="351" t="s">
        <v>109</v>
      </c>
      <c r="C16" s="347"/>
      <c r="D16" s="347"/>
      <c r="E16" s="348"/>
      <c r="F16" s="536">
        <v>1837</v>
      </c>
      <c r="G16" s="536">
        <v>1313</v>
      </c>
      <c r="H16" s="536">
        <v>2134</v>
      </c>
      <c r="I16" s="536">
        <v>1795</v>
      </c>
      <c r="J16" s="537">
        <v>2257</v>
      </c>
      <c r="K16" s="538">
        <v>-420</v>
      </c>
      <c r="L16" s="349">
        <v>-18.608772707133362</v>
      </c>
    </row>
    <row r="17" spans="1:12" s="110" customFormat="1" ht="15" customHeight="1" x14ac:dyDescent="0.2">
      <c r="A17" s="350"/>
      <c r="B17" s="351" t="s">
        <v>110</v>
      </c>
      <c r="C17" s="347"/>
      <c r="D17" s="347"/>
      <c r="E17" s="348"/>
      <c r="F17" s="536">
        <v>400</v>
      </c>
      <c r="G17" s="536">
        <v>260</v>
      </c>
      <c r="H17" s="536">
        <v>418</v>
      </c>
      <c r="I17" s="536">
        <v>420</v>
      </c>
      <c r="J17" s="537">
        <v>587</v>
      </c>
      <c r="K17" s="538">
        <v>-187</v>
      </c>
      <c r="L17" s="349">
        <v>-31.856899488926746</v>
      </c>
    </row>
    <row r="18" spans="1:12" s="110" customFormat="1" ht="15" customHeight="1" x14ac:dyDescent="0.2">
      <c r="A18" s="350"/>
      <c r="B18" s="351" t="s">
        <v>111</v>
      </c>
      <c r="C18" s="347"/>
      <c r="D18" s="347"/>
      <c r="E18" s="348"/>
      <c r="F18" s="536">
        <v>49</v>
      </c>
      <c r="G18" s="536">
        <v>53</v>
      </c>
      <c r="H18" s="536">
        <v>58</v>
      </c>
      <c r="I18" s="536">
        <v>52</v>
      </c>
      <c r="J18" s="537">
        <v>61</v>
      </c>
      <c r="K18" s="538">
        <v>-12</v>
      </c>
      <c r="L18" s="349">
        <v>-19.672131147540984</v>
      </c>
    </row>
    <row r="19" spans="1:12" s="110" customFormat="1" ht="15" customHeight="1" x14ac:dyDescent="0.2">
      <c r="A19" s="118" t="s">
        <v>113</v>
      </c>
      <c r="B19" s="119" t="s">
        <v>181</v>
      </c>
      <c r="C19" s="347"/>
      <c r="D19" s="347"/>
      <c r="E19" s="348"/>
      <c r="F19" s="536">
        <v>1678</v>
      </c>
      <c r="G19" s="536">
        <v>1032</v>
      </c>
      <c r="H19" s="536">
        <v>2698</v>
      </c>
      <c r="I19" s="536">
        <v>1486</v>
      </c>
      <c r="J19" s="537">
        <v>1939</v>
      </c>
      <c r="K19" s="538">
        <v>-261</v>
      </c>
      <c r="L19" s="349">
        <v>-13.460546673543064</v>
      </c>
    </row>
    <row r="20" spans="1:12" s="110" customFormat="1" ht="15" customHeight="1" x14ac:dyDescent="0.2">
      <c r="A20" s="118"/>
      <c r="B20" s="119" t="s">
        <v>182</v>
      </c>
      <c r="C20" s="347"/>
      <c r="D20" s="347"/>
      <c r="E20" s="348"/>
      <c r="F20" s="536">
        <v>1011</v>
      </c>
      <c r="G20" s="536">
        <v>913</v>
      </c>
      <c r="H20" s="536">
        <v>1249</v>
      </c>
      <c r="I20" s="536">
        <v>1088</v>
      </c>
      <c r="J20" s="537">
        <v>1415</v>
      </c>
      <c r="K20" s="538">
        <v>-404</v>
      </c>
      <c r="L20" s="349">
        <v>-28.551236749116608</v>
      </c>
    </row>
    <row r="21" spans="1:12" s="110" customFormat="1" ht="15" customHeight="1" x14ac:dyDescent="0.2">
      <c r="A21" s="118" t="s">
        <v>113</v>
      </c>
      <c r="B21" s="119" t="s">
        <v>116</v>
      </c>
      <c r="C21" s="347"/>
      <c r="D21" s="347"/>
      <c r="E21" s="348"/>
      <c r="F21" s="536">
        <v>2524</v>
      </c>
      <c r="G21" s="536">
        <v>1756</v>
      </c>
      <c r="H21" s="536">
        <v>3701</v>
      </c>
      <c r="I21" s="536">
        <v>2337</v>
      </c>
      <c r="J21" s="537">
        <v>3157</v>
      </c>
      <c r="K21" s="538">
        <v>-633</v>
      </c>
      <c r="L21" s="349">
        <v>-20.050681026290782</v>
      </c>
    </row>
    <row r="22" spans="1:12" s="110" customFormat="1" ht="15" customHeight="1" x14ac:dyDescent="0.2">
      <c r="A22" s="118"/>
      <c r="B22" s="119" t="s">
        <v>117</v>
      </c>
      <c r="C22" s="347"/>
      <c r="D22" s="347"/>
      <c r="E22" s="348"/>
      <c r="F22" s="536">
        <v>165</v>
      </c>
      <c r="G22" s="536">
        <v>188</v>
      </c>
      <c r="H22" s="536">
        <v>245</v>
      </c>
      <c r="I22" s="536">
        <v>237</v>
      </c>
      <c r="J22" s="537">
        <v>197</v>
      </c>
      <c r="K22" s="538">
        <v>-32</v>
      </c>
      <c r="L22" s="349">
        <v>-16.243654822335024</v>
      </c>
    </row>
    <row r="23" spans="1:12" s="110" customFormat="1" ht="15" customHeight="1" x14ac:dyDescent="0.2">
      <c r="A23" s="352" t="s">
        <v>347</v>
      </c>
      <c r="B23" s="353" t="s">
        <v>193</v>
      </c>
      <c r="C23" s="354"/>
      <c r="D23" s="354"/>
      <c r="E23" s="355"/>
      <c r="F23" s="539">
        <v>44</v>
      </c>
      <c r="G23" s="539">
        <v>52</v>
      </c>
      <c r="H23" s="539">
        <v>656</v>
      </c>
      <c r="I23" s="539">
        <v>11</v>
      </c>
      <c r="J23" s="540">
        <v>61</v>
      </c>
      <c r="K23" s="541">
        <v>-17</v>
      </c>
      <c r="L23" s="356">
        <v>-27.868852459016395</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26.8</v>
      </c>
      <c r="G25" s="542">
        <v>33.6</v>
      </c>
      <c r="H25" s="542">
        <v>36.299999999999997</v>
      </c>
      <c r="I25" s="542">
        <v>31.2</v>
      </c>
      <c r="J25" s="542">
        <v>26.1</v>
      </c>
      <c r="K25" s="543" t="s">
        <v>349</v>
      </c>
      <c r="L25" s="364">
        <v>0.69999999999999929</v>
      </c>
    </row>
    <row r="26" spans="1:12" s="110" customFormat="1" ht="15" customHeight="1" x14ac:dyDescent="0.2">
      <c r="A26" s="365" t="s">
        <v>105</v>
      </c>
      <c r="B26" s="366" t="s">
        <v>345</v>
      </c>
      <c r="C26" s="362"/>
      <c r="D26" s="362"/>
      <c r="E26" s="363"/>
      <c r="F26" s="542">
        <v>21.9</v>
      </c>
      <c r="G26" s="542">
        <v>29.9</v>
      </c>
      <c r="H26" s="542">
        <v>26.4</v>
      </c>
      <c r="I26" s="542">
        <v>26.4</v>
      </c>
      <c r="J26" s="544">
        <v>20.6</v>
      </c>
      <c r="K26" s="543" t="s">
        <v>349</v>
      </c>
      <c r="L26" s="364">
        <v>1.2999999999999972</v>
      </c>
    </row>
    <row r="27" spans="1:12" s="110" customFormat="1" ht="15" customHeight="1" x14ac:dyDescent="0.2">
      <c r="A27" s="365"/>
      <c r="B27" s="366" t="s">
        <v>346</v>
      </c>
      <c r="C27" s="362"/>
      <c r="D27" s="362"/>
      <c r="E27" s="363"/>
      <c r="F27" s="542">
        <v>33.4</v>
      </c>
      <c r="G27" s="542">
        <v>37.200000000000003</v>
      </c>
      <c r="H27" s="542">
        <v>46.8</v>
      </c>
      <c r="I27" s="542">
        <v>37.1</v>
      </c>
      <c r="J27" s="542">
        <v>32.4</v>
      </c>
      <c r="K27" s="543" t="s">
        <v>349</v>
      </c>
      <c r="L27" s="364">
        <v>1</v>
      </c>
    </row>
    <row r="28" spans="1:12" s="110" customFormat="1" ht="15" customHeight="1" x14ac:dyDescent="0.2">
      <c r="A28" s="365" t="s">
        <v>113</v>
      </c>
      <c r="B28" s="366" t="s">
        <v>108</v>
      </c>
      <c r="C28" s="362"/>
      <c r="D28" s="362"/>
      <c r="E28" s="363"/>
      <c r="F28" s="542">
        <v>37.9</v>
      </c>
      <c r="G28" s="542">
        <v>42</v>
      </c>
      <c r="H28" s="542">
        <v>38.5</v>
      </c>
      <c r="I28" s="542">
        <v>44.1</v>
      </c>
      <c r="J28" s="542">
        <v>32.5</v>
      </c>
      <c r="K28" s="543" t="s">
        <v>349</v>
      </c>
      <c r="L28" s="364">
        <v>5.3999999999999986</v>
      </c>
    </row>
    <row r="29" spans="1:12" s="110" customFormat="1" ht="11.25" x14ac:dyDescent="0.2">
      <c r="A29" s="365"/>
      <c r="B29" s="366" t="s">
        <v>109</v>
      </c>
      <c r="C29" s="362"/>
      <c r="D29" s="362"/>
      <c r="E29" s="363"/>
      <c r="F29" s="542">
        <v>25</v>
      </c>
      <c r="G29" s="542">
        <v>30.1</v>
      </c>
      <c r="H29" s="542">
        <v>35.5</v>
      </c>
      <c r="I29" s="542">
        <v>28.5</v>
      </c>
      <c r="J29" s="544">
        <v>25.1</v>
      </c>
      <c r="K29" s="543" t="s">
        <v>349</v>
      </c>
      <c r="L29" s="364">
        <v>-0.10000000000000142</v>
      </c>
    </row>
    <row r="30" spans="1:12" s="110" customFormat="1" ht="15" customHeight="1" x14ac:dyDescent="0.2">
      <c r="A30" s="365"/>
      <c r="B30" s="366" t="s">
        <v>110</v>
      </c>
      <c r="C30" s="362"/>
      <c r="D30" s="362"/>
      <c r="E30" s="363"/>
      <c r="F30" s="542">
        <v>24.7</v>
      </c>
      <c r="G30" s="542">
        <v>38.299999999999997</v>
      </c>
      <c r="H30" s="542">
        <v>34.6</v>
      </c>
      <c r="I30" s="542">
        <v>30.6</v>
      </c>
      <c r="J30" s="542">
        <v>23.4</v>
      </c>
      <c r="K30" s="543" t="s">
        <v>349</v>
      </c>
      <c r="L30" s="364">
        <v>1.3000000000000007</v>
      </c>
    </row>
    <row r="31" spans="1:12" s="110" customFormat="1" ht="15" customHeight="1" x14ac:dyDescent="0.2">
      <c r="A31" s="365"/>
      <c r="B31" s="366" t="s">
        <v>111</v>
      </c>
      <c r="C31" s="362"/>
      <c r="D31" s="362"/>
      <c r="E31" s="363"/>
      <c r="F31" s="542">
        <v>28.3</v>
      </c>
      <c r="G31" s="542">
        <v>60.4</v>
      </c>
      <c r="H31" s="542">
        <v>58.6</v>
      </c>
      <c r="I31" s="542">
        <v>53.8</v>
      </c>
      <c r="J31" s="542">
        <v>42.6</v>
      </c>
      <c r="K31" s="543" t="s">
        <v>349</v>
      </c>
      <c r="L31" s="364">
        <v>-14.3</v>
      </c>
    </row>
    <row r="32" spans="1:12" s="110" customFormat="1" ht="15" customHeight="1" x14ac:dyDescent="0.2">
      <c r="A32" s="367" t="s">
        <v>113</v>
      </c>
      <c r="B32" s="368" t="s">
        <v>181</v>
      </c>
      <c r="C32" s="362"/>
      <c r="D32" s="362"/>
      <c r="E32" s="363"/>
      <c r="F32" s="542">
        <v>20.8</v>
      </c>
      <c r="G32" s="542">
        <v>27.1</v>
      </c>
      <c r="H32" s="542">
        <v>29.3</v>
      </c>
      <c r="I32" s="542">
        <v>25.9</v>
      </c>
      <c r="J32" s="544">
        <v>19.600000000000001</v>
      </c>
      <c r="K32" s="543" t="s">
        <v>349</v>
      </c>
      <c r="L32" s="364">
        <v>1.1999999999999993</v>
      </c>
    </row>
    <row r="33" spans="1:12" s="110" customFormat="1" ht="15" customHeight="1" x14ac:dyDescent="0.2">
      <c r="A33" s="367"/>
      <c r="B33" s="368" t="s">
        <v>182</v>
      </c>
      <c r="C33" s="362"/>
      <c r="D33" s="362"/>
      <c r="E33" s="363"/>
      <c r="F33" s="542">
        <v>37.4</v>
      </c>
      <c r="G33" s="542">
        <v>40.700000000000003</v>
      </c>
      <c r="H33" s="542">
        <v>47.8</v>
      </c>
      <c r="I33" s="542">
        <v>38.799999999999997</v>
      </c>
      <c r="J33" s="542">
        <v>35.200000000000003</v>
      </c>
      <c r="K33" s="543" t="s">
        <v>349</v>
      </c>
      <c r="L33" s="364">
        <v>2.1999999999999957</v>
      </c>
    </row>
    <row r="34" spans="1:12" s="369" customFormat="1" ht="15" customHeight="1" x14ac:dyDescent="0.2">
      <c r="A34" s="367" t="s">
        <v>113</v>
      </c>
      <c r="B34" s="368" t="s">
        <v>116</v>
      </c>
      <c r="C34" s="362"/>
      <c r="D34" s="362"/>
      <c r="E34" s="363"/>
      <c r="F34" s="542">
        <v>26.9</v>
      </c>
      <c r="G34" s="542">
        <v>33.299999999999997</v>
      </c>
      <c r="H34" s="542">
        <v>36.700000000000003</v>
      </c>
      <c r="I34" s="542">
        <v>30.9</v>
      </c>
      <c r="J34" s="542">
        <v>25.5</v>
      </c>
      <c r="K34" s="543" t="s">
        <v>349</v>
      </c>
      <c r="L34" s="364">
        <v>1.3999999999999986</v>
      </c>
    </row>
    <row r="35" spans="1:12" s="369" customFormat="1" ht="11.25" x14ac:dyDescent="0.2">
      <c r="A35" s="370"/>
      <c r="B35" s="371" t="s">
        <v>117</v>
      </c>
      <c r="C35" s="372"/>
      <c r="D35" s="372"/>
      <c r="E35" s="373"/>
      <c r="F35" s="545">
        <v>25.3</v>
      </c>
      <c r="G35" s="545">
        <v>36.4</v>
      </c>
      <c r="H35" s="545">
        <v>32.1</v>
      </c>
      <c r="I35" s="545">
        <v>33.799999999999997</v>
      </c>
      <c r="J35" s="546">
        <v>35.299999999999997</v>
      </c>
      <c r="K35" s="547" t="s">
        <v>349</v>
      </c>
      <c r="L35" s="374">
        <v>-9.9999999999999964</v>
      </c>
    </row>
    <row r="36" spans="1:12" s="369" customFormat="1" ht="15.95" customHeight="1" x14ac:dyDescent="0.2">
      <c r="A36" s="375" t="s">
        <v>350</v>
      </c>
      <c r="B36" s="376"/>
      <c r="C36" s="377"/>
      <c r="D36" s="376"/>
      <c r="E36" s="378"/>
      <c r="F36" s="548">
        <v>2538</v>
      </c>
      <c r="G36" s="548">
        <v>1805</v>
      </c>
      <c r="H36" s="548">
        <v>2987</v>
      </c>
      <c r="I36" s="548">
        <v>2480</v>
      </c>
      <c r="J36" s="548">
        <v>3168</v>
      </c>
      <c r="K36" s="549">
        <v>-630</v>
      </c>
      <c r="L36" s="380">
        <v>-19.886363636363637</v>
      </c>
    </row>
    <row r="37" spans="1:12" s="369" customFormat="1" ht="15.95" customHeight="1" x14ac:dyDescent="0.2">
      <c r="A37" s="381"/>
      <c r="B37" s="382" t="s">
        <v>113</v>
      </c>
      <c r="C37" s="382" t="s">
        <v>351</v>
      </c>
      <c r="D37" s="382"/>
      <c r="E37" s="383"/>
      <c r="F37" s="548">
        <v>680</v>
      </c>
      <c r="G37" s="548">
        <v>606</v>
      </c>
      <c r="H37" s="548">
        <v>1085</v>
      </c>
      <c r="I37" s="548">
        <v>773</v>
      </c>
      <c r="J37" s="548">
        <v>826</v>
      </c>
      <c r="K37" s="549">
        <v>-146</v>
      </c>
      <c r="L37" s="380">
        <v>-17.675544794188863</v>
      </c>
    </row>
    <row r="38" spans="1:12" s="369" customFormat="1" ht="15.95" customHeight="1" x14ac:dyDescent="0.2">
      <c r="A38" s="381"/>
      <c r="B38" s="384" t="s">
        <v>105</v>
      </c>
      <c r="C38" s="384" t="s">
        <v>106</v>
      </c>
      <c r="D38" s="385"/>
      <c r="E38" s="383"/>
      <c r="F38" s="548">
        <v>1453</v>
      </c>
      <c r="G38" s="548">
        <v>899</v>
      </c>
      <c r="H38" s="548">
        <v>1536</v>
      </c>
      <c r="I38" s="548">
        <v>1372</v>
      </c>
      <c r="J38" s="550">
        <v>1699</v>
      </c>
      <c r="K38" s="549">
        <v>-246</v>
      </c>
      <c r="L38" s="380">
        <v>-14.479105356091818</v>
      </c>
    </row>
    <row r="39" spans="1:12" s="369" customFormat="1" ht="15.95" customHeight="1" x14ac:dyDescent="0.2">
      <c r="A39" s="381"/>
      <c r="B39" s="385"/>
      <c r="C39" s="382" t="s">
        <v>352</v>
      </c>
      <c r="D39" s="385"/>
      <c r="E39" s="383"/>
      <c r="F39" s="548">
        <v>318</v>
      </c>
      <c r="G39" s="548">
        <v>269</v>
      </c>
      <c r="H39" s="548">
        <v>406</v>
      </c>
      <c r="I39" s="548">
        <v>362</v>
      </c>
      <c r="J39" s="548">
        <v>350</v>
      </c>
      <c r="K39" s="549">
        <v>-32</v>
      </c>
      <c r="L39" s="380">
        <v>-9.1428571428571423</v>
      </c>
    </row>
    <row r="40" spans="1:12" s="369" customFormat="1" ht="15.95" customHeight="1" x14ac:dyDescent="0.2">
      <c r="A40" s="381"/>
      <c r="B40" s="384"/>
      <c r="C40" s="384" t="s">
        <v>107</v>
      </c>
      <c r="D40" s="385"/>
      <c r="E40" s="383"/>
      <c r="F40" s="548">
        <v>1085</v>
      </c>
      <c r="G40" s="548">
        <v>906</v>
      </c>
      <c r="H40" s="548">
        <v>1451</v>
      </c>
      <c r="I40" s="548">
        <v>1108</v>
      </c>
      <c r="J40" s="548">
        <v>1469</v>
      </c>
      <c r="K40" s="549">
        <v>-384</v>
      </c>
      <c r="L40" s="380">
        <v>-26.140231449965963</v>
      </c>
    </row>
    <row r="41" spans="1:12" s="369" customFormat="1" ht="24" customHeight="1" x14ac:dyDescent="0.2">
      <c r="A41" s="381"/>
      <c r="B41" s="385"/>
      <c r="C41" s="382" t="s">
        <v>352</v>
      </c>
      <c r="D41" s="385"/>
      <c r="E41" s="383"/>
      <c r="F41" s="548">
        <v>362</v>
      </c>
      <c r="G41" s="548">
        <v>337</v>
      </c>
      <c r="H41" s="548">
        <v>679</v>
      </c>
      <c r="I41" s="548">
        <v>411</v>
      </c>
      <c r="J41" s="550">
        <v>476</v>
      </c>
      <c r="K41" s="549">
        <v>-114</v>
      </c>
      <c r="L41" s="380">
        <v>-23.949579831932773</v>
      </c>
    </row>
    <row r="42" spans="1:12" s="110" customFormat="1" ht="15" customHeight="1" x14ac:dyDescent="0.2">
      <c r="A42" s="381"/>
      <c r="B42" s="384" t="s">
        <v>113</v>
      </c>
      <c r="C42" s="384" t="s">
        <v>353</v>
      </c>
      <c r="D42" s="385"/>
      <c r="E42" s="383"/>
      <c r="F42" s="548">
        <v>346</v>
      </c>
      <c r="G42" s="548">
        <v>231</v>
      </c>
      <c r="H42" s="548">
        <v>520</v>
      </c>
      <c r="I42" s="548">
        <v>288</v>
      </c>
      <c r="J42" s="548">
        <v>381</v>
      </c>
      <c r="K42" s="549">
        <v>-35</v>
      </c>
      <c r="L42" s="380">
        <v>-9.1863517060367457</v>
      </c>
    </row>
    <row r="43" spans="1:12" s="110" customFormat="1" ht="15" customHeight="1" x14ac:dyDescent="0.2">
      <c r="A43" s="381"/>
      <c r="B43" s="385"/>
      <c r="C43" s="382" t="s">
        <v>352</v>
      </c>
      <c r="D43" s="385"/>
      <c r="E43" s="383"/>
      <c r="F43" s="548">
        <v>131</v>
      </c>
      <c r="G43" s="548">
        <v>97</v>
      </c>
      <c r="H43" s="548">
        <v>200</v>
      </c>
      <c r="I43" s="548">
        <v>127</v>
      </c>
      <c r="J43" s="548">
        <v>124</v>
      </c>
      <c r="K43" s="549">
        <v>7</v>
      </c>
      <c r="L43" s="380">
        <v>5.645161290322581</v>
      </c>
    </row>
    <row r="44" spans="1:12" s="110" customFormat="1" ht="15" customHeight="1" x14ac:dyDescent="0.2">
      <c r="A44" s="381"/>
      <c r="B44" s="384"/>
      <c r="C44" s="366" t="s">
        <v>109</v>
      </c>
      <c r="D44" s="385"/>
      <c r="E44" s="383"/>
      <c r="F44" s="548">
        <v>1781</v>
      </c>
      <c r="G44" s="548">
        <v>1281</v>
      </c>
      <c r="H44" s="548">
        <v>2025</v>
      </c>
      <c r="I44" s="548">
        <v>1745</v>
      </c>
      <c r="J44" s="550">
        <v>2175</v>
      </c>
      <c r="K44" s="549">
        <v>-394</v>
      </c>
      <c r="L44" s="380">
        <v>-18.114942528735632</v>
      </c>
    </row>
    <row r="45" spans="1:12" s="110" customFormat="1" ht="15" customHeight="1" x14ac:dyDescent="0.2">
      <c r="A45" s="381"/>
      <c r="B45" s="385"/>
      <c r="C45" s="382" t="s">
        <v>352</v>
      </c>
      <c r="D45" s="385"/>
      <c r="E45" s="383"/>
      <c r="F45" s="548">
        <v>446</v>
      </c>
      <c r="G45" s="548">
        <v>385</v>
      </c>
      <c r="H45" s="548">
        <v>718</v>
      </c>
      <c r="I45" s="548">
        <v>497</v>
      </c>
      <c r="J45" s="548">
        <v>547</v>
      </c>
      <c r="K45" s="549">
        <v>-101</v>
      </c>
      <c r="L45" s="380">
        <v>-18.46435100548446</v>
      </c>
    </row>
    <row r="46" spans="1:12" s="110" customFormat="1" ht="15" customHeight="1" x14ac:dyDescent="0.2">
      <c r="A46" s="381"/>
      <c r="B46" s="384"/>
      <c r="C46" s="366" t="s">
        <v>110</v>
      </c>
      <c r="D46" s="385"/>
      <c r="E46" s="383"/>
      <c r="F46" s="548">
        <v>365</v>
      </c>
      <c r="G46" s="548">
        <v>240</v>
      </c>
      <c r="H46" s="548">
        <v>384</v>
      </c>
      <c r="I46" s="548">
        <v>395</v>
      </c>
      <c r="J46" s="548">
        <v>551</v>
      </c>
      <c r="K46" s="549">
        <v>-186</v>
      </c>
      <c r="L46" s="380">
        <v>-33.756805807622506</v>
      </c>
    </row>
    <row r="47" spans="1:12" s="110" customFormat="1" ht="15" customHeight="1" x14ac:dyDescent="0.2">
      <c r="A47" s="381"/>
      <c r="B47" s="385"/>
      <c r="C47" s="382" t="s">
        <v>352</v>
      </c>
      <c r="D47" s="385"/>
      <c r="E47" s="383"/>
      <c r="F47" s="548">
        <v>90</v>
      </c>
      <c r="G47" s="548">
        <v>92</v>
      </c>
      <c r="H47" s="548">
        <v>133</v>
      </c>
      <c r="I47" s="548">
        <v>121</v>
      </c>
      <c r="J47" s="550">
        <v>129</v>
      </c>
      <c r="K47" s="549">
        <v>-39</v>
      </c>
      <c r="L47" s="380">
        <v>-30.232558139534884</v>
      </c>
    </row>
    <row r="48" spans="1:12" s="110" customFormat="1" ht="15" customHeight="1" x14ac:dyDescent="0.2">
      <c r="A48" s="381"/>
      <c r="B48" s="385"/>
      <c r="C48" s="366" t="s">
        <v>111</v>
      </c>
      <c r="D48" s="386"/>
      <c r="E48" s="387"/>
      <c r="F48" s="548">
        <v>46</v>
      </c>
      <c r="G48" s="548">
        <v>53</v>
      </c>
      <c r="H48" s="548">
        <v>58</v>
      </c>
      <c r="I48" s="548">
        <v>52</v>
      </c>
      <c r="J48" s="548">
        <v>61</v>
      </c>
      <c r="K48" s="549">
        <v>-15</v>
      </c>
      <c r="L48" s="380">
        <v>-24.590163934426229</v>
      </c>
    </row>
    <row r="49" spans="1:12" s="110" customFormat="1" ht="15" customHeight="1" x14ac:dyDescent="0.2">
      <c r="A49" s="381"/>
      <c r="B49" s="385"/>
      <c r="C49" s="382" t="s">
        <v>352</v>
      </c>
      <c r="D49" s="385"/>
      <c r="E49" s="383"/>
      <c r="F49" s="548">
        <v>13</v>
      </c>
      <c r="G49" s="548">
        <v>32</v>
      </c>
      <c r="H49" s="548">
        <v>34</v>
      </c>
      <c r="I49" s="548">
        <v>28</v>
      </c>
      <c r="J49" s="548">
        <v>26</v>
      </c>
      <c r="K49" s="549">
        <v>-13</v>
      </c>
      <c r="L49" s="380">
        <v>-50</v>
      </c>
    </row>
    <row r="50" spans="1:12" s="110" customFormat="1" ht="15" customHeight="1" x14ac:dyDescent="0.2">
      <c r="A50" s="381"/>
      <c r="B50" s="384" t="s">
        <v>113</v>
      </c>
      <c r="C50" s="382" t="s">
        <v>181</v>
      </c>
      <c r="D50" s="385"/>
      <c r="E50" s="383"/>
      <c r="F50" s="548">
        <v>1619</v>
      </c>
      <c r="G50" s="548">
        <v>944</v>
      </c>
      <c r="H50" s="548">
        <v>1849</v>
      </c>
      <c r="I50" s="548">
        <v>1464</v>
      </c>
      <c r="J50" s="550">
        <v>1860</v>
      </c>
      <c r="K50" s="549">
        <v>-241</v>
      </c>
      <c r="L50" s="380">
        <v>-12.956989247311828</v>
      </c>
    </row>
    <row r="51" spans="1:12" s="110" customFormat="1" ht="15" customHeight="1" x14ac:dyDescent="0.2">
      <c r="A51" s="381"/>
      <c r="B51" s="385"/>
      <c r="C51" s="382" t="s">
        <v>352</v>
      </c>
      <c r="D51" s="385"/>
      <c r="E51" s="383"/>
      <c r="F51" s="548">
        <v>336</v>
      </c>
      <c r="G51" s="548">
        <v>256</v>
      </c>
      <c r="H51" s="548">
        <v>541</v>
      </c>
      <c r="I51" s="548">
        <v>379</v>
      </c>
      <c r="J51" s="548">
        <v>365</v>
      </c>
      <c r="K51" s="549">
        <v>-29</v>
      </c>
      <c r="L51" s="380">
        <v>-7.9452054794520546</v>
      </c>
    </row>
    <row r="52" spans="1:12" s="110" customFormat="1" ht="15" customHeight="1" x14ac:dyDescent="0.2">
      <c r="A52" s="381"/>
      <c r="B52" s="384"/>
      <c r="C52" s="382" t="s">
        <v>182</v>
      </c>
      <c r="D52" s="385"/>
      <c r="E52" s="383"/>
      <c r="F52" s="548">
        <v>919</v>
      </c>
      <c r="G52" s="548">
        <v>861</v>
      </c>
      <c r="H52" s="548">
        <v>1138</v>
      </c>
      <c r="I52" s="548">
        <v>1016</v>
      </c>
      <c r="J52" s="548">
        <v>1308</v>
      </c>
      <c r="K52" s="549">
        <v>-389</v>
      </c>
      <c r="L52" s="380">
        <v>-29.74006116207951</v>
      </c>
    </row>
    <row r="53" spans="1:12" s="269" customFormat="1" ht="11.25" customHeight="1" x14ac:dyDescent="0.2">
      <c r="A53" s="381"/>
      <c r="B53" s="385"/>
      <c r="C53" s="382" t="s">
        <v>352</v>
      </c>
      <c r="D53" s="385"/>
      <c r="E53" s="383"/>
      <c r="F53" s="548">
        <v>344</v>
      </c>
      <c r="G53" s="548">
        <v>350</v>
      </c>
      <c r="H53" s="548">
        <v>544</v>
      </c>
      <c r="I53" s="548">
        <v>394</v>
      </c>
      <c r="J53" s="550">
        <v>461</v>
      </c>
      <c r="K53" s="549">
        <v>-117</v>
      </c>
      <c r="L53" s="380">
        <v>-25.379609544468547</v>
      </c>
    </row>
    <row r="54" spans="1:12" s="151" customFormat="1" ht="12.75" customHeight="1" x14ac:dyDescent="0.2">
      <c r="A54" s="381"/>
      <c r="B54" s="384" t="s">
        <v>113</v>
      </c>
      <c r="C54" s="384" t="s">
        <v>116</v>
      </c>
      <c r="D54" s="385"/>
      <c r="E54" s="383"/>
      <c r="F54" s="548">
        <v>2376</v>
      </c>
      <c r="G54" s="548">
        <v>1620</v>
      </c>
      <c r="H54" s="548">
        <v>2765</v>
      </c>
      <c r="I54" s="548">
        <v>2249</v>
      </c>
      <c r="J54" s="548">
        <v>2981</v>
      </c>
      <c r="K54" s="549">
        <v>-605</v>
      </c>
      <c r="L54" s="380">
        <v>-20.29520295202952</v>
      </c>
    </row>
    <row r="55" spans="1:12" ht="11.25" x14ac:dyDescent="0.2">
      <c r="A55" s="381"/>
      <c r="B55" s="385"/>
      <c r="C55" s="382" t="s">
        <v>352</v>
      </c>
      <c r="D55" s="385"/>
      <c r="E55" s="383"/>
      <c r="F55" s="548">
        <v>639</v>
      </c>
      <c r="G55" s="548">
        <v>539</v>
      </c>
      <c r="H55" s="548">
        <v>1014</v>
      </c>
      <c r="I55" s="548">
        <v>695</v>
      </c>
      <c r="J55" s="548">
        <v>760</v>
      </c>
      <c r="K55" s="549">
        <v>-121</v>
      </c>
      <c r="L55" s="380">
        <v>-15.921052631578947</v>
      </c>
    </row>
    <row r="56" spans="1:12" ht="14.25" customHeight="1" x14ac:dyDescent="0.2">
      <c r="A56" s="381"/>
      <c r="B56" s="385"/>
      <c r="C56" s="384" t="s">
        <v>117</v>
      </c>
      <c r="D56" s="385"/>
      <c r="E56" s="383"/>
      <c r="F56" s="548">
        <v>162</v>
      </c>
      <c r="G56" s="548">
        <v>184</v>
      </c>
      <c r="H56" s="548">
        <v>221</v>
      </c>
      <c r="I56" s="548">
        <v>231</v>
      </c>
      <c r="J56" s="548">
        <v>187</v>
      </c>
      <c r="K56" s="549">
        <v>-25</v>
      </c>
      <c r="L56" s="380">
        <v>-13.368983957219251</v>
      </c>
    </row>
    <row r="57" spans="1:12" ht="18.75" customHeight="1" x14ac:dyDescent="0.2">
      <c r="A57" s="388"/>
      <c r="B57" s="389"/>
      <c r="C57" s="390" t="s">
        <v>352</v>
      </c>
      <c r="D57" s="389"/>
      <c r="E57" s="391"/>
      <c r="F57" s="551">
        <v>41</v>
      </c>
      <c r="G57" s="552">
        <v>67</v>
      </c>
      <c r="H57" s="552">
        <v>71</v>
      </c>
      <c r="I57" s="552">
        <v>78</v>
      </c>
      <c r="J57" s="552">
        <v>66</v>
      </c>
      <c r="K57" s="553">
        <f t="shared" ref="K57" si="0">IF(OR(F57=".",J57=".")=TRUE,".",IF(OR(F57="*",J57="*")=TRUE,"*",IF(AND(F57="-",J57="-")=TRUE,"-",IF(AND(ISNUMBER(J57),ISNUMBER(F57))=TRUE,IF(F57-J57=0,0,F57-J57),IF(ISNUMBER(F57)=TRUE,F57,-J57)))))</f>
        <v>-25</v>
      </c>
      <c r="L57" s="392">
        <f t="shared" ref="L57" si="1">IF(K57 =".",".",IF(K57 ="*","*",IF(K57="-","-",IF(K57=0,0,IF(OR(J57="-",J57=".",F57="-",F57=".")=TRUE,"X",IF(J57=0,"0,0",IF(ABS(K57*100/J57)&gt;250,".X",(K57*100/J57))))))))</f>
        <v>-37.878787878787875</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2689</v>
      </c>
      <c r="E11" s="114">
        <v>1945</v>
      </c>
      <c r="F11" s="114">
        <v>3947</v>
      </c>
      <c r="G11" s="114">
        <v>2574</v>
      </c>
      <c r="H11" s="140">
        <v>3354</v>
      </c>
      <c r="I11" s="115">
        <v>-665</v>
      </c>
      <c r="J11" s="116">
        <v>-19.82707215265355</v>
      </c>
    </row>
    <row r="12" spans="1:15" s="110" customFormat="1" ht="24.95" customHeight="1" x14ac:dyDescent="0.2">
      <c r="A12" s="193" t="s">
        <v>132</v>
      </c>
      <c r="B12" s="194" t="s">
        <v>133</v>
      </c>
      <c r="C12" s="113">
        <v>2.8635180364447752</v>
      </c>
      <c r="D12" s="115">
        <v>77</v>
      </c>
      <c r="E12" s="114">
        <v>45</v>
      </c>
      <c r="F12" s="114">
        <v>116</v>
      </c>
      <c r="G12" s="114">
        <v>69</v>
      </c>
      <c r="H12" s="140">
        <v>76</v>
      </c>
      <c r="I12" s="115">
        <v>1</v>
      </c>
      <c r="J12" s="116">
        <v>1.3157894736842106</v>
      </c>
    </row>
    <row r="13" spans="1:15" s="110" customFormat="1" ht="24.95" customHeight="1" x14ac:dyDescent="0.2">
      <c r="A13" s="193" t="s">
        <v>134</v>
      </c>
      <c r="B13" s="199" t="s">
        <v>214</v>
      </c>
      <c r="C13" s="113">
        <v>2.0825585719598365</v>
      </c>
      <c r="D13" s="115">
        <v>56</v>
      </c>
      <c r="E13" s="114">
        <v>41</v>
      </c>
      <c r="F13" s="114">
        <v>67</v>
      </c>
      <c r="G13" s="114">
        <v>33</v>
      </c>
      <c r="H13" s="140">
        <v>81</v>
      </c>
      <c r="I13" s="115">
        <v>-25</v>
      </c>
      <c r="J13" s="116">
        <v>-30.864197530864196</v>
      </c>
    </row>
    <row r="14" spans="1:15" s="287" customFormat="1" ht="24.95" customHeight="1" x14ac:dyDescent="0.2">
      <c r="A14" s="193" t="s">
        <v>215</v>
      </c>
      <c r="B14" s="199" t="s">
        <v>137</v>
      </c>
      <c r="C14" s="113">
        <v>15.358869468203793</v>
      </c>
      <c r="D14" s="115">
        <v>413</v>
      </c>
      <c r="E14" s="114">
        <v>208</v>
      </c>
      <c r="F14" s="114">
        <v>513</v>
      </c>
      <c r="G14" s="114">
        <v>305</v>
      </c>
      <c r="H14" s="140">
        <v>328</v>
      </c>
      <c r="I14" s="115">
        <v>85</v>
      </c>
      <c r="J14" s="116">
        <v>25.914634146341463</v>
      </c>
      <c r="K14" s="110"/>
      <c r="L14" s="110"/>
      <c r="M14" s="110"/>
      <c r="N14" s="110"/>
      <c r="O14" s="110"/>
    </row>
    <row r="15" spans="1:15" s="110" customFormat="1" ht="24.95" customHeight="1" x14ac:dyDescent="0.2">
      <c r="A15" s="193" t="s">
        <v>216</v>
      </c>
      <c r="B15" s="199" t="s">
        <v>217</v>
      </c>
      <c r="C15" s="113">
        <v>2.1197471178876905</v>
      </c>
      <c r="D15" s="115">
        <v>57</v>
      </c>
      <c r="E15" s="114">
        <v>53</v>
      </c>
      <c r="F15" s="114">
        <v>109</v>
      </c>
      <c r="G15" s="114">
        <v>54</v>
      </c>
      <c r="H15" s="140">
        <v>39</v>
      </c>
      <c r="I15" s="115">
        <v>18</v>
      </c>
      <c r="J15" s="116">
        <v>46.153846153846153</v>
      </c>
    </row>
    <row r="16" spans="1:15" s="287" customFormat="1" ht="24.95" customHeight="1" x14ac:dyDescent="0.2">
      <c r="A16" s="193" t="s">
        <v>218</v>
      </c>
      <c r="B16" s="199" t="s">
        <v>141</v>
      </c>
      <c r="C16" s="113">
        <v>9.4458906656749715</v>
      </c>
      <c r="D16" s="115">
        <v>254</v>
      </c>
      <c r="E16" s="114">
        <v>93</v>
      </c>
      <c r="F16" s="114">
        <v>303</v>
      </c>
      <c r="G16" s="114">
        <v>147</v>
      </c>
      <c r="H16" s="140">
        <v>207</v>
      </c>
      <c r="I16" s="115">
        <v>47</v>
      </c>
      <c r="J16" s="116">
        <v>22.705314009661837</v>
      </c>
      <c r="K16" s="110"/>
      <c r="L16" s="110"/>
      <c r="M16" s="110"/>
      <c r="N16" s="110"/>
      <c r="O16" s="110"/>
    </row>
    <row r="17" spans="1:15" s="110" customFormat="1" ht="24.95" customHeight="1" x14ac:dyDescent="0.2">
      <c r="A17" s="193" t="s">
        <v>142</v>
      </c>
      <c r="B17" s="199" t="s">
        <v>220</v>
      </c>
      <c r="C17" s="113">
        <v>3.7932316846411305</v>
      </c>
      <c r="D17" s="115">
        <v>102</v>
      </c>
      <c r="E17" s="114">
        <v>62</v>
      </c>
      <c r="F17" s="114">
        <v>101</v>
      </c>
      <c r="G17" s="114">
        <v>104</v>
      </c>
      <c r="H17" s="140">
        <v>82</v>
      </c>
      <c r="I17" s="115">
        <v>20</v>
      </c>
      <c r="J17" s="116">
        <v>24.390243902439025</v>
      </c>
    </row>
    <row r="18" spans="1:15" s="287" customFormat="1" ht="24.95" customHeight="1" x14ac:dyDescent="0.2">
      <c r="A18" s="201" t="s">
        <v>144</v>
      </c>
      <c r="B18" s="202" t="s">
        <v>145</v>
      </c>
      <c r="C18" s="113">
        <v>9.5946448493863894</v>
      </c>
      <c r="D18" s="115">
        <v>258</v>
      </c>
      <c r="E18" s="114">
        <v>171</v>
      </c>
      <c r="F18" s="114">
        <v>315</v>
      </c>
      <c r="G18" s="114">
        <v>358</v>
      </c>
      <c r="H18" s="140">
        <v>411</v>
      </c>
      <c r="I18" s="115">
        <v>-153</v>
      </c>
      <c r="J18" s="116">
        <v>-37.226277372262771</v>
      </c>
      <c r="K18" s="110"/>
      <c r="L18" s="110"/>
      <c r="M18" s="110"/>
      <c r="N18" s="110"/>
      <c r="O18" s="110"/>
    </row>
    <row r="19" spans="1:15" s="110" customFormat="1" ht="24.95" customHeight="1" x14ac:dyDescent="0.2">
      <c r="A19" s="193" t="s">
        <v>146</v>
      </c>
      <c r="B19" s="199" t="s">
        <v>147</v>
      </c>
      <c r="C19" s="113">
        <v>14.391967274079583</v>
      </c>
      <c r="D19" s="115">
        <v>387</v>
      </c>
      <c r="E19" s="114">
        <v>300</v>
      </c>
      <c r="F19" s="114">
        <v>579</v>
      </c>
      <c r="G19" s="114">
        <v>327</v>
      </c>
      <c r="H19" s="140">
        <v>550</v>
      </c>
      <c r="I19" s="115">
        <v>-163</v>
      </c>
      <c r="J19" s="116">
        <v>-29.636363636363637</v>
      </c>
    </row>
    <row r="20" spans="1:15" s="287" customFormat="1" ht="24.95" customHeight="1" x14ac:dyDescent="0.2">
      <c r="A20" s="193" t="s">
        <v>148</v>
      </c>
      <c r="B20" s="199" t="s">
        <v>149</v>
      </c>
      <c r="C20" s="113">
        <v>6.5079955373744882</v>
      </c>
      <c r="D20" s="115">
        <v>175</v>
      </c>
      <c r="E20" s="114">
        <v>157</v>
      </c>
      <c r="F20" s="114">
        <v>211</v>
      </c>
      <c r="G20" s="114">
        <v>152</v>
      </c>
      <c r="H20" s="140">
        <v>183</v>
      </c>
      <c r="I20" s="115">
        <v>-8</v>
      </c>
      <c r="J20" s="116">
        <v>-4.3715846994535523</v>
      </c>
      <c r="K20" s="110"/>
      <c r="L20" s="110"/>
      <c r="M20" s="110"/>
      <c r="N20" s="110"/>
      <c r="O20" s="110"/>
    </row>
    <row r="21" spans="1:15" s="110" customFormat="1" ht="24.95" customHeight="1" x14ac:dyDescent="0.2">
      <c r="A21" s="201" t="s">
        <v>150</v>
      </c>
      <c r="B21" s="202" t="s">
        <v>151</v>
      </c>
      <c r="C21" s="113">
        <v>5.615470435105987</v>
      </c>
      <c r="D21" s="115">
        <v>151</v>
      </c>
      <c r="E21" s="114">
        <v>133</v>
      </c>
      <c r="F21" s="114">
        <v>202</v>
      </c>
      <c r="G21" s="114">
        <v>191</v>
      </c>
      <c r="H21" s="140">
        <v>169</v>
      </c>
      <c r="I21" s="115">
        <v>-18</v>
      </c>
      <c r="J21" s="116">
        <v>-10.650887573964496</v>
      </c>
    </row>
    <row r="22" spans="1:15" s="110" customFormat="1" ht="24.95" customHeight="1" x14ac:dyDescent="0.2">
      <c r="A22" s="201" t="s">
        <v>152</v>
      </c>
      <c r="B22" s="199" t="s">
        <v>153</v>
      </c>
      <c r="C22" s="113">
        <v>0.29750836742283376</v>
      </c>
      <c r="D22" s="115">
        <v>8</v>
      </c>
      <c r="E22" s="114">
        <v>6</v>
      </c>
      <c r="F22" s="114">
        <v>12</v>
      </c>
      <c r="G22" s="114">
        <v>8</v>
      </c>
      <c r="H22" s="140">
        <v>8</v>
      </c>
      <c r="I22" s="115">
        <v>0</v>
      </c>
      <c r="J22" s="116">
        <v>0</v>
      </c>
    </row>
    <row r="23" spans="1:15" s="110" customFormat="1" ht="24.95" customHeight="1" x14ac:dyDescent="0.2">
      <c r="A23" s="193" t="s">
        <v>154</v>
      </c>
      <c r="B23" s="199" t="s">
        <v>155</v>
      </c>
      <c r="C23" s="113">
        <v>0.85533655634064709</v>
      </c>
      <c r="D23" s="115">
        <v>23</v>
      </c>
      <c r="E23" s="114">
        <v>10</v>
      </c>
      <c r="F23" s="114">
        <v>27</v>
      </c>
      <c r="G23" s="114">
        <v>15</v>
      </c>
      <c r="H23" s="140">
        <v>9</v>
      </c>
      <c r="I23" s="115">
        <v>14</v>
      </c>
      <c r="J23" s="116">
        <v>155.55555555555554</v>
      </c>
    </row>
    <row r="24" spans="1:15" s="110" customFormat="1" ht="24.95" customHeight="1" x14ac:dyDescent="0.2">
      <c r="A24" s="193" t="s">
        <v>156</v>
      </c>
      <c r="B24" s="199" t="s">
        <v>221</v>
      </c>
      <c r="C24" s="113">
        <v>3.5701004090740054</v>
      </c>
      <c r="D24" s="115">
        <v>96</v>
      </c>
      <c r="E24" s="114">
        <v>55</v>
      </c>
      <c r="F24" s="114">
        <v>108</v>
      </c>
      <c r="G24" s="114">
        <v>74</v>
      </c>
      <c r="H24" s="140">
        <v>82</v>
      </c>
      <c r="I24" s="115">
        <v>14</v>
      </c>
      <c r="J24" s="116">
        <v>17.073170731707318</v>
      </c>
    </row>
    <row r="25" spans="1:15" s="110" customFormat="1" ht="24.95" customHeight="1" x14ac:dyDescent="0.2">
      <c r="A25" s="193" t="s">
        <v>222</v>
      </c>
      <c r="B25" s="204" t="s">
        <v>159</v>
      </c>
      <c r="C25" s="113">
        <v>5.5039047973224244</v>
      </c>
      <c r="D25" s="115">
        <v>148</v>
      </c>
      <c r="E25" s="114">
        <v>88</v>
      </c>
      <c r="F25" s="114">
        <v>156</v>
      </c>
      <c r="G25" s="114">
        <v>140</v>
      </c>
      <c r="H25" s="140">
        <v>197</v>
      </c>
      <c r="I25" s="115">
        <v>-49</v>
      </c>
      <c r="J25" s="116">
        <v>-24.873096446700508</v>
      </c>
    </row>
    <row r="26" spans="1:15" s="110" customFormat="1" ht="24.95" customHeight="1" x14ac:dyDescent="0.2">
      <c r="A26" s="201">
        <v>782.78300000000002</v>
      </c>
      <c r="B26" s="203" t="s">
        <v>160</v>
      </c>
      <c r="C26" s="113">
        <v>4.2023056898475266</v>
      </c>
      <c r="D26" s="115">
        <v>113</v>
      </c>
      <c r="E26" s="114">
        <v>96</v>
      </c>
      <c r="F26" s="114">
        <v>214</v>
      </c>
      <c r="G26" s="114">
        <v>157</v>
      </c>
      <c r="H26" s="140">
        <v>160</v>
      </c>
      <c r="I26" s="115">
        <v>-47</v>
      </c>
      <c r="J26" s="116">
        <v>-29.375</v>
      </c>
    </row>
    <row r="27" spans="1:15" s="110" customFormat="1" ht="24.95" customHeight="1" x14ac:dyDescent="0.2">
      <c r="A27" s="193" t="s">
        <v>161</v>
      </c>
      <c r="B27" s="199" t="s">
        <v>162</v>
      </c>
      <c r="C27" s="113">
        <v>5.5782818891781334</v>
      </c>
      <c r="D27" s="115">
        <v>150</v>
      </c>
      <c r="E27" s="114">
        <v>83</v>
      </c>
      <c r="F27" s="114">
        <v>127</v>
      </c>
      <c r="G27" s="114">
        <v>81</v>
      </c>
      <c r="H27" s="140">
        <v>108</v>
      </c>
      <c r="I27" s="115">
        <v>42</v>
      </c>
      <c r="J27" s="116">
        <v>38.888888888888886</v>
      </c>
    </row>
    <row r="28" spans="1:15" s="110" customFormat="1" ht="24.95" customHeight="1" x14ac:dyDescent="0.2">
      <c r="A28" s="193" t="s">
        <v>163</v>
      </c>
      <c r="B28" s="199" t="s">
        <v>164</v>
      </c>
      <c r="C28" s="113">
        <v>5.4295277054667164</v>
      </c>
      <c r="D28" s="115">
        <v>146</v>
      </c>
      <c r="E28" s="114">
        <v>101</v>
      </c>
      <c r="F28" s="114">
        <v>400</v>
      </c>
      <c r="G28" s="114">
        <v>72</v>
      </c>
      <c r="H28" s="140">
        <v>100</v>
      </c>
      <c r="I28" s="115">
        <v>46</v>
      </c>
      <c r="J28" s="116">
        <v>46</v>
      </c>
    </row>
    <row r="29" spans="1:15" s="110" customFormat="1" ht="24.95" customHeight="1" x14ac:dyDescent="0.2">
      <c r="A29" s="193">
        <v>86</v>
      </c>
      <c r="B29" s="199" t="s">
        <v>165</v>
      </c>
      <c r="C29" s="113">
        <v>4.9460766084046117</v>
      </c>
      <c r="D29" s="115">
        <v>133</v>
      </c>
      <c r="E29" s="114">
        <v>85</v>
      </c>
      <c r="F29" s="114">
        <v>187</v>
      </c>
      <c r="G29" s="114">
        <v>138</v>
      </c>
      <c r="H29" s="140">
        <v>132</v>
      </c>
      <c r="I29" s="115">
        <v>1</v>
      </c>
      <c r="J29" s="116">
        <v>0.75757575757575757</v>
      </c>
    </row>
    <row r="30" spans="1:15" s="110" customFormat="1" ht="24.95" customHeight="1" x14ac:dyDescent="0.2">
      <c r="A30" s="193">
        <v>87.88</v>
      </c>
      <c r="B30" s="204" t="s">
        <v>166</v>
      </c>
      <c r="C30" s="113">
        <v>9.8177761249535145</v>
      </c>
      <c r="D30" s="115">
        <v>264</v>
      </c>
      <c r="E30" s="114">
        <v>304</v>
      </c>
      <c r="F30" s="114">
        <v>612</v>
      </c>
      <c r="G30" s="114">
        <v>345</v>
      </c>
      <c r="H30" s="140">
        <v>678</v>
      </c>
      <c r="I30" s="115">
        <v>-414</v>
      </c>
      <c r="J30" s="116">
        <v>-61.061946902654867</v>
      </c>
    </row>
    <row r="31" spans="1:15" s="110" customFormat="1" ht="24.95" customHeight="1" x14ac:dyDescent="0.2">
      <c r="A31" s="193" t="s">
        <v>167</v>
      </c>
      <c r="B31" s="199" t="s">
        <v>168</v>
      </c>
      <c r="C31" s="113">
        <v>3.3841576794347339</v>
      </c>
      <c r="D31" s="115">
        <v>91</v>
      </c>
      <c r="E31" s="114">
        <v>62</v>
      </c>
      <c r="F31" s="114">
        <v>101</v>
      </c>
      <c r="G31" s="114">
        <v>109</v>
      </c>
      <c r="H31" s="140">
        <v>82</v>
      </c>
      <c r="I31" s="115">
        <v>9</v>
      </c>
      <c r="J31" s="116">
        <v>10.975609756097562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2.8635180364447752</v>
      </c>
      <c r="D34" s="115">
        <v>77</v>
      </c>
      <c r="E34" s="114">
        <v>45</v>
      </c>
      <c r="F34" s="114">
        <v>116</v>
      </c>
      <c r="G34" s="114">
        <v>69</v>
      </c>
      <c r="H34" s="140">
        <v>76</v>
      </c>
      <c r="I34" s="115">
        <v>1</v>
      </c>
      <c r="J34" s="116">
        <v>1.3157894736842106</v>
      </c>
    </row>
    <row r="35" spans="1:10" s="110" customFormat="1" ht="24.95" customHeight="1" x14ac:dyDescent="0.2">
      <c r="A35" s="292" t="s">
        <v>171</v>
      </c>
      <c r="B35" s="293" t="s">
        <v>172</v>
      </c>
      <c r="C35" s="113">
        <v>27.03607288955002</v>
      </c>
      <c r="D35" s="115">
        <v>727</v>
      </c>
      <c r="E35" s="114">
        <v>420</v>
      </c>
      <c r="F35" s="114">
        <v>895</v>
      </c>
      <c r="G35" s="114">
        <v>696</v>
      </c>
      <c r="H35" s="140">
        <v>820</v>
      </c>
      <c r="I35" s="115">
        <v>-93</v>
      </c>
      <c r="J35" s="116">
        <v>-11.341463414634147</v>
      </c>
    </row>
    <row r="36" spans="1:10" s="110" customFormat="1" ht="24.95" customHeight="1" x14ac:dyDescent="0.2">
      <c r="A36" s="294" t="s">
        <v>173</v>
      </c>
      <c r="B36" s="295" t="s">
        <v>174</v>
      </c>
      <c r="C36" s="125">
        <v>70.100409074005213</v>
      </c>
      <c r="D36" s="143">
        <v>1885</v>
      </c>
      <c r="E36" s="144">
        <v>1480</v>
      </c>
      <c r="F36" s="144">
        <v>2936</v>
      </c>
      <c r="G36" s="144">
        <v>1809</v>
      </c>
      <c r="H36" s="145">
        <v>2458</v>
      </c>
      <c r="I36" s="143">
        <v>-573</v>
      </c>
      <c r="J36" s="146">
        <v>-23.311635475996745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2689</v>
      </c>
      <c r="F11" s="264">
        <v>1945</v>
      </c>
      <c r="G11" s="264">
        <v>3947</v>
      </c>
      <c r="H11" s="264">
        <v>2574</v>
      </c>
      <c r="I11" s="265">
        <v>3354</v>
      </c>
      <c r="J11" s="263">
        <v>-665</v>
      </c>
      <c r="K11" s="266">
        <v>-19.82707215265355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24.135366307177389</v>
      </c>
      <c r="E13" s="115">
        <v>649</v>
      </c>
      <c r="F13" s="114">
        <v>592</v>
      </c>
      <c r="G13" s="114">
        <v>1168</v>
      </c>
      <c r="H13" s="114">
        <v>758</v>
      </c>
      <c r="I13" s="140">
        <v>881</v>
      </c>
      <c r="J13" s="115">
        <v>-232</v>
      </c>
      <c r="K13" s="116">
        <v>-26.333711691259932</v>
      </c>
    </row>
    <row r="14" spans="1:15" ht="15.95" customHeight="1" x14ac:dyDescent="0.2">
      <c r="A14" s="306" t="s">
        <v>230</v>
      </c>
      <c r="B14" s="307"/>
      <c r="C14" s="308"/>
      <c r="D14" s="113">
        <v>62.662699888434361</v>
      </c>
      <c r="E14" s="115">
        <v>1685</v>
      </c>
      <c r="F14" s="114">
        <v>1089</v>
      </c>
      <c r="G14" s="114">
        <v>2324</v>
      </c>
      <c r="H14" s="114">
        <v>1543</v>
      </c>
      <c r="I14" s="140">
        <v>2088</v>
      </c>
      <c r="J14" s="115">
        <v>-403</v>
      </c>
      <c r="K14" s="116">
        <v>-19.300766283524904</v>
      </c>
    </row>
    <row r="15" spans="1:15" ht="15.95" customHeight="1" x14ac:dyDescent="0.2">
      <c r="A15" s="306" t="s">
        <v>231</v>
      </c>
      <c r="B15" s="307"/>
      <c r="C15" s="308"/>
      <c r="D15" s="113">
        <v>6.3220528077352176</v>
      </c>
      <c r="E15" s="115">
        <v>170</v>
      </c>
      <c r="F15" s="114">
        <v>138</v>
      </c>
      <c r="G15" s="114">
        <v>204</v>
      </c>
      <c r="H15" s="114">
        <v>146</v>
      </c>
      <c r="I15" s="140">
        <v>192</v>
      </c>
      <c r="J15" s="115">
        <v>-22</v>
      </c>
      <c r="K15" s="116">
        <v>-11.458333333333334</v>
      </c>
    </row>
    <row r="16" spans="1:15" ht="15.95" customHeight="1" x14ac:dyDescent="0.2">
      <c r="A16" s="306" t="s">
        <v>232</v>
      </c>
      <c r="B16" s="307"/>
      <c r="C16" s="308"/>
      <c r="D16" s="113">
        <v>6.3964298995909257</v>
      </c>
      <c r="E16" s="115">
        <v>172</v>
      </c>
      <c r="F16" s="114">
        <v>105</v>
      </c>
      <c r="G16" s="114">
        <v>137</v>
      </c>
      <c r="H16" s="114">
        <v>117</v>
      </c>
      <c r="I16" s="140">
        <v>178</v>
      </c>
      <c r="J16" s="115">
        <v>-6</v>
      </c>
      <c r="K16" s="116">
        <v>-3.3707865168539324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3.0122722201561918</v>
      </c>
      <c r="E18" s="115">
        <v>81</v>
      </c>
      <c r="F18" s="114">
        <v>39</v>
      </c>
      <c r="G18" s="114">
        <v>120</v>
      </c>
      <c r="H18" s="114">
        <v>58</v>
      </c>
      <c r="I18" s="140">
        <v>76</v>
      </c>
      <c r="J18" s="115">
        <v>5</v>
      </c>
      <c r="K18" s="116">
        <v>6.5789473684210522</v>
      </c>
    </row>
    <row r="19" spans="1:11" ht="14.1" customHeight="1" x14ac:dyDescent="0.2">
      <c r="A19" s="306" t="s">
        <v>235</v>
      </c>
      <c r="B19" s="307" t="s">
        <v>236</v>
      </c>
      <c r="C19" s="308"/>
      <c r="D19" s="113">
        <v>1.7478616586091484</v>
      </c>
      <c r="E19" s="115">
        <v>47</v>
      </c>
      <c r="F19" s="114">
        <v>15</v>
      </c>
      <c r="G19" s="114">
        <v>52</v>
      </c>
      <c r="H19" s="114">
        <v>29</v>
      </c>
      <c r="I19" s="140">
        <v>36</v>
      </c>
      <c r="J19" s="115">
        <v>11</v>
      </c>
      <c r="K19" s="116">
        <v>30.555555555555557</v>
      </c>
    </row>
    <row r="20" spans="1:11" ht="14.1" customHeight="1" x14ac:dyDescent="0.2">
      <c r="A20" s="306">
        <v>12</v>
      </c>
      <c r="B20" s="307" t="s">
        <v>237</v>
      </c>
      <c r="C20" s="308"/>
      <c r="D20" s="113">
        <v>2.5288211230940871</v>
      </c>
      <c r="E20" s="115">
        <v>68</v>
      </c>
      <c r="F20" s="114">
        <v>31</v>
      </c>
      <c r="G20" s="114">
        <v>51</v>
      </c>
      <c r="H20" s="114">
        <v>64</v>
      </c>
      <c r="I20" s="140">
        <v>88</v>
      </c>
      <c r="J20" s="115">
        <v>-20</v>
      </c>
      <c r="K20" s="116">
        <v>-22.727272727272727</v>
      </c>
    </row>
    <row r="21" spans="1:11" ht="14.1" customHeight="1" x14ac:dyDescent="0.2">
      <c r="A21" s="306">
        <v>21</v>
      </c>
      <c r="B21" s="307" t="s">
        <v>238</v>
      </c>
      <c r="C21" s="308"/>
      <c r="D21" s="113">
        <v>0.70658237262923018</v>
      </c>
      <c r="E21" s="115">
        <v>19</v>
      </c>
      <c r="F21" s="114">
        <v>9</v>
      </c>
      <c r="G21" s="114">
        <v>23</v>
      </c>
      <c r="H21" s="114">
        <v>7</v>
      </c>
      <c r="I21" s="140">
        <v>20</v>
      </c>
      <c r="J21" s="115">
        <v>-1</v>
      </c>
      <c r="K21" s="116">
        <v>-5</v>
      </c>
    </row>
    <row r="22" spans="1:11" ht="14.1" customHeight="1" x14ac:dyDescent="0.2">
      <c r="A22" s="306">
        <v>22</v>
      </c>
      <c r="B22" s="307" t="s">
        <v>239</v>
      </c>
      <c r="C22" s="308"/>
      <c r="D22" s="113">
        <v>1.8966158423205652</v>
      </c>
      <c r="E22" s="115">
        <v>51</v>
      </c>
      <c r="F22" s="114">
        <v>41</v>
      </c>
      <c r="G22" s="114">
        <v>103</v>
      </c>
      <c r="H22" s="114">
        <v>59</v>
      </c>
      <c r="I22" s="140">
        <v>58</v>
      </c>
      <c r="J22" s="115">
        <v>-7</v>
      </c>
      <c r="K22" s="116">
        <v>-12.068965517241379</v>
      </c>
    </row>
    <row r="23" spans="1:11" ht="14.1" customHeight="1" x14ac:dyDescent="0.2">
      <c r="A23" s="306">
        <v>23</v>
      </c>
      <c r="B23" s="307" t="s">
        <v>240</v>
      </c>
      <c r="C23" s="308"/>
      <c r="D23" s="113">
        <v>0.29750836742283376</v>
      </c>
      <c r="E23" s="115">
        <v>8</v>
      </c>
      <c r="F23" s="114">
        <v>5</v>
      </c>
      <c r="G23" s="114">
        <v>17</v>
      </c>
      <c r="H23" s="114">
        <v>4</v>
      </c>
      <c r="I23" s="140">
        <v>4</v>
      </c>
      <c r="J23" s="115">
        <v>4</v>
      </c>
      <c r="K23" s="116">
        <v>100</v>
      </c>
    </row>
    <row r="24" spans="1:11" ht="14.1" customHeight="1" x14ac:dyDescent="0.2">
      <c r="A24" s="306">
        <v>24</v>
      </c>
      <c r="B24" s="307" t="s">
        <v>241</v>
      </c>
      <c r="C24" s="308"/>
      <c r="D24" s="113">
        <v>5.5782818891781334</v>
      </c>
      <c r="E24" s="115">
        <v>150</v>
      </c>
      <c r="F24" s="114">
        <v>89</v>
      </c>
      <c r="G24" s="114">
        <v>219</v>
      </c>
      <c r="H24" s="114">
        <v>118</v>
      </c>
      <c r="I24" s="140">
        <v>156</v>
      </c>
      <c r="J24" s="115">
        <v>-6</v>
      </c>
      <c r="K24" s="116">
        <v>-3.8461538461538463</v>
      </c>
    </row>
    <row r="25" spans="1:11" ht="14.1" customHeight="1" x14ac:dyDescent="0.2">
      <c r="A25" s="306">
        <v>25</v>
      </c>
      <c r="B25" s="307" t="s">
        <v>242</v>
      </c>
      <c r="C25" s="308"/>
      <c r="D25" s="113">
        <v>7.1402008181480108</v>
      </c>
      <c r="E25" s="115">
        <v>192</v>
      </c>
      <c r="F25" s="114">
        <v>70</v>
      </c>
      <c r="G25" s="114">
        <v>189</v>
      </c>
      <c r="H25" s="114">
        <v>124</v>
      </c>
      <c r="I25" s="140">
        <v>201</v>
      </c>
      <c r="J25" s="115">
        <v>-9</v>
      </c>
      <c r="K25" s="116">
        <v>-4.4776119402985071</v>
      </c>
    </row>
    <row r="26" spans="1:11" ht="14.1" customHeight="1" x14ac:dyDescent="0.2">
      <c r="A26" s="306">
        <v>26</v>
      </c>
      <c r="B26" s="307" t="s">
        <v>243</v>
      </c>
      <c r="C26" s="308"/>
      <c r="D26" s="113">
        <v>2.4544440312383786</v>
      </c>
      <c r="E26" s="115">
        <v>66</v>
      </c>
      <c r="F26" s="114">
        <v>42</v>
      </c>
      <c r="G26" s="114">
        <v>112</v>
      </c>
      <c r="H26" s="114">
        <v>61</v>
      </c>
      <c r="I26" s="140">
        <v>97</v>
      </c>
      <c r="J26" s="115">
        <v>-31</v>
      </c>
      <c r="K26" s="116">
        <v>-31.958762886597938</v>
      </c>
    </row>
    <row r="27" spans="1:11" ht="14.1" customHeight="1" x14ac:dyDescent="0.2">
      <c r="A27" s="306">
        <v>27</v>
      </c>
      <c r="B27" s="307" t="s">
        <v>244</v>
      </c>
      <c r="C27" s="308"/>
      <c r="D27" s="113">
        <v>0.81814801041279284</v>
      </c>
      <c r="E27" s="115">
        <v>22</v>
      </c>
      <c r="F27" s="114">
        <v>14</v>
      </c>
      <c r="G27" s="114">
        <v>39</v>
      </c>
      <c r="H27" s="114">
        <v>11</v>
      </c>
      <c r="I27" s="140">
        <v>37</v>
      </c>
      <c r="J27" s="115">
        <v>-15</v>
      </c>
      <c r="K27" s="116">
        <v>-40.54054054054054</v>
      </c>
    </row>
    <row r="28" spans="1:11" ht="14.1" customHeight="1" x14ac:dyDescent="0.2">
      <c r="A28" s="306">
        <v>28</v>
      </c>
      <c r="B28" s="307" t="s">
        <v>245</v>
      </c>
      <c r="C28" s="308"/>
      <c r="D28" s="113" t="s">
        <v>513</v>
      </c>
      <c r="E28" s="115" t="s">
        <v>513</v>
      </c>
      <c r="F28" s="114" t="s">
        <v>513</v>
      </c>
      <c r="G28" s="114">
        <v>13</v>
      </c>
      <c r="H28" s="114">
        <v>4</v>
      </c>
      <c r="I28" s="140">
        <v>3</v>
      </c>
      <c r="J28" s="115" t="s">
        <v>513</v>
      </c>
      <c r="K28" s="116" t="s">
        <v>513</v>
      </c>
    </row>
    <row r="29" spans="1:11" ht="14.1" customHeight="1" x14ac:dyDescent="0.2">
      <c r="A29" s="306">
        <v>29</v>
      </c>
      <c r="B29" s="307" t="s">
        <v>246</v>
      </c>
      <c r="C29" s="308"/>
      <c r="D29" s="113">
        <v>3.904797322424693</v>
      </c>
      <c r="E29" s="115">
        <v>105</v>
      </c>
      <c r="F29" s="114">
        <v>116</v>
      </c>
      <c r="G29" s="114">
        <v>212</v>
      </c>
      <c r="H29" s="114">
        <v>168</v>
      </c>
      <c r="I29" s="140">
        <v>173</v>
      </c>
      <c r="J29" s="115">
        <v>-68</v>
      </c>
      <c r="K29" s="116">
        <v>-39.306358381502889</v>
      </c>
    </row>
    <row r="30" spans="1:11" ht="14.1" customHeight="1" x14ac:dyDescent="0.2">
      <c r="A30" s="306" t="s">
        <v>247</v>
      </c>
      <c r="B30" s="307" t="s">
        <v>248</v>
      </c>
      <c r="C30" s="308"/>
      <c r="D30" s="113">
        <v>1.9709929341762737</v>
      </c>
      <c r="E30" s="115">
        <v>53</v>
      </c>
      <c r="F30" s="114">
        <v>61</v>
      </c>
      <c r="G30" s="114">
        <v>118</v>
      </c>
      <c r="H30" s="114">
        <v>78</v>
      </c>
      <c r="I30" s="140">
        <v>66</v>
      </c>
      <c r="J30" s="115">
        <v>-13</v>
      </c>
      <c r="K30" s="116">
        <v>-19.696969696969695</v>
      </c>
    </row>
    <row r="31" spans="1:11" ht="14.1" customHeight="1" x14ac:dyDescent="0.2">
      <c r="A31" s="306" t="s">
        <v>249</v>
      </c>
      <c r="B31" s="307" t="s">
        <v>250</v>
      </c>
      <c r="C31" s="308"/>
      <c r="D31" s="113" t="s">
        <v>513</v>
      </c>
      <c r="E31" s="115" t="s">
        <v>513</v>
      </c>
      <c r="F31" s="114">
        <v>55</v>
      </c>
      <c r="G31" s="114">
        <v>84</v>
      </c>
      <c r="H31" s="114">
        <v>87</v>
      </c>
      <c r="I31" s="140">
        <v>107</v>
      </c>
      <c r="J31" s="115" t="s">
        <v>513</v>
      </c>
      <c r="K31" s="116" t="s">
        <v>513</v>
      </c>
    </row>
    <row r="32" spans="1:11" ht="14.1" customHeight="1" x14ac:dyDescent="0.2">
      <c r="A32" s="306">
        <v>31</v>
      </c>
      <c r="B32" s="307" t="s">
        <v>251</v>
      </c>
      <c r="C32" s="308"/>
      <c r="D32" s="113">
        <v>0.26031982149497956</v>
      </c>
      <c r="E32" s="115">
        <v>7</v>
      </c>
      <c r="F32" s="114">
        <v>3</v>
      </c>
      <c r="G32" s="114">
        <v>10</v>
      </c>
      <c r="H32" s="114">
        <v>6</v>
      </c>
      <c r="I32" s="140">
        <v>16</v>
      </c>
      <c r="J32" s="115">
        <v>-9</v>
      </c>
      <c r="K32" s="116">
        <v>-56.25</v>
      </c>
    </row>
    <row r="33" spans="1:11" ht="14.1" customHeight="1" x14ac:dyDescent="0.2">
      <c r="A33" s="306">
        <v>32</v>
      </c>
      <c r="B33" s="307" t="s">
        <v>252</v>
      </c>
      <c r="C33" s="308"/>
      <c r="D33" s="113">
        <v>5.2435849758274449</v>
      </c>
      <c r="E33" s="115">
        <v>141</v>
      </c>
      <c r="F33" s="114">
        <v>80</v>
      </c>
      <c r="G33" s="114">
        <v>156</v>
      </c>
      <c r="H33" s="114">
        <v>212</v>
      </c>
      <c r="I33" s="140">
        <v>147</v>
      </c>
      <c r="J33" s="115">
        <v>-6</v>
      </c>
      <c r="K33" s="116">
        <v>-4.0816326530612246</v>
      </c>
    </row>
    <row r="34" spans="1:11" ht="14.1" customHeight="1" x14ac:dyDescent="0.2">
      <c r="A34" s="306">
        <v>33</v>
      </c>
      <c r="B34" s="307" t="s">
        <v>253</v>
      </c>
      <c r="C34" s="308"/>
      <c r="D34" s="113">
        <v>1.8966158423205652</v>
      </c>
      <c r="E34" s="115">
        <v>51</v>
      </c>
      <c r="F34" s="114">
        <v>20</v>
      </c>
      <c r="G34" s="114">
        <v>45</v>
      </c>
      <c r="H34" s="114">
        <v>55</v>
      </c>
      <c r="I34" s="140">
        <v>76</v>
      </c>
      <c r="J34" s="115">
        <v>-25</v>
      </c>
      <c r="K34" s="116">
        <v>-32.89473684210526</v>
      </c>
    </row>
    <row r="35" spans="1:11" ht="14.1" customHeight="1" x14ac:dyDescent="0.2">
      <c r="A35" s="306">
        <v>34</v>
      </c>
      <c r="B35" s="307" t="s">
        <v>254</v>
      </c>
      <c r="C35" s="308"/>
      <c r="D35" s="113">
        <v>3.6816660468575679</v>
      </c>
      <c r="E35" s="115">
        <v>99</v>
      </c>
      <c r="F35" s="114">
        <v>83</v>
      </c>
      <c r="G35" s="114">
        <v>104</v>
      </c>
      <c r="H35" s="114">
        <v>73</v>
      </c>
      <c r="I35" s="140">
        <v>118</v>
      </c>
      <c r="J35" s="115">
        <v>-19</v>
      </c>
      <c r="K35" s="116">
        <v>-16.101694915254239</v>
      </c>
    </row>
    <row r="36" spans="1:11" ht="14.1" customHeight="1" x14ac:dyDescent="0.2">
      <c r="A36" s="306">
        <v>41</v>
      </c>
      <c r="B36" s="307" t="s">
        <v>255</v>
      </c>
      <c r="C36" s="308"/>
      <c r="D36" s="113">
        <v>0.66939382670137593</v>
      </c>
      <c r="E36" s="115">
        <v>18</v>
      </c>
      <c r="F36" s="114">
        <v>10</v>
      </c>
      <c r="G36" s="114">
        <v>10</v>
      </c>
      <c r="H36" s="114">
        <v>10</v>
      </c>
      <c r="I36" s="140">
        <v>13</v>
      </c>
      <c r="J36" s="115">
        <v>5</v>
      </c>
      <c r="K36" s="116">
        <v>38.46153846153846</v>
      </c>
    </row>
    <row r="37" spans="1:11" ht="14.1" customHeight="1" x14ac:dyDescent="0.2">
      <c r="A37" s="306">
        <v>42</v>
      </c>
      <c r="B37" s="307" t="s">
        <v>256</v>
      </c>
      <c r="C37" s="308"/>
      <c r="D37" s="113">
        <v>0</v>
      </c>
      <c r="E37" s="115">
        <v>0</v>
      </c>
      <c r="F37" s="114">
        <v>0</v>
      </c>
      <c r="G37" s="114">
        <v>8</v>
      </c>
      <c r="H37" s="114" t="s">
        <v>513</v>
      </c>
      <c r="I37" s="140" t="s">
        <v>513</v>
      </c>
      <c r="J37" s="115" t="s">
        <v>513</v>
      </c>
      <c r="K37" s="116" t="s">
        <v>513</v>
      </c>
    </row>
    <row r="38" spans="1:11" ht="14.1" customHeight="1" x14ac:dyDescent="0.2">
      <c r="A38" s="306">
        <v>43</v>
      </c>
      <c r="B38" s="307" t="s">
        <v>257</v>
      </c>
      <c r="C38" s="308"/>
      <c r="D38" s="113">
        <v>0.44626255113425067</v>
      </c>
      <c r="E38" s="115">
        <v>12</v>
      </c>
      <c r="F38" s="114" t="s">
        <v>513</v>
      </c>
      <c r="G38" s="114">
        <v>28</v>
      </c>
      <c r="H38" s="114" t="s">
        <v>513</v>
      </c>
      <c r="I38" s="140">
        <v>7</v>
      </c>
      <c r="J38" s="115">
        <v>5</v>
      </c>
      <c r="K38" s="116">
        <v>71.428571428571431</v>
      </c>
    </row>
    <row r="39" spans="1:11" ht="14.1" customHeight="1" x14ac:dyDescent="0.2">
      <c r="A39" s="306">
        <v>51</v>
      </c>
      <c r="B39" s="307" t="s">
        <v>258</v>
      </c>
      <c r="C39" s="308"/>
      <c r="D39" s="113">
        <v>4.4626255113425062</v>
      </c>
      <c r="E39" s="115">
        <v>120</v>
      </c>
      <c r="F39" s="114">
        <v>130</v>
      </c>
      <c r="G39" s="114">
        <v>191</v>
      </c>
      <c r="H39" s="114">
        <v>137</v>
      </c>
      <c r="I39" s="140">
        <v>160</v>
      </c>
      <c r="J39" s="115">
        <v>-40</v>
      </c>
      <c r="K39" s="116">
        <v>-25</v>
      </c>
    </row>
    <row r="40" spans="1:11" ht="14.1" customHeight="1" x14ac:dyDescent="0.2">
      <c r="A40" s="306" t="s">
        <v>259</v>
      </c>
      <c r="B40" s="307" t="s">
        <v>260</v>
      </c>
      <c r="C40" s="308"/>
      <c r="D40" s="113">
        <v>3.7560431387132764</v>
      </c>
      <c r="E40" s="115">
        <v>101</v>
      </c>
      <c r="F40" s="114">
        <v>120</v>
      </c>
      <c r="G40" s="114">
        <v>173</v>
      </c>
      <c r="H40" s="114">
        <v>122</v>
      </c>
      <c r="I40" s="140">
        <v>140</v>
      </c>
      <c r="J40" s="115">
        <v>-39</v>
      </c>
      <c r="K40" s="116">
        <v>-27.857142857142858</v>
      </c>
    </row>
    <row r="41" spans="1:11" ht="14.1" customHeight="1" x14ac:dyDescent="0.2">
      <c r="A41" s="306"/>
      <c r="B41" s="307" t="s">
        <v>261</v>
      </c>
      <c r="C41" s="308"/>
      <c r="D41" s="113">
        <v>1.8222387504648567</v>
      </c>
      <c r="E41" s="115">
        <v>49</v>
      </c>
      <c r="F41" s="114">
        <v>39</v>
      </c>
      <c r="G41" s="114">
        <v>96</v>
      </c>
      <c r="H41" s="114">
        <v>67</v>
      </c>
      <c r="I41" s="140">
        <v>78</v>
      </c>
      <c r="J41" s="115">
        <v>-29</v>
      </c>
      <c r="K41" s="116">
        <v>-37.179487179487182</v>
      </c>
    </row>
    <row r="42" spans="1:11" ht="14.1" customHeight="1" x14ac:dyDescent="0.2">
      <c r="A42" s="306">
        <v>52</v>
      </c>
      <c r="B42" s="307" t="s">
        <v>262</v>
      </c>
      <c r="C42" s="308"/>
      <c r="D42" s="113">
        <v>6.5079955373744882</v>
      </c>
      <c r="E42" s="115">
        <v>175</v>
      </c>
      <c r="F42" s="114">
        <v>92</v>
      </c>
      <c r="G42" s="114">
        <v>190</v>
      </c>
      <c r="H42" s="114">
        <v>146</v>
      </c>
      <c r="I42" s="140">
        <v>192</v>
      </c>
      <c r="J42" s="115">
        <v>-17</v>
      </c>
      <c r="K42" s="116">
        <v>-8.8541666666666661</v>
      </c>
    </row>
    <row r="43" spans="1:11" ht="14.1" customHeight="1" x14ac:dyDescent="0.2">
      <c r="A43" s="306" t="s">
        <v>263</v>
      </c>
      <c r="B43" s="307" t="s">
        <v>264</v>
      </c>
      <c r="C43" s="308"/>
      <c r="D43" s="113">
        <v>5.615470435105987</v>
      </c>
      <c r="E43" s="115">
        <v>151</v>
      </c>
      <c r="F43" s="114">
        <v>76</v>
      </c>
      <c r="G43" s="114">
        <v>166</v>
      </c>
      <c r="H43" s="114">
        <v>118</v>
      </c>
      <c r="I43" s="140">
        <v>162</v>
      </c>
      <c r="J43" s="115">
        <v>-11</v>
      </c>
      <c r="K43" s="116">
        <v>-6.7901234567901234</v>
      </c>
    </row>
    <row r="44" spans="1:11" ht="14.1" customHeight="1" x14ac:dyDescent="0.2">
      <c r="A44" s="306">
        <v>53</v>
      </c>
      <c r="B44" s="307" t="s">
        <v>265</v>
      </c>
      <c r="C44" s="308"/>
      <c r="D44" s="113">
        <v>1.0412792859799183</v>
      </c>
      <c r="E44" s="115">
        <v>28</v>
      </c>
      <c r="F44" s="114">
        <v>31</v>
      </c>
      <c r="G44" s="114">
        <v>43</v>
      </c>
      <c r="H44" s="114">
        <v>37</v>
      </c>
      <c r="I44" s="140">
        <v>37</v>
      </c>
      <c r="J44" s="115">
        <v>-9</v>
      </c>
      <c r="K44" s="116">
        <v>-24.324324324324323</v>
      </c>
    </row>
    <row r="45" spans="1:11" ht="14.1" customHeight="1" x14ac:dyDescent="0.2">
      <c r="A45" s="306" t="s">
        <v>266</v>
      </c>
      <c r="B45" s="307" t="s">
        <v>267</v>
      </c>
      <c r="C45" s="308"/>
      <c r="D45" s="113">
        <v>1.0412792859799183</v>
      </c>
      <c r="E45" s="115">
        <v>28</v>
      </c>
      <c r="F45" s="114">
        <v>30</v>
      </c>
      <c r="G45" s="114">
        <v>43</v>
      </c>
      <c r="H45" s="114">
        <v>36</v>
      </c>
      <c r="I45" s="140">
        <v>37</v>
      </c>
      <c r="J45" s="115">
        <v>-9</v>
      </c>
      <c r="K45" s="116">
        <v>-24.324324324324323</v>
      </c>
    </row>
    <row r="46" spans="1:11" ht="14.1" customHeight="1" x14ac:dyDescent="0.2">
      <c r="A46" s="306">
        <v>54</v>
      </c>
      <c r="B46" s="307" t="s">
        <v>268</v>
      </c>
      <c r="C46" s="308"/>
      <c r="D46" s="113">
        <v>1.9709929341762737</v>
      </c>
      <c r="E46" s="115">
        <v>53</v>
      </c>
      <c r="F46" s="114">
        <v>47</v>
      </c>
      <c r="G46" s="114">
        <v>83</v>
      </c>
      <c r="H46" s="114">
        <v>76</v>
      </c>
      <c r="I46" s="140">
        <v>90</v>
      </c>
      <c r="J46" s="115">
        <v>-37</v>
      </c>
      <c r="K46" s="116">
        <v>-41.111111111111114</v>
      </c>
    </row>
    <row r="47" spans="1:11" ht="14.1" customHeight="1" x14ac:dyDescent="0.2">
      <c r="A47" s="306">
        <v>61</v>
      </c>
      <c r="B47" s="307" t="s">
        <v>269</v>
      </c>
      <c r="C47" s="308"/>
      <c r="D47" s="113">
        <v>1.3387876534027519</v>
      </c>
      <c r="E47" s="115">
        <v>36</v>
      </c>
      <c r="F47" s="114">
        <v>13</v>
      </c>
      <c r="G47" s="114">
        <v>27</v>
      </c>
      <c r="H47" s="114">
        <v>24</v>
      </c>
      <c r="I47" s="140">
        <v>35</v>
      </c>
      <c r="J47" s="115">
        <v>1</v>
      </c>
      <c r="K47" s="116">
        <v>2.8571428571428572</v>
      </c>
    </row>
    <row r="48" spans="1:11" ht="14.1" customHeight="1" x14ac:dyDescent="0.2">
      <c r="A48" s="306">
        <v>62</v>
      </c>
      <c r="B48" s="307" t="s">
        <v>270</v>
      </c>
      <c r="C48" s="308"/>
      <c r="D48" s="113">
        <v>7.9583488285608031</v>
      </c>
      <c r="E48" s="115">
        <v>214</v>
      </c>
      <c r="F48" s="114">
        <v>207</v>
      </c>
      <c r="G48" s="114">
        <v>330</v>
      </c>
      <c r="H48" s="114">
        <v>230</v>
      </c>
      <c r="I48" s="140">
        <v>316</v>
      </c>
      <c r="J48" s="115">
        <v>-102</v>
      </c>
      <c r="K48" s="116">
        <v>-32.278481012658226</v>
      </c>
    </row>
    <row r="49" spans="1:11" ht="14.1" customHeight="1" x14ac:dyDescent="0.2">
      <c r="A49" s="306">
        <v>63</v>
      </c>
      <c r="B49" s="307" t="s">
        <v>271</v>
      </c>
      <c r="C49" s="308"/>
      <c r="D49" s="113">
        <v>2.8263294905169207</v>
      </c>
      <c r="E49" s="115">
        <v>76</v>
      </c>
      <c r="F49" s="114">
        <v>66</v>
      </c>
      <c r="G49" s="114">
        <v>86</v>
      </c>
      <c r="H49" s="114">
        <v>118</v>
      </c>
      <c r="I49" s="140">
        <v>84</v>
      </c>
      <c r="J49" s="115">
        <v>-8</v>
      </c>
      <c r="K49" s="116">
        <v>-9.5238095238095237</v>
      </c>
    </row>
    <row r="50" spans="1:11" ht="14.1" customHeight="1" x14ac:dyDescent="0.2">
      <c r="A50" s="306" t="s">
        <v>272</v>
      </c>
      <c r="B50" s="307" t="s">
        <v>273</v>
      </c>
      <c r="C50" s="308"/>
      <c r="D50" s="113">
        <v>0.55782818891781327</v>
      </c>
      <c r="E50" s="115">
        <v>15</v>
      </c>
      <c r="F50" s="114">
        <v>6</v>
      </c>
      <c r="G50" s="114">
        <v>14</v>
      </c>
      <c r="H50" s="114">
        <v>20</v>
      </c>
      <c r="I50" s="140">
        <v>13</v>
      </c>
      <c r="J50" s="115">
        <v>2</v>
      </c>
      <c r="K50" s="116">
        <v>15.384615384615385</v>
      </c>
    </row>
    <row r="51" spans="1:11" ht="14.1" customHeight="1" x14ac:dyDescent="0.2">
      <c r="A51" s="306" t="s">
        <v>274</v>
      </c>
      <c r="B51" s="307" t="s">
        <v>275</v>
      </c>
      <c r="C51" s="308"/>
      <c r="D51" s="113">
        <v>2.0825585719598365</v>
      </c>
      <c r="E51" s="115">
        <v>56</v>
      </c>
      <c r="F51" s="114">
        <v>59</v>
      </c>
      <c r="G51" s="114">
        <v>62</v>
      </c>
      <c r="H51" s="114">
        <v>95</v>
      </c>
      <c r="I51" s="140">
        <v>65</v>
      </c>
      <c r="J51" s="115">
        <v>-9</v>
      </c>
      <c r="K51" s="116">
        <v>-13.846153846153847</v>
      </c>
    </row>
    <row r="52" spans="1:11" ht="14.1" customHeight="1" x14ac:dyDescent="0.2">
      <c r="A52" s="306">
        <v>71</v>
      </c>
      <c r="B52" s="307" t="s">
        <v>276</v>
      </c>
      <c r="C52" s="308"/>
      <c r="D52" s="113">
        <v>5.5039047973224244</v>
      </c>
      <c r="E52" s="115">
        <v>148</v>
      </c>
      <c r="F52" s="114">
        <v>108</v>
      </c>
      <c r="G52" s="114">
        <v>175</v>
      </c>
      <c r="H52" s="114">
        <v>137</v>
      </c>
      <c r="I52" s="140">
        <v>170</v>
      </c>
      <c r="J52" s="115">
        <v>-22</v>
      </c>
      <c r="K52" s="116">
        <v>-12.941176470588236</v>
      </c>
    </row>
    <row r="53" spans="1:11" ht="14.1" customHeight="1" x14ac:dyDescent="0.2">
      <c r="A53" s="306" t="s">
        <v>277</v>
      </c>
      <c r="B53" s="307" t="s">
        <v>278</v>
      </c>
      <c r="C53" s="308"/>
      <c r="D53" s="113">
        <v>1.9709929341762737</v>
      </c>
      <c r="E53" s="115">
        <v>53</v>
      </c>
      <c r="F53" s="114">
        <v>37</v>
      </c>
      <c r="G53" s="114">
        <v>59</v>
      </c>
      <c r="H53" s="114">
        <v>39</v>
      </c>
      <c r="I53" s="140">
        <v>48</v>
      </c>
      <c r="J53" s="115">
        <v>5</v>
      </c>
      <c r="K53" s="116">
        <v>10.416666666666666</v>
      </c>
    </row>
    <row r="54" spans="1:11" ht="14.1" customHeight="1" x14ac:dyDescent="0.2">
      <c r="A54" s="306" t="s">
        <v>279</v>
      </c>
      <c r="B54" s="307" t="s">
        <v>280</v>
      </c>
      <c r="C54" s="308"/>
      <c r="D54" s="113">
        <v>2.9378951283004833</v>
      </c>
      <c r="E54" s="115">
        <v>79</v>
      </c>
      <c r="F54" s="114">
        <v>65</v>
      </c>
      <c r="G54" s="114">
        <v>109</v>
      </c>
      <c r="H54" s="114">
        <v>93</v>
      </c>
      <c r="I54" s="140">
        <v>106</v>
      </c>
      <c r="J54" s="115">
        <v>-27</v>
      </c>
      <c r="K54" s="116">
        <v>-25.471698113207548</v>
      </c>
    </row>
    <row r="55" spans="1:11" ht="14.1" customHeight="1" x14ac:dyDescent="0.2">
      <c r="A55" s="306">
        <v>72</v>
      </c>
      <c r="B55" s="307" t="s">
        <v>281</v>
      </c>
      <c r="C55" s="308"/>
      <c r="D55" s="113">
        <v>1.7850502045370027</v>
      </c>
      <c r="E55" s="115">
        <v>48</v>
      </c>
      <c r="F55" s="114">
        <v>28</v>
      </c>
      <c r="G55" s="114">
        <v>59</v>
      </c>
      <c r="H55" s="114">
        <v>26</v>
      </c>
      <c r="I55" s="140">
        <v>50</v>
      </c>
      <c r="J55" s="115">
        <v>-2</v>
      </c>
      <c r="K55" s="116">
        <v>-4</v>
      </c>
    </row>
    <row r="56" spans="1:11" ht="14.1" customHeight="1" x14ac:dyDescent="0.2">
      <c r="A56" s="306" t="s">
        <v>282</v>
      </c>
      <c r="B56" s="307" t="s">
        <v>283</v>
      </c>
      <c r="C56" s="308"/>
      <c r="D56" s="113">
        <v>0.63220528077352178</v>
      </c>
      <c r="E56" s="115">
        <v>17</v>
      </c>
      <c r="F56" s="114" t="s">
        <v>513</v>
      </c>
      <c r="G56" s="114">
        <v>21</v>
      </c>
      <c r="H56" s="114">
        <v>10</v>
      </c>
      <c r="I56" s="140">
        <v>9</v>
      </c>
      <c r="J56" s="115">
        <v>8</v>
      </c>
      <c r="K56" s="116">
        <v>88.888888888888886</v>
      </c>
    </row>
    <row r="57" spans="1:11" ht="14.1" customHeight="1" x14ac:dyDescent="0.2">
      <c r="A57" s="306" t="s">
        <v>284</v>
      </c>
      <c r="B57" s="307" t="s">
        <v>285</v>
      </c>
      <c r="C57" s="308"/>
      <c r="D57" s="113">
        <v>0.70658237262923018</v>
      </c>
      <c r="E57" s="115">
        <v>19</v>
      </c>
      <c r="F57" s="114">
        <v>20</v>
      </c>
      <c r="G57" s="114">
        <v>23</v>
      </c>
      <c r="H57" s="114">
        <v>16</v>
      </c>
      <c r="I57" s="140">
        <v>32</v>
      </c>
      <c r="J57" s="115">
        <v>-13</v>
      </c>
      <c r="K57" s="116">
        <v>-40.625</v>
      </c>
    </row>
    <row r="58" spans="1:11" ht="14.1" customHeight="1" x14ac:dyDescent="0.2">
      <c r="A58" s="306">
        <v>73</v>
      </c>
      <c r="B58" s="307" t="s">
        <v>286</v>
      </c>
      <c r="C58" s="308"/>
      <c r="D58" s="113">
        <v>2.7147638527333582</v>
      </c>
      <c r="E58" s="115">
        <v>73</v>
      </c>
      <c r="F58" s="114">
        <v>39</v>
      </c>
      <c r="G58" s="114">
        <v>93</v>
      </c>
      <c r="H58" s="114">
        <v>49</v>
      </c>
      <c r="I58" s="140">
        <v>48</v>
      </c>
      <c r="J58" s="115">
        <v>25</v>
      </c>
      <c r="K58" s="116">
        <v>52.083333333333336</v>
      </c>
    </row>
    <row r="59" spans="1:11" ht="14.1" customHeight="1" x14ac:dyDescent="0.2">
      <c r="A59" s="306" t="s">
        <v>287</v>
      </c>
      <c r="B59" s="307" t="s">
        <v>288</v>
      </c>
      <c r="C59" s="308"/>
      <c r="D59" s="113">
        <v>2.5660096690219412</v>
      </c>
      <c r="E59" s="115">
        <v>69</v>
      </c>
      <c r="F59" s="114">
        <v>34</v>
      </c>
      <c r="G59" s="114">
        <v>88</v>
      </c>
      <c r="H59" s="114">
        <v>48</v>
      </c>
      <c r="I59" s="140">
        <v>43</v>
      </c>
      <c r="J59" s="115">
        <v>26</v>
      </c>
      <c r="K59" s="116">
        <v>60.465116279069768</v>
      </c>
    </row>
    <row r="60" spans="1:11" ht="14.1" customHeight="1" x14ac:dyDescent="0.2">
      <c r="A60" s="306">
        <v>81</v>
      </c>
      <c r="B60" s="307" t="s">
        <v>289</v>
      </c>
      <c r="C60" s="308"/>
      <c r="D60" s="113">
        <v>6.4708069914466346</v>
      </c>
      <c r="E60" s="115">
        <v>174</v>
      </c>
      <c r="F60" s="114">
        <v>103</v>
      </c>
      <c r="G60" s="114">
        <v>221</v>
      </c>
      <c r="H60" s="114">
        <v>166</v>
      </c>
      <c r="I60" s="140">
        <v>150</v>
      </c>
      <c r="J60" s="115">
        <v>24</v>
      </c>
      <c r="K60" s="116">
        <v>16</v>
      </c>
    </row>
    <row r="61" spans="1:11" ht="14.1" customHeight="1" x14ac:dyDescent="0.2">
      <c r="A61" s="306" t="s">
        <v>290</v>
      </c>
      <c r="B61" s="307" t="s">
        <v>291</v>
      </c>
      <c r="C61" s="308"/>
      <c r="D61" s="113">
        <v>1.5619189289698774</v>
      </c>
      <c r="E61" s="115">
        <v>42</v>
      </c>
      <c r="F61" s="114">
        <v>21</v>
      </c>
      <c r="G61" s="114">
        <v>41</v>
      </c>
      <c r="H61" s="114">
        <v>39</v>
      </c>
      <c r="I61" s="140">
        <v>40</v>
      </c>
      <c r="J61" s="115">
        <v>2</v>
      </c>
      <c r="K61" s="116">
        <v>5</v>
      </c>
    </row>
    <row r="62" spans="1:11" ht="14.1" customHeight="1" x14ac:dyDescent="0.2">
      <c r="A62" s="306" t="s">
        <v>292</v>
      </c>
      <c r="B62" s="307" t="s">
        <v>293</v>
      </c>
      <c r="C62" s="308"/>
      <c r="D62" s="113">
        <v>2.2313127556712531</v>
      </c>
      <c r="E62" s="115">
        <v>60</v>
      </c>
      <c r="F62" s="114">
        <v>38</v>
      </c>
      <c r="G62" s="114">
        <v>116</v>
      </c>
      <c r="H62" s="114">
        <v>80</v>
      </c>
      <c r="I62" s="140">
        <v>50</v>
      </c>
      <c r="J62" s="115">
        <v>10</v>
      </c>
      <c r="K62" s="116">
        <v>20</v>
      </c>
    </row>
    <row r="63" spans="1:11" ht="14.1" customHeight="1" x14ac:dyDescent="0.2">
      <c r="A63" s="306"/>
      <c r="B63" s="307" t="s">
        <v>294</v>
      </c>
      <c r="C63" s="308"/>
      <c r="D63" s="113">
        <v>1.9338043882484195</v>
      </c>
      <c r="E63" s="115">
        <v>52</v>
      </c>
      <c r="F63" s="114">
        <v>34</v>
      </c>
      <c r="G63" s="114">
        <v>104</v>
      </c>
      <c r="H63" s="114">
        <v>76</v>
      </c>
      <c r="I63" s="140">
        <v>49</v>
      </c>
      <c r="J63" s="115">
        <v>3</v>
      </c>
      <c r="K63" s="116">
        <v>6.1224489795918364</v>
      </c>
    </row>
    <row r="64" spans="1:11" ht="14.1" customHeight="1" x14ac:dyDescent="0.2">
      <c r="A64" s="306" t="s">
        <v>295</v>
      </c>
      <c r="B64" s="307" t="s">
        <v>296</v>
      </c>
      <c r="C64" s="308"/>
      <c r="D64" s="113">
        <v>0.74377091855708444</v>
      </c>
      <c r="E64" s="115">
        <v>20</v>
      </c>
      <c r="F64" s="114">
        <v>12</v>
      </c>
      <c r="G64" s="114">
        <v>22</v>
      </c>
      <c r="H64" s="114">
        <v>13</v>
      </c>
      <c r="I64" s="140">
        <v>17</v>
      </c>
      <c r="J64" s="115">
        <v>3</v>
      </c>
      <c r="K64" s="116">
        <v>17.647058823529413</v>
      </c>
    </row>
    <row r="65" spans="1:11" ht="14.1" customHeight="1" x14ac:dyDescent="0.2">
      <c r="A65" s="306" t="s">
        <v>297</v>
      </c>
      <c r="B65" s="307" t="s">
        <v>298</v>
      </c>
      <c r="C65" s="308"/>
      <c r="D65" s="113">
        <v>1.0412792859799183</v>
      </c>
      <c r="E65" s="115">
        <v>28</v>
      </c>
      <c r="F65" s="114">
        <v>19</v>
      </c>
      <c r="G65" s="114">
        <v>25</v>
      </c>
      <c r="H65" s="114">
        <v>15</v>
      </c>
      <c r="I65" s="140">
        <v>31</v>
      </c>
      <c r="J65" s="115">
        <v>-3</v>
      </c>
      <c r="K65" s="116">
        <v>-9.67741935483871</v>
      </c>
    </row>
    <row r="66" spans="1:11" ht="14.1" customHeight="1" x14ac:dyDescent="0.2">
      <c r="A66" s="306">
        <v>82</v>
      </c>
      <c r="B66" s="307" t="s">
        <v>299</v>
      </c>
      <c r="C66" s="308"/>
      <c r="D66" s="113">
        <v>5.0204537002603198</v>
      </c>
      <c r="E66" s="115">
        <v>135</v>
      </c>
      <c r="F66" s="114">
        <v>127</v>
      </c>
      <c r="G66" s="114">
        <v>237</v>
      </c>
      <c r="H66" s="114">
        <v>134</v>
      </c>
      <c r="I66" s="140">
        <v>408</v>
      </c>
      <c r="J66" s="115">
        <v>-273</v>
      </c>
      <c r="K66" s="116">
        <v>-66.911764705882348</v>
      </c>
    </row>
    <row r="67" spans="1:11" ht="14.1" customHeight="1" x14ac:dyDescent="0.2">
      <c r="A67" s="306" t="s">
        <v>300</v>
      </c>
      <c r="B67" s="307" t="s">
        <v>301</v>
      </c>
      <c r="C67" s="308"/>
      <c r="D67" s="113">
        <v>3.3841576794347339</v>
      </c>
      <c r="E67" s="115">
        <v>91</v>
      </c>
      <c r="F67" s="114">
        <v>109</v>
      </c>
      <c r="G67" s="114">
        <v>205</v>
      </c>
      <c r="H67" s="114">
        <v>117</v>
      </c>
      <c r="I67" s="140">
        <v>390</v>
      </c>
      <c r="J67" s="115">
        <v>-299</v>
      </c>
      <c r="K67" s="116">
        <v>-76.666666666666671</v>
      </c>
    </row>
    <row r="68" spans="1:11" ht="14.1" customHeight="1" x14ac:dyDescent="0.2">
      <c r="A68" s="306" t="s">
        <v>302</v>
      </c>
      <c r="B68" s="307" t="s">
        <v>303</v>
      </c>
      <c r="C68" s="308"/>
      <c r="D68" s="113">
        <v>1.2644105615470436</v>
      </c>
      <c r="E68" s="115">
        <v>34</v>
      </c>
      <c r="F68" s="114">
        <v>12</v>
      </c>
      <c r="G68" s="114">
        <v>18</v>
      </c>
      <c r="H68" s="114">
        <v>7</v>
      </c>
      <c r="I68" s="140">
        <v>13</v>
      </c>
      <c r="J68" s="115">
        <v>21</v>
      </c>
      <c r="K68" s="116">
        <v>161.53846153846155</v>
      </c>
    </row>
    <row r="69" spans="1:11" ht="14.1" customHeight="1" x14ac:dyDescent="0.2">
      <c r="A69" s="306">
        <v>83</v>
      </c>
      <c r="B69" s="307" t="s">
        <v>304</v>
      </c>
      <c r="C69" s="308"/>
      <c r="D69" s="113">
        <v>8.9252510226850124</v>
      </c>
      <c r="E69" s="115">
        <v>240</v>
      </c>
      <c r="F69" s="114">
        <v>218</v>
      </c>
      <c r="G69" s="114">
        <v>571</v>
      </c>
      <c r="H69" s="114">
        <v>188</v>
      </c>
      <c r="I69" s="140">
        <v>237</v>
      </c>
      <c r="J69" s="115">
        <v>3</v>
      </c>
      <c r="K69" s="116">
        <v>1.2658227848101267</v>
      </c>
    </row>
    <row r="70" spans="1:11" ht="14.1" customHeight="1" x14ac:dyDescent="0.2">
      <c r="A70" s="306" t="s">
        <v>305</v>
      </c>
      <c r="B70" s="307" t="s">
        <v>306</v>
      </c>
      <c r="C70" s="308"/>
      <c r="D70" s="113">
        <v>8.3674228337672005</v>
      </c>
      <c r="E70" s="115">
        <v>225</v>
      </c>
      <c r="F70" s="114">
        <v>190</v>
      </c>
      <c r="G70" s="114">
        <v>519</v>
      </c>
      <c r="H70" s="114">
        <v>161</v>
      </c>
      <c r="I70" s="140">
        <v>211</v>
      </c>
      <c r="J70" s="115">
        <v>14</v>
      </c>
      <c r="K70" s="116">
        <v>6.6350710900473935</v>
      </c>
    </row>
    <row r="71" spans="1:11" ht="14.1" customHeight="1" x14ac:dyDescent="0.2">
      <c r="A71" s="306"/>
      <c r="B71" s="307" t="s">
        <v>307</v>
      </c>
      <c r="C71" s="308"/>
      <c r="D71" s="113">
        <v>4.4998140572703607</v>
      </c>
      <c r="E71" s="115">
        <v>121</v>
      </c>
      <c r="F71" s="114">
        <v>83</v>
      </c>
      <c r="G71" s="114">
        <v>169</v>
      </c>
      <c r="H71" s="114">
        <v>80</v>
      </c>
      <c r="I71" s="140">
        <v>119</v>
      </c>
      <c r="J71" s="115">
        <v>2</v>
      </c>
      <c r="K71" s="116">
        <v>1.680672268907563</v>
      </c>
    </row>
    <row r="72" spans="1:11" ht="14.1" customHeight="1" x14ac:dyDescent="0.2">
      <c r="A72" s="306">
        <v>84</v>
      </c>
      <c r="B72" s="307" t="s">
        <v>308</v>
      </c>
      <c r="C72" s="308"/>
      <c r="D72" s="113">
        <v>0.96690219412420975</v>
      </c>
      <c r="E72" s="115">
        <v>26</v>
      </c>
      <c r="F72" s="114">
        <v>25</v>
      </c>
      <c r="G72" s="114">
        <v>39</v>
      </c>
      <c r="H72" s="114">
        <v>20</v>
      </c>
      <c r="I72" s="140">
        <v>34</v>
      </c>
      <c r="J72" s="115">
        <v>-8</v>
      </c>
      <c r="K72" s="116">
        <v>-23.529411764705884</v>
      </c>
    </row>
    <row r="73" spans="1:11" ht="14.1" customHeight="1" x14ac:dyDescent="0.2">
      <c r="A73" s="306" t="s">
        <v>309</v>
      </c>
      <c r="B73" s="307" t="s">
        <v>310</v>
      </c>
      <c r="C73" s="308"/>
      <c r="D73" s="113">
        <v>0.52063964298995913</v>
      </c>
      <c r="E73" s="115">
        <v>14</v>
      </c>
      <c r="F73" s="114">
        <v>6</v>
      </c>
      <c r="G73" s="114">
        <v>18</v>
      </c>
      <c r="H73" s="114">
        <v>3</v>
      </c>
      <c r="I73" s="140">
        <v>21</v>
      </c>
      <c r="J73" s="115">
        <v>-7</v>
      </c>
      <c r="K73" s="116">
        <v>-33.333333333333336</v>
      </c>
    </row>
    <row r="74" spans="1:11" ht="14.1" customHeight="1" x14ac:dyDescent="0.2">
      <c r="A74" s="306" t="s">
        <v>311</v>
      </c>
      <c r="B74" s="307" t="s">
        <v>312</v>
      </c>
      <c r="C74" s="308"/>
      <c r="D74" s="113">
        <v>0.33469691335068796</v>
      </c>
      <c r="E74" s="115">
        <v>9</v>
      </c>
      <c r="F74" s="114">
        <v>14</v>
      </c>
      <c r="G74" s="114">
        <v>10</v>
      </c>
      <c r="H74" s="114">
        <v>5</v>
      </c>
      <c r="I74" s="140">
        <v>7</v>
      </c>
      <c r="J74" s="115">
        <v>2</v>
      </c>
      <c r="K74" s="116">
        <v>28.571428571428573</v>
      </c>
    </row>
    <row r="75" spans="1:11" ht="14.1" customHeight="1" x14ac:dyDescent="0.2">
      <c r="A75" s="306" t="s">
        <v>313</v>
      </c>
      <c r="B75" s="307" t="s">
        <v>314</v>
      </c>
      <c r="C75" s="308"/>
      <c r="D75" s="113" t="s">
        <v>513</v>
      </c>
      <c r="E75" s="115" t="s">
        <v>513</v>
      </c>
      <c r="F75" s="114">
        <v>0</v>
      </c>
      <c r="G75" s="114">
        <v>0</v>
      </c>
      <c r="H75" s="114" t="s">
        <v>513</v>
      </c>
      <c r="I75" s="140" t="s">
        <v>513</v>
      </c>
      <c r="J75" s="115" t="s">
        <v>513</v>
      </c>
      <c r="K75" s="116" t="s">
        <v>513</v>
      </c>
    </row>
    <row r="76" spans="1:11" ht="14.1" customHeight="1" x14ac:dyDescent="0.2">
      <c r="A76" s="306">
        <v>91</v>
      </c>
      <c r="B76" s="307" t="s">
        <v>315</v>
      </c>
      <c r="C76" s="308"/>
      <c r="D76" s="113">
        <v>0.29750836742283376</v>
      </c>
      <c r="E76" s="115">
        <v>8</v>
      </c>
      <c r="F76" s="114">
        <v>9</v>
      </c>
      <c r="G76" s="114" t="s">
        <v>513</v>
      </c>
      <c r="H76" s="114">
        <v>12</v>
      </c>
      <c r="I76" s="140" t="s">
        <v>513</v>
      </c>
      <c r="J76" s="115" t="s">
        <v>513</v>
      </c>
      <c r="K76" s="116" t="s">
        <v>513</v>
      </c>
    </row>
    <row r="77" spans="1:11" ht="14.1" customHeight="1" x14ac:dyDescent="0.2">
      <c r="A77" s="306">
        <v>92</v>
      </c>
      <c r="B77" s="307" t="s">
        <v>316</v>
      </c>
      <c r="C77" s="308"/>
      <c r="D77" s="113">
        <v>0.48345109706210487</v>
      </c>
      <c r="E77" s="115">
        <v>13</v>
      </c>
      <c r="F77" s="114">
        <v>16</v>
      </c>
      <c r="G77" s="114">
        <v>9</v>
      </c>
      <c r="H77" s="114">
        <v>9</v>
      </c>
      <c r="I77" s="140">
        <v>9</v>
      </c>
      <c r="J77" s="115">
        <v>4</v>
      </c>
      <c r="K77" s="116">
        <v>44.444444444444443</v>
      </c>
    </row>
    <row r="78" spans="1:11" ht="14.1" customHeight="1" x14ac:dyDescent="0.2">
      <c r="A78" s="306">
        <v>93</v>
      </c>
      <c r="B78" s="307" t="s">
        <v>317</v>
      </c>
      <c r="C78" s="308"/>
      <c r="D78" s="113" t="s">
        <v>513</v>
      </c>
      <c r="E78" s="115" t="s">
        <v>513</v>
      </c>
      <c r="F78" s="114">
        <v>0</v>
      </c>
      <c r="G78" s="114" t="s">
        <v>513</v>
      </c>
      <c r="H78" s="114" t="s">
        <v>513</v>
      </c>
      <c r="I78" s="140" t="s">
        <v>513</v>
      </c>
      <c r="J78" s="115" t="s">
        <v>513</v>
      </c>
      <c r="K78" s="116" t="s">
        <v>513</v>
      </c>
    </row>
    <row r="79" spans="1:11" ht="14.1" customHeight="1" x14ac:dyDescent="0.2">
      <c r="A79" s="306">
        <v>94</v>
      </c>
      <c r="B79" s="307" t="s">
        <v>318</v>
      </c>
      <c r="C79" s="308"/>
      <c r="D79" s="113">
        <v>0.48345109706210487</v>
      </c>
      <c r="E79" s="115">
        <v>13</v>
      </c>
      <c r="F79" s="114">
        <v>10</v>
      </c>
      <c r="G79" s="114">
        <v>13</v>
      </c>
      <c r="H79" s="114">
        <v>15</v>
      </c>
      <c r="I79" s="140">
        <v>22</v>
      </c>
      <c r="J79" s="115">
        <v>-9</v>
      </c>
      <c r="K79" s="116">
        <v>-40.909090909090907</v>
      </c>
    </row>
    <row r="80" spans="1:11" ht="14.1" customHeight="1" x14ac:dyDescent="0.2">
      <c r="A80" s="306" t="s">
        <v>319</v>
      </c>
      <c r="B80" s="307" t="s">
        <v>320</v>
      </c>
      <c r="C80" s="308"/>
      <c r="D80" s="113">
        <v>0</v>
      </c>
      <c r="E80" s="115">
        <v>0</v>
      </c>
      <c r="F80" s="114">
        <v>0</v>
      </c>
      <c r="G80" s="114">
        <v>0</v>
      </c>
      <c r="H80" s="114" t="s">
        <v>513</v>
      </c>
      <c r="I80" s="140" t="s">
        <v>513</v>
      </c>
      <c r="J80" s="115" t="s">
        <v>513</v>
      </c>
      <c r="K80" s="116" t="s">
        <v>513</v>
      </c>
    </row>
    <row r="81" spans="1:11" ht="14.1" customHeight="1" x14ac:dyDescent="0.2">
      <c r="A81" s="310" t="s">
        <v>321</v>
      </c>
      <c r="B81" s="311" t="s">
        <v>333</v>
      </c>
      <c r="C81" s="312"/>
      <c r="D81" s="125">
        <v>0.48345109706210487</v>
      </c>
      <c r="E81" s="143">
        <v>13</v>
      </c>
      <c r="F81" s="144">
        <v>21</v>
      </c>
      <c r="G81" s="144">
        <v>114</v>
      </c>
      <c r="H81" s="144">
        <v>10</v>
      </c>
      <c r="I81" s="145">
        <v>15</v>
      </c>
      <c r="J81" s="143">
        <v>-2</v>
      </c>
      <c r="K81" s="146">
        <v>-13.333333333333334</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3233</v>
      </c>
      <c r="E11" s="114">
        <v>2544</v>
      </c>
      <c r="F11" s="114">
        <v>3524</v>
      </c>
      <c r="G11" s="114">
        <v>2544</v>
      </c>
      <c r="H11" s="140">
        <v>3627</v>
      </c>
      <c r="I11" s="115">
        <v>-394</v>
      </c>
      <c r="J11" s="116">
        <v>-10.862972153294734</v>
      </c>
    </row>
    <row r="12" spans="1:15" s="110" customFormat="1" ht="24.95" customHeight="1" x14ac:dyDescent="0.2">
      <c r="A12" s="193" t="s">
        <v>132</v>
      </c>
      <c r="B12" s="194" t="s">
        <v>133</v>
      </c>
      <c r="C12" s="113">
        <v>2.6291370244355088</v>
      </c>
      <c r="D12" s="115">
        <v>85</v>
      </c>
      <c r="E12" s="114">
        <v>98</v>
      </c>
      <c r="F12" s="114">
        <v>99</v>
      </c>
      <c r="G12" s="114">
        <v>61</v>
      </c>
      <c r="H12" s="140">
        <v>76</v>
      </c>
      <c r="I12" s="115">
        <v>9</v>
      </c>
      <c r="J12" s="116">
        <v>11.842105263157896</v>
      </c>
    </row>
    <row r="13" spans="1:15" s="110" customFormat="1" ht="24.95" customHeight="1" x14ac:dyDescent="0.2">
      <c r="A13" s="193" t="s">
        <v>134</v>
      </c>
      <c r="B13" s="199" t="s">
        <v>214</v>
      </c>
      <c r="C13" s="113">
        <v>2.257964738632849</v>
      </c>
      <c r="D13" s="115">
        <v>73</v>
      </c>
      <c r="E13" s="114">
        <v>78</v>
      </c>
      <c r="F13" s="114">
        <v>57</v>
      </c>
      <c r="G13" s="114">
        <v>51</v>
      </c>
      <c r="H13" s="140">
        <v>75</v>
      </c>
      <c r="I13" s="115">
        <v>-2</v>
      </c>
      <c r="J13" s="116">
        <v>-2.6666666666666665</v>
      </c>
    </row>
    <row r="14" spans="1:15" s="287" customFormat="1" ht="24.95" customHeight="1" x14ac:dyDescent="0.2">
      <c r="A14" s="193" t="s">
        <v>215</v>
      </c>
      <c r="B14" s="199" t="s">
        <v>137</v>
      </c>
      <c r="C14" s="113">
        <v>20.847510052582741</v>
      </c>
      <c r="D14" s="115">
        <v>674</v>
      </c>
      <c r="E14" s="114">
        <v>355</v>
      </c>
      <c r="F14" s="114">
        <v>473</v>
      </c>
      <c r="G14" s="114">
        <v>372</v>
      </c>
      <c r="H14" s="140">
        <v>445</v>
      </c>
      <c r="I14" s="115">
        <v>229</v>
      </c>
      <c r="J14" s="116">
        <v>51.460674157303373</v>
      </c>
      <c r="K14" s="110"/>
      <c r="L14" s="110"/>
      <c r="M14" s="110"/>
      <c r="N14" s="110"/>
      <c r="O14" s="110"/>
    </row>
    <row r="15" spans="1:15" s="110" customFormat="1" ht="24.95" customHeight="1" x14ac:dyDescent="0.2">
      <c r="A15" s="193" t="s">
        <v>216</v>
      </c>
      <c r="B15" s="199" t="s">
        <v>217</v>
      </c>
      <c r="C15" s="113">
        <v>3.0931023816888339</v>
      </c>
      <c r="D15" s="115">
        <v>100</v>
      </c>
      <c r="E15" s="114">
        <v>83</v>
      </c>
      <c r="F15" s="114">
        <v>110</v>
      </c>
      <c r="G15" s="114">
        <v>104</v>
      </c>
      <c r="H15" s="140">
        <v>91</v>
      </c>
      <c r="I15" s="115">
        <v>9</v>
      </c>
      <c r="J15" s="116">
        <v>9.8901098901098905</v>
      </c>
    </row>
    <row r="16" spans="1:15" s="287" customFormat="1" ht="24.95" customHeight="1" x14ac:dyDescent="0.2">
      <c r="A16" s="193" t="s">
        <v>218</v>
      </c>
      <c r="B16" s="199" t="s">
        <v>141</v>
      </c>
      <c r="C16" s="113">
        <v>14.166408908134859</v>
      </c>
      <c r="D16" s="115">
        <v>458</v>
      </c>
      <c r="E16" s="114">
        <v>192</v>
      </c>
      <c r="F16" s="114">
        <v>274</v>
      </c>
      <c r="G16" s="114">
        <v>197</v>
      </c>
      <c r="H16" s="140">
        <v>237</v>
      </c>
      <c r="I16" s="115">
        <v>221</v>
      </c>
      <c r="J16" s="116">
        <v>93.248945147679322</v>
      </c>
      <c r="K16" s="110"/>
      <c r="L16" s="110"/>
      <c r="M16" s="110"/>
      <c r="N16" s="110"/>
      <c r="O16" s="110"/>
    </row>
    <row r="17" spans="1:15" s="110" customFormat="1" ht="24.95" customHeight="1" x14ac:dyDescent="0.2">
      <c r="A17" s="193" t="s">
        <v>142</v>
      </c>
      <c r="B17" s="199" t="s">
        <v>220</v>
      </c>
      <c r="C17" s="113">
        <v>3.5879987627590473</v>
      </c>
      <c r="D17" s="115">
        <v>116</v>
      </c>
      <c r="E17" s="114">
        <v>80</v>
      </c>
      <c r="F17" s="114">
        <v>89</v>
      </c>
      <c r="G17" s="114">
        <v>71</v>
      </c>
      <c r="H17" s="140">
        <v>117</v>
      </c>
      <c r="I17" s="115">
        <v>-1</v>
      </c>
      <c r="J17" s="116">
        <v>-0.85470085470085466</v>
      </c>
    </row>
    <row r="18" spans="1:15" s="287" customFormat="1" ht="24.95" customHeight="1" x14ac:dyDescent="0.2">
      <c r="A18" s="201" t="s">
        <v>144</v>
      </c>
      <c r="B18" s="202" t="s">
        <v>145</v>
      </c>
      <c r="C18" s="113">
        <v>8.908134859263841</v>
      </c>
      <c r="D18" s="115">
        <v>288</v>
      </c>
      <c r="E18" s="114">
        <v>286</v>
      </c>
      <c r="F18" s="114">
        <v>245</v>
      </c>
      <c r="G18" s="114">
        <v>277</v>
      </c>
      <c r="H18" s="140">
        <v>325</v>
      </c>
      <c r="I18" s="115">
        <v>-37</v>
      </c>
      <c r="J18" s="116">
        <v>-11.384615384615385</v>
      </c>
      <c r="K18" s="110"/>
      <c r="L18" s="110"/>
      <c r="M18" s="110"/>
      <c r="N18" s="110"/>
      <c r="O18" s="110"/>
    </row>
    <row r="19" spans="1:15" s="110" customFormat="1" ht="24.95" customHeight="1" x14ac:dyDescent="0.2">
      <c r="A19" s="193" t="s">
        <v>146</v>
      </c>
      <c r="B19" s="199" t="s">
        <v>147</v>
      </c>
      <c r="C19" s="113">
        <v>13.795236622332199</v>
      </c>
      <c r="D19" s="115">
        <v>446</v>
      </c>
      <c r="E19" s="114">
        <v>339</v>
      </c>
      <c r="F19" s="114">
        <v>500</v>
      </c>
      <c r="G19" s="114">
        <v>326</v>
      </c>
      <c r="H19" s="140">
        <v>609</v>
      </c>
      <c r="I19" s="115">
        <v>-163</v>
      </c>
      <c r="J19" s="116">
        <v>-26.765188834154351</v>
      </c>
    </row>
    <row r="20" spans="1:15" s="287" customFormat="1" ht="24.95" customHeight="1" x14ac:dyDescent="0.2">
      <c r="A20" s="193" t="s">
        <v>148</v>
      </c>
      <c r="B20" s="199" t="s">
        <v>149</v>
      </c>
      <c r="C20" s="113">
        <v>7.2378595731518711</v>
      </c>
      <c r="D20" s="115">
        <v>234</v>
      </c>
      <c r="E20" s="114">
        <v>198</v>
      </c>
      <c r="F20" s="114">
        <v>208</v>
      </c>
      <c r="G20" s="114">
        <v>172</v>
      </c>
      <c r="H20" s="140">
        <v>202</v>
      </c>
      <c r="I20" s="115">
        <v>32</v>
      </c>
      <c r="J20" s="116">
        <v>15.841584158415841</v>
      </c>
      <c r="K20" s="110"/>
      <c r="L20" s="110"/>
      <c r="M20" s="110"/>
      <c r="N20" s="110"/>
      <c r="O20" s="110"/>
    </row>
    <row r="21" spans="1:15" s="110" customFormat="1" ht="24.95" customHeight="1" x14ac:dyDescent="0.2">
      <c r="A21" s="201" t="s">
        <v>150</v>
      </c>
      <c r="B21" s="202" t="s">
        <v>151</v>
      </c>
      <c r="C21" s="113">
        <v>5.3201360965047941</v>
      </c>
      <c r="D21" s="115">
        <v>172</v>
      </c>
      <c r="E21" s="114">
        <v>175</v>
      </c>
      <c r="F21" s="114">
        <v>162</v>
      </c>
      <c r="G21" s="114">
        <v>167</v>
      </c>
      <c r="H21" s="140">
        <v>160</v>
      </c>
      <c r="I21" s="115">
        <v>12</v>
      </c>
      <c r="J21" s="116">
        <v>7.5</v>
      </c>
    </row>
    <row r="22" spans="1:15" s="110" customFormat="1" ht="24.95" customHeight="1" x14ac:dyDescent="0.2">
      <c r="A22" s="201" t="s">
        <v>152</v>
      </c>
      <c r="B22" s="199" t="s">
        <v>153</v>
      </c>
      <c r="C22" s="113">
        <v>0.24744819053510672</v>
      </c>
      <c r="D22" s="115">
        <v>8</v>
      </c>
      <c r="E22" s="114">
        <v>5</v>
      </c>
      <c r="F22" s="114">
        <v>35</v>
      </c>
      <c r="G22" s="114">
        <v>5</v>
      </c>
      <c r="H22" s="140">
        <v>15</v>
      </c>
      <c r="I22" s="115">
        <v>-7</v>
      </c>
      <c r="J22" s="116">
        <v>-46.666666666666664</v>
      </c>
    </row>
    <row r="23" spans="1:15" s="110" customFormat="1" ht="24.95" customHeight="1" x14ac:dyDescent="0.2">
      <c r="A23" s="193" t="s">
        <v>154</v>
      </c>
      <c r="B23" s="199" t="s">
        <v>155</v>
      </c>
      <c r="C23" s="113">
        <v>0.64955150015465513</v>
      </c>
      <c r="D23" s="115">
        <v>21</v>
      </c>
      <c r="E23" s="114">
        <v>15</v>
      </c>
      <c r="F23" s="114">
        <v>15</v>
      </c>
      <c r="G23" s="114">
        <v>21</v>
      </c>
      <c r="H23" s="140">
        <v>17</v>
      </c>
      <c r="I23" s="115">
        <v>4</v>
      </c>
      <c r="J23" s="116">
        <v>23.529411764705884</v>
      </c>
    </row>
    <row r="24" spans="1:15" s="110" customFormat="1" ht="24.95" customHeight="1" x14ac:dyDescent="0.2">
      <c r="A24" s="193" t="s">
        <v>156</v>
      </c>
      <c r="B24" s="199" t="s">
        <v>221</v>
      </c>
      <c r="C24" s="113">
        <v>2.8147231673368389</v>
      </c>
      <c r="D24" s="115">
        <v>91</v>
      </c>
      <c r="E24" s="114">
        <v>65</v>
      </c>
      <c r="F24" s="114">
        <v>74</v>
      </c>
      <c r="G24" s="114">
        <v>54</v>
      </c>
      <c r="H24" s="140">
        <v>92</v>
      </c>
      <c r="I24" s="115">
        <v>-1</v>
      </c>
      <c r="J24" s="116">
        <v>-1.0869565217391304</v>
      </c>
    </row>
    <row r="25" spans="1:15" s="110" customFormat="1" ht="24.95" customHeight="1" x14ac:dyDescent="0.2">
      <c r="A25" s="193" t="s">
        <v>222</v>
      </c>
      <c r="B25" s="204" t="s">
        <v>159</v>
      </c>
      <c r="C25" s="113">
        <v>5.5985153108567891</v>
      </c>
      <c r="D25" s="115">
        <v>181</v>
      </c>
      <c r="E25" s="114">
        <v>133</v>
      </c>
      <c r="F25" s="114">
        <v>179</v>
      </c>
      <c r="G25" s="114">
        <v>179</v>
      </c>
      <c r="H25" s="140">
        <v>252</v>
      </c>
      <c r="I25" s="115">
        <v>-71</v>
      </c>
      <c r="J25" s="116">
        <v>-28.174603174603174</v>
      </c>
    </row>
    <row r="26" spans="1:15" s="110" customFormat="1" ht="24.95" customHeight="1" x14ac:dyDescent="0.2">
      <c r="A26" s="201">
        <v>782.78300000000002</v>
      </c>
      <c r="B26" s="203" t="s">
        <v>160</v>
      </c>
      <c r="C26" s="113">
        <v>5.1036189297865757</v>
      </c>
      <c r="D26" s="115">
        <v>165</v>
      </c>
      <c r="E26" s="114">
        <v>152</v>
      </c>
      <c r="F26" s="114">
        <v>224</v>
      </c>
      <c r="G26" s="114">
        <v>156</v>
      </c>
      <c r="H26" s="140">
        <v>188</v>
      </c>
      <c r="I26" s="115">
        <v>-23</v>
      </c>
      <c r="J26" s="116">
        <v>-12.23404255319149</v>
      </c>
    </row>
    <row r="27" spans="1:15" s="110" customFormat="1" ht="24.95" customHeight="1" x14ac:dyDescent="0.2">
      <c r="A27" s="193" t="s">
        <v>161</v>
      </c>
      <c r="B27" s="199" t="s">
        <v>162</v>
      </c>
      <c r="C27" s="113">
        <v>4.3612743581812561</v>
      </c>
      <c r="D27" s="115">
        <v>141</v>
      </c>
      <c r="E27" s="114">
        <v>78</v>
      </c>
      <c r="F27" s="114">
        <v>135</v>
      </c>
      <c r="G27" s="114">
        <v>99</v>
      </c>
      <c r="H27" s="140">
        <v>163</v>
      </c>
      <c r="I27" s="115">
        <v>-22</v>
      </c>
      <c r="J27" s="116">
        <v>-13.496932515337424</v>
      </c>
    </row>
    <row r="28" spans="1:15" s="110" customFormat="1" ht="24.95" customHeight="1" x14ac:dyDescent="0.2">
      <c r="A28" s="193" t="s">
        <v>163</v>
      </c>
      <c r="B28" s="199" t="s">
        <v>164</v>
      </c>
      <c r="C28" s="113">
        <v>4.2684812867305908</v>
      </c>
      <c r="D28" s="115">
        <v>138</v>
      </c>
      <c r="E28" s="114">
        <v>84</v>
      </c>
      <c r="F28" s="114">
        <v>396</v>
      </c>
      <c r="G28" s="114">
        <v>73</v>
      </c>
      <c r="H28" s="140">
        <v>123</v>
      </c>
      <c r="I28" s="115">
        <v>15</v>
      </c>
      <c r="J28" s="116">
        <v>12.195121951219512</v>
      </c>
    </row>
    <row r="29" spans="1:15" s="110" customFormat="1" ht="24.95" customHeight="1" x14ac:dyDescent="0.2">
      <c r="A29" s="193">
        <v>86</v>
      </c>
      <c r="B29" s="199" t="s">
        <v>165</v>
      </c>
      <c r="C29" s="113">
        <v>3.8663779771110423</v>
      </c>
      <c r="D29" s="115">
        <v>125</v>
      </c>
      <c r="E29" s="114">
        <v>129</v>
      </c>
      <c r="F29" s="114">
        <v>150</v>
      </c>
      <c r="G29" s="114">
        <v>139</v>
      </c>
      <c r="H29" s="140">
        <v>132</v>
      </c>
      <c r="I29" s="115">
        <v>-7</v>
      </c>
      <c r="J29" s="116">
        <v>-5.3030303030303028</v>
      </c>
    </row>
    <row r="30" spans="1:15" s="110" customFormat="1" ht="24.95" customHeight="1" x14ac:dyDescent="0.2">
      <c r="A30" s="193">
        <v>87.88</v>
      </c>
      <c r="B30" s="204" t="s">
        <v>166</v>
      </c>
      <c r="C30" s="113">
        <v>8.877203835446954</v>
      </c>
      <c r="D30" s="115">
        <v>287</v>
      </c>
      <c r="E30" s="114">
        <v>268</v>
      </c>
      <c r="F30" s="114">
        <v>478</v>
      </c>
      <c r="G30" s="114">
        <v>316</v>
      </c>
      <c r="H30" s="140">
        <v>658</v>
      </c>
      <c r="I30" s="115">
        <v>-371</v>
      </c>
      <c r="J30" s="116">
        <v>-56.382978723404257</v>
      </c>
    </row>
    <row r="31" spans="1:15" s="110" customFormat="1" ht="24.95" customHeight="1" x14ac:dyDescent="0.2">
      <c r="A31" s="193" t="s">
        <v>167</v>
      </c>
      <c r="B31" s="199" t="s">
        <v>168</v>
      </c>
      <c r="C31" s="113">
        <v>3.2168264769563875</v>
      </c>
      <c r="D31" s="115">
        <v>104</v>
      </c>
      <c r="E31" s="114">
        <v>86</v>
      </c>
      <c r="F31" s="114">
        <v>94</v>
      </c>
      <c r="G31" s="114">
        <v>76</v>
      </c>
      <c r="H31" s="140">
        <v>95</v>
      </c>
      <c r="I31" s="115">
        <v>9</v>
      </c>
      <c r="J31" s="116">
        <v>9.473684210526315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2.6291370244355088</v>
      </c>
      <c r="D34" s="115">
        <v>85</v>
      </c>
      <c r="E34" s="114">
        <v>98</v>
      </c>
      <c r="F34" s="114">
        <v>99</v>
      </c>
      <c r="G34" s="114">
        <v>61</v>
      </c>
      <c r="H34" s="140">
        <v>76</v>
      </c>
      <c r="I34" s="115">
        <v>9</v>
      </c>
      <c r="J34" s="116">
        <v>11.842105263157896</v>
      </c>
    </row>
    <row r="35" spans="1:10" s="110" customFormat="1" ht="24.95" customHeight="1" x14ac:dyDescent="0.2">
      <c r="A35" s="292" t="s">
        <v>171</v>
      </c>
      <c r="B35" s="293" t="s">
        <v>172</v>
      </c>
      <c r="C35" s="113">
        <v>32.013609650479431</v>
      </c>
      <c r="D35" s="115">
        <v>1035</v>
      </c>
      <c r="E35" s="114">
        <v>719</v>
      </c>
      <c r="F35" s="114">
        <v>775</v>
      </c>
      <c r="G35" s="114">
        <v>700</v>
      </c>
      <c r="H35" s="140">
        <v>845</v>
      </c>
      <c r="I35" s="115">
        <v>190</v>
      </c>
      <c r="J35" s="116">
        <v>22.485207100591715</v>
      </c>
    </row>
    <row r="36" spans="1:10" s="110" customFormat="1" ht="24.95" customHeight="1" x14ac:dyDescent="0.2">
      <c r="A36" s="294" t="s">
        <v>173</v>
      </c>
      <c r="B36" s="295" t="s">
        <v>174</v>
      </c>
      <c r="C36" s="125">
        <v>65.357253325085054</v>
      </c>
      <c r="D36" s="143">
        <v>2113</v>
      </c>
      <c r="E36" s="144">
        <v>1727</v>
      </c>
      <c r="F36" s="144">
        <v>2650</v>
      </c>
      <c r="G36" s="144">
        <v>1783</v>
      </c>
      <c r="H36" s="145">
        <v>2706</v>
      </c>
      <c r="I36" s="143">
        <v>-593</v>
      </c>
      <c r="J36" s="146">
        <v>-21.914264597191426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3233</v>
      </c>
      <c r="F11" s="264">
        <v>2544</v>
      </c>
      <c r="G11" s="264">
        <v>3524</v>
      </c>
      <c r="H11" s="264">
        <v>2544</v>
      </c>
      <c r="I11" s="265">
        <v>3627</v>
      </c>
      <c r="J11" s="263">
        <v>-394</v>
      </c>
      <c r="K11" s="266">
        <v>-10.862972153294734</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22.548716362511598</v>
      </c>
      <c r="E13" s="115">
        <v>729</v>
      </c>
      <c r="F13" s="114">
        <v>665</v>
      </c>
      <c r="G13" s="114">
        <v>1123</v>
      </c>
      <c r="H13" s="114">
        <v>602</v>
      </c>
      <c r="I13" s="140">
        <v>887</v>
      </c>
      <c r="J13" s="115">
        <v>-158</v>
      </c>
      <c r="K13" s="116">
        <v>-17.812852311161219</v>
      </c>
    </row>
    <row r="14" spans="1:17" ht="15.95" customHeight="1" x14ac:dyDescent="0.2">
      <c r="A14" s="306" t="s">
        <v>230</v>
      </c>
      <c r="B14" s="307"/>
      <c r="C14" s="308"/>
      <c r="D14" s="113">
        <v>64.1818744200433</v>
      </c>
      <c r="E14" s="115">
        <v>2075</v>
      </c>
      <c r="F14" s="114">
        <v>1578</v>
      </c>
      <c r="G14" s="114">
        <v>1953</v>
      </c>
      <c r="H14" s="114">
        <v>1592</v>
      </c>
      <c r="I14" s="140">
        <v>2230</v>
      </c>
      <c r="J14" s="115">
        <v>-155</v>
      </c>
      <c r="K14" s="116">
        <v>-6.9506726457399104</v>
      </c>
    </row>
    <row r="15" spans="1:17" ht="15.95" customHeight="1" x14ac:dyDescent="0.2">
      <c r="A15" s="306" t="s">
        <v>231</v>
      </c>
      <c r="B15" s="307"/>
      <c r="C15" s="308"/>
      <c r="D15" s="113">
        <v>6.5883080729972159</v>
      </c>
      <c r="E15" s="115">
        <v>213</v>
      </c>
      <c r="F15" s="114">
        <v>152</v>
      </c>
      <c r="G15" s="114">
        <v>184</v>
      </c>
      <c r="H15" s="114">
        <v>180</v>
      </c>
      <c r="I15" s="140">
        <v>257</v>
      </c>
      <c r="J15" s="115">
        <v>-44</v>
      </c>
      <c r="K15" s="116">
        <v>-17.120622568093385</v>
      </c>
    </row>
    <row r="16" spans="1:17" ht="15.95" customHeight="1" x14ac:dyDescent="0.2">
      <c r="A16" s="306" t="s">
        <v>232</v>
      </c>
      <c r="B16" s="307"/>
      <c r="C16" s="308"/>
      <c r="D16" s="113">
        <v>6.1243427157438912</v>
      </c>
      <c r="E16" s="115">
        <v>198</v>
      </c>
      <c r="F16" s="114">
        <v>128</v>
      </c>
      <c r="G16" s="114">
        <v>180</v>
      </c>
      <c r="H16" s="114">
        <v>149</v>
      </c>
      <c r="I16" s="140">
        <v>232</v>
      </c>
      <c r="J16" s="115">
        <v>-34</v>
      </c>
      <c r="K16" s="116">
        <v>-14.655172413793103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2.3507578100835138</v>
      </c>
      <c r="E18" s="115">
        <v>76</v>
      </c>
      <c r="F18" s="114">
        <v>97</v>
      </c>
      <c r="G18" s="114">
        <v>101</v>
      </c>
      <c r="H18" s="114">
        <v>59</v>
      </c>
      <c r="I18" s="140">
        <v>67</v>
      </c>
      <c r="J18" s="115">
        <v>9</v>
      </c>
      <c r="K18" s="116">
        <v>13.432835820895523</v>
      </c>
    </row>
    <row r="19" spans="1:11" ht="14.1" customHeight="1" x14ac:dyDescent="0.2">
      <c r="A19" s="306" t="s">
        <v>235</v>
      </c>
      <c r="B19" s="307" t="s">
        <v>236</v>
      </c>
      <c r="C19" s="308"/>
      <c r="D19" s="113">
        <v>1.2372409526755335</v>
      </c>
      <c r="E19" s="115">
        <v>40</v>
      </c>
      <c r="F19" s="114">
        <v>52</v>
      </c>
      <c r="G19" s="114">
        <v>48</v>
      </c>
      <c r="H19" s="114">
        <v>21</v>
      </c>
      <c r="I19" s="140">
        <v>32</v>
      </c>
      <c r="J19" s="115">
        <v>8</v>
      </c>
      <c r="K19" s="116">
        <v>25</v>
      </c>
    </row>
    <row r="20" spans="1:11" ht="14.1" customHeight="1" x14ac:dyDescent="0.2">
      <c r="A20" s="306">
        <v>12</v>
      </c>
      <c r="B20" s="307" t="s">
        <v>237</v>
      </c>
      <c r="C20" s="308"/>
      <c r="D20" s="113">
        <v>1.5156201670275287</v>
      </c>
      <c r="E20" s="115">
        <v>49</v>
      </c>
      <c r="F20" s="114">
        <v>49</v>
      </c>
      <c r="G20" s="114">
        <v>59</v>
      </c>
      <c r="H20" s="114">
        <v>62</v>
      </c>
      <c r="I20" s="140">
        <v>92</v>
      </c>
      <c r="J20" s="115">
        <v>-43</v>
      </c>
      <c r="K20" s="116">
        <v>-46.739130434782609</v>
      </c>
    </row>
    <row r="21" spans="1:11" ht="14.1" customHeight="1" x14ac:dyDescent="0.2">
      <c r="A21" s="306">
        <v>21</v>
      </c>
      <c r="B21" s="307" t="s">
        <v>238</v>
      </c>
      <c r="C21" s="308"/>
      <c r="D21" s="113">
        <v>1.268171976492422</v>
      </c>
      <c r="E21" s="115">
        <v>41</v>
      </c>
      <c r="F21" s="114">
        <v>31</v>
      </c>
      <c r="G21" s="114">
        <v>17</v>
      </c>
      <c r="H21" s="114">
        <v>8</v>
      </c>
      <c r="I21" s="140">
        <v>21</v>
      </c>
      <c r="J21" s="115">
        <v>20</v>
      </c>
      <c r="K21" s="116">
        <v>95.238095238095241</v>
      </c>
    </row>
    <row r="22" spans="1:11" ht="14.1" customHeight="1" x14ac:dyDescent="0.2">
      <c r="A22" s="306">
        <v>22</v>
      </c>
      <c r="B22" s="307" t="s">
        <v>239</v>
      </c>
      <c r="C22" s="308"/>
      <c r="D22" s="113">
        <v>2.0105165480977418</v>
      </c>
      <c r="E22" s="115">
        <v>65</v>
      </c>
      <c r="F22" s="114">
        <v>53</v>
      </c>
      <c r="G22" s="114">
        <v>75</v>
      </c>
      <c r="H22" s="114">
        <v>54</v>
      </c>
      <c r="I22" s="140">
        <v>70</v>
      </c>
      <c r="J22" s="115">
        <v>-5</v>
      </c>
      <c r="K22" s="116">
        <v>-7.1428571428571432</v>
      </c>
    </row>
    <row r="23" spans="1:11" ht="14.1" customHeight="1" x14ac:dyDescent="0.2">
      <c r="A23" s="306">
        <v>23</v>
      </c>
      <c r="B23" s="307" t="s">
        <v>240</v>
      </c>
      <c r="C23" s="308"/>
      <c r="D23" s="113">
        <v>0.43303433343643677</v>
      </c>
      <c r="E23" s="115">
        <v>14</v>
      </c>
      <c r="F23" s="114">
        <v>5</v>
      </c>
      <c r="G23" s="114">
        <v>5</v>
      </c>
      <c r="H23" s="114">
        <v>7</v>
      </c>
      <c r="I23" s="140">
        <v>8</v>
      </c>
      <c r="J23" s="115">
        <v>6</v>
      </c>
      <c r="K23" s="116">
        <v>75</v>
      </c>
    </row>
    <row r="24" spans="1:11" ht="14.1" customHeight="1" x14ac:dyDescent="0.2">
      <c r="A24" s="306">
        <v>24</v>
      </c>
      <c r="B24" s="307" t="s">
        <v>241</v>
      </c>
      <c r="C24" s="308"/>
      <c r="D24" s="113">
        <v>9.0627899783482828</v>
      </c>
      <c r="E24" s="115">
        <v>293</v>
      </c>
      <c r="F24" s="114">
        <v>152</v>
      </c>
      <c r="G24" s="114">
        <v>226</v>
      </c>
      <c r="H24" s="114">
        <v>143</v>
      </c>
      <c r="I24" s="140">
        <v>181</v>
      </c>
      <c r="J24" s="115">
        <v>112</v>
      </c>
      <c r="K24" s="116">
        <v>61.878453038674031</v>
      </c>
    </row>
    <row r="25" spans="1:11" ht="14.1" customHeight="1" x14ac:dyDescent="0.2">
      <c r="A25" s="306">
        <v>25</v>
      </c>
      <c r="B25" s="307" t="s">
        <v>242</v>
      </c>
      <c r="C25" s="308"/>
      <c r="D25" s="113">
        <v>7.0213424064336527</v>
      </c>
      <c r="E25" s="115">
        <v>227</v>
      </c>
      <c r="F25" s="114">
        <v>146</v>
      </c>
      <c r="G25" s="114">
        <v>164</v>
      </c>
      <c r="H25" s="114">
        <v>134</v>
      </c>
      <c r="I25" s="140">
        <v>196</v>
      </c>
      <c r="J25" s="115">
        <v>31</v>
      </c>
      <c r="K25" s="116">
        <v>15.816326530612244</v>
      </c>
    </row>
    <row r="26" spans="1:11" ht="14.1" customHeight="1" x14ac:dyDescent="0.2">
      <c r="A26" s="306">
        <v>26</v>
      </c>
      <c r="B26" s="307" t="s">
        <v>243</v>
      </c>
      <c r="C26" s="308"/>
      <c r="D26" s="113">
        <v>2.5982060006186205</v>
      </c>
      <c r="E26" s="115">
        <v>84</v>
      </c>
      <c r="F26" s="114">
        <v>58</v>
      </c>
      <c r="G26" s="114">
        <v>73</v>
      </c>
      <c r="H26" s="114">
        <v>72</v>
      </c>
      <c r="I26" s="140">
        <v>109</v>
      </c>
      <c r="J26" s="115">
        <v>-25</v>
      </c>
      <c r="K26" s="116">
        <v>-22.935779816513762</v>
      </c>
    </row>
    <row r="27" spans="1:11" ht="14.1" customHeight="1" x14ac:dyDescent="0.2">
      <c r="A27" s="306">
        <v>27</v>
      </c>
      <c r="B27" s="307" t="s">
        <v>244</v>
      </c>
      <c r="C27" s="308"/>
      <c r="D27" s="113">
        <v>2.1033096195484071</v>
      </c>
      <c r="E27" s="115">
        <v>68</v>
      </c>
      <c r="F27" s="114">
        <v>24</v>
      </c>
      <c r="G27" s="114">
        <v>26</v>
      </c>
      <c r="H27" s="114">
        <v>31</v>
      </c>
      <c r="I27" s="140">
        <v>42</v>
      </c>
      <c r="J27" s="115">
        <v>26</v>
      </c>
      <c r="K27" s="116">
        <v>61.904761904761905</v>
      </c>
    </row>
    <row r="28" spans="1:11" ht="14.1" customHeight="1" x14ac:dyDescent="0.2">
      <c r="A28" s="306">
        <v>28</v>
      </c>
      <c r="B28" s="307" t="s">
        <v>245</v>
      </c>
      <c r="C28" s="308"/>
      <c r="D28" s="113">
        <v>0.12372409526755336</v>
      </c>
      <c r="E28" s="115">
        <v>4</v>
      </c>
      <c r="F28" s="114">
        <v>3</v>
      </c>
      <c r="G28" s="114">
        <v>7</v>
      </c>
      <c r="H28" s="114">
        <v>6</v>
      </c>
      <c r="I28" s="140">
        <v>11</v>
      </c>
      <c r="J28" s="115">
        <v>-7</v>
      </c>
      <c r="K28" s="116">
        <v>-63.636363636363633</v>
      </c>
    </row>
    <row r="29" spans="1:11" ht="14.1" customHeight="1" x14ac:dyDescent="0.2">
      <c r="A29" s="306">
        <v>29</v>
      </c>
      <c r="B29" s="307" t="s">
        <v>246</v>
      </c>
      <c r="C29" s="308"/>
      <c r="D29" s="113">
        <v>5.5057222394061247</v>
      </c>
      <c r="E29" s="115">
        <v>178</v>
      </c>
      <c r="F29" s="114">
        <v>166</v>
      </c>
      <c r="G29" s="114">
        <v>220</v>
      </c>
      <c r="H29" s="114">
        <v>189</v>
      </c>
      <c r="I29" s="140">
        <v>235</v>
      </c>
      <c r="J29" s="115">
        <v>-57</v>
      </c>
      <c r="K29" s="116">
        <v>-24.25531914893617</v>
      </c>
    </row>
    <row r="30" spans="1:11" ht="14.1" customHeight="1" x14ac:dyDescent="0.2">
      <c r="A30" s="306" t="s">
        <v>247</v>
      </c>
      <c r="B30" s="307" t="s">
        <v>248</v>
      </c>
      <c r="C30" s="308"/>
      <c r="D30" s="113">
        <v>3.0312403340550573</v>
      </c>
      <c r="E30" s="115">
        <v>98</v>
      </c>
      <c r="F30" s="114">
        <v>90</v>
      </c>
      <c r="G30" s="114">
        <v>128</v>
      </c>
      <c r="H30" s="114">
        <v>128</v>
      </c>
      <c r="I30" s="140">
        <v>126</v>
      </c>
      <c r="J30" s="115">
        <v>-28</v>
      </c>
      <c r="K30" s="116">
        <v>-22.222222222222221</v>
      </c>
    </row>
    <row r="31" spans="1:11" ht="14.1" customHeight="1" x14ac:dyDescent="0.2">
      <c r="A31" s="306" t="s">
        <v>249</v>
      </c>
      <c r="B31" s="307" t="s">
        <v>250</v>
      </c>
      <c r="C31" s="308"/>
      <c r="D31" s="113" t="s">
        <v>513</v>
      </c>
      <c r="E31" s="115" t="s">
        <v>513</v>
      </c>
      <c r="F31" s="114">
        <v>72</v>
      </c>
      <c r="G31" s="114">
        <v>84</v>
      </c>
      <c r="H31" s="114" t="s">
        <v>513</v>
      </c>
      <c r="I31" s="140">
        <v>109</v>
      </c>
      <c r="J31" s="115" t="s">
        <v>513</v>
      </c>
      <c r="K31" s="116" t="s">
        <v>513</v>
      </c>
    </row>
    <row r="32" spans="1:11" ht="14.1" customHeight="1" x14ac:dyDescent="0.2">
      <c r="A32" s="306">
        <v>31</v>
      </c>
      <c r="B32" s="307" t="s">
        <v>251</v>
      </c>
      <c r="C32" s="308"/>
      <c r="D32" s="113">
        <v>0.30931023816888337</v>
      </c>
      <c r="E32" s="115">
        <v>10</v>
      </c>
      <c r="F32" s="114">
        <v>9</v>
      </c>
      <c r="G32" s="114">
        <v>6</v>
      </c>
      <c r="H32" s="114">
        <v>14</v>
      </c>
      <c r="I32" s="140">
        <v>15</v>
      </c>
      <c r="J32" s="115">
        <v>-5</v>
      </c>
      <c r="K32" s="116">
        <v>-33.333333333333336</v>
      </c>
    </row>
    <row r="33" spans="1:11" ht="14.1" customHeight="1" x14ac:dyDescent="0.2">
      <c r="A33" s="306">
        <v>32</v>
      </c>
      <c r="B33" s="307" t="s">
        <v>252</v>
      </c>
      <c r="C33" s="308"/>
      <c r="D33" s="113">
        <v>4.9798948345190226</v>
      </c>
      <c r="E33" s="115">
        <v>161</v>
      </c>
      <c r="F33" s="114">
        <v>172</v>
      </c>
      <c r="G33" s="114">
        <v>100</v>
      </c>
      <c r="H33" s="114">
        <v>114</v>
      </c>
      <c r="I33" s="140">
        <v>143</v>
      </c>
      <c r="J33" s="115">
        <v>18</v>
      </c>
      <c r="K33" s="116">
        <v>12.587412587412587</v>
      </c>
    </row>
    <row r="34" spans="1:11" ht="14.1" customHeight="1" x14ac:dyDescent="0.2">
      <c r="A34" s="306">
        <v>33</v>
      </c>
      <c r="B34" s="307" t="s">
        <v>253</v>
      </c>
      <c r="C34" s="308"/>
      <c r="D34" s="113">
        <v>1.4537581193937519</v>
      </c>
      <c r="E34" s="115">
        <v>47</v>
      </c>
      <c r="F34" s="114">
        <v>46</v>
      </c>
      <c r="G34" s="114">
        <v>38</v>
      </c>
      <c r="H34" s="114">
        <v>27</v>
      </c>
      <c r="I34" s="140">
        <v>72</v>
      </c>
      <c r="J34" s="115">
        <v>-25</v>
      </c>
      <c r="K34" s="116">
        <v>-34.722222222222221</v>
      </c>
    </row>
    <row r="35" spans="1:11" ht="14.1" customHeight="1" x14ac:dyDescent="0.2">
      <c r="A35" s="306">
        <v>34</v>
      </c>
      <c r="B35" s="307" t="s">
        <v>254</v>
      </c>
      <c r="C35" s="308"/>
      <c r="D35" s="113">
        <v>2.7528611197030624</v>
      </c>
      <c r="E35" s="115">
        <v>89</v>
      </c>
      <c r="F35" s="114">
        <v>76</v>
      </c>
      <c r="G35" s="114">
        <v>87</v>
      </c>
      <c r="H35" s="114">
        <v>86</v>
      </c>
      <c r="I35" s="140">
        <v>145</v>
      </c>
      <c r="J35" s="115">
        <v>-56</v>
      </c>
      <c r="K35" s="116">
        <v>-38.620689655172413</v>
      </c>
    </row>
    <row r="36" spans="1:11" ht="14.1" customHeight="1" x14ac:dyDescent="0.2">
      <c r="A36" s="306">
        <v>41</v>
      </c>
      <c r="B36" s="307" t="s">
        <v>255</v>
      </c>
      <c r="C36" s="308"/>
      <c r="D36" s="113">
        <v>0.55675842870399006</v>
      </c>
      <c r="E36" s="115">
        <v>18</v>
      </c>
      <c r="F36" s="114">
        <v>9</v>
      </c>
      <c r="G36" s="114">
        <v>6</v>
      </c>
      <c r="H36" s="114">
        <v>8</v>
      </c>
      <c r="I36" s="140">
        <v>13</v>
      </c>
      <c r="J36" s="115">
        <v>5</v>
      </c>
      <c r="K36" s="116">
        <v>38.46153846153846</v>
      </c>
    </row>
    <row r="37" spans="1:11" ht="14.1" customHeight="1" x14ac:dyDescent="0.2">
      <c r="A37" s="306">
        <v>42</v>
      </c>
      <c r="B37" s="307" t="s">
        <v>256</v>
      </c>
      <c r="C37" s="308"/>
      <c r="D37" s="113">
        <v>0</v>
      </c>
      <c r="E37" s="115">
        <v>0</v>
      </c>
      <c r="F37" s="114">
        <v>6</v>
      </c>
      <c r="G37" s="114">
        <v>5</v>
      </c>
      <c r="H37" s="114" t="s">
        <v>513</v>
      </c>
      <c r="I37" s="140" t="s">
        <v>513</v>
      </c>
      <c r="J37" s="115" t="s">
        <v>513</v>
      </c>
      <c r="K37" s="116" t="s">
        <v>513</v>
      </c>
    </row>
    <row r="38" spans="1:11" ht="14.1" customHeight="1" x14ac:dyDescent="0.2">
      <c r="A38" s="306">
        <v>43</v>
      </c>
      <c r="B38" s="307" t="s">
        <v>257</v>
      </c>
      <c r="C38" s="308"/>
      <c r="D38" s="113">
        <v>0.18558614290133005</v>
      </c>
      <c r="E38" s="115">
        <v>6</v>
      </c>
      <c r="F38" s="114" t="s">
        <v>513</v>
      </c>
      <c r="G38" s="114">
        <v>26</v>
      </c>
      <c r="H38" s="114">
        <v>4</v>
      </c>
      <c r="I38" s="140">
        <v>12</v>
      </c>
      <c r="J38" s="115">
        <v>-6</v>
      </c>
      <c r="K38" s="116">
        <v>-50</v>
      </c>
    </row>
    <row r="39" spans="1:11" ht="14.1" customHeight="1" x14ac:dyDescent="0.2">
      <c r="A39" s="306">
        <v>51</v>
      </c>
      <c r="B39" s="307" t="s">
        <v>258</v>
      </c>
      <c r="C39" s="308"/>
      <c r="D39" s="113">
        <v>5.3510671203216829</v>
      </c>
      <c r="E39" s="115">
        <v>173</v>
      </c>
      <c r="F39" s="114">
        <v>155</v>
      </c>
      <c r="G39" s="114">
        <v>188</v>
      </c>
      <c r="H39" s="114">
        <v>155</v>
      </c>
      <c r="I39" s="140">
        <v>195</v>
      </c>
      <c r="J39" s="115">
        <v>-22</v>
      </c>
      <c r="K39" s="116">
        <v>-11.282051282051283</v>
      </c>
    </row>
    <row r="40" spans="1:11" ht="14.1" customHeight="1" x14ac:dyDescent="0.2">
      <c r="A40" s="306" t="s">
        <v>259</v>
      </c>
      <c r="B40" s="307" t="s">
        <v>260</v>
      </c>
      <c r="C40" s="308"/>
      <c r="D40" s="113">
        <v>4.4540674296319205</v>
      </c>
      <c r="E40" s="115">
        <v>144</v>
      </c>
      <c r="F40" s="114">
        <v>138</v>
      </c>
      <c r="G40" s="114">
        <v>168</v>
      </c>
      <c r="H40" s="114">
        <v>137</v>
      </c>
      <c r="I40" s="140">
        <v>177</v>
      </c>
      <c r="J40" s="115">
        <v>-33</v>
      </c>
      <c r="K40" s="116">
        <v>-18.64406779661017</v>
      </c>
    </row>
    <row r="41" spans="1:11" ht="14.1" customHeight="1" x14ac:dyDescent="0.2">
      <c r="A41" s="306"/>
      <c r="B41" s="307" t="s">
        <v>261</v>
      </c>
      <c r="C41" s="308"/>
      <c r="D41" s="113">
        <v>2.3507578100835138</v>
      </c>
      <c r="E41" s="115">
        <v>76</v>
      </c>
      <c r="F41" s="114">
        <v>61</v>
      </c>
      <c r="G41" s="114">
        <v>102</v>
      </c>
      <c r="H41" s="114">
        <v>57</v>
      </c>
      <c r="I41" s="140">
        <v>87</v>
      </c>
      <c r="J41" s="115">
        <v>-11</v>
      </c>
      <c r="K41" s="116">
        <v>-12.64367816091954</v>
      </c>
    </row>
    <row r="42" spans="1:11" ht="14.1" customHeight="1" x14ac:dyDescent="0.2">
      <c r="A42" s="306">
        <v>52</v>
      </c>
      <c r="B42" s="307" t="s">
        <v>262</v>
      </c>
      <c r="C42" s="308"/>
      <c r="D42" s="113">
        <v>6.7738942158985465</v>
      </c>
      <c r="E42" s="115">
        <v>219</v>
      </c>
      <c r="F42" s="114">
        <v>147</v>
      </c>
      <c r="G42" s="114">
        <v>188</v>
      </c>
      <c r="H42" s="114">
        <v>124</v>
      </c>
      <c r="I42" s="140">
        <v>200</v>
      </c>
      <c r="J42" s="115">
        <v>19</v>
      </c>
      <c r="K42" s="116">
        <v>9.5</v>
      </c>
    </row>
    <row r="43" spans="1:11" ht="14.1" customHeight="1" x14ac:dyDescent="0.2">
      <c r="A43" s="306" t="s">
        <v>263</v>
      </c>
      <c r="B43" s="307" t="s">
        <v>264</v>
      </c>
      <c r="C43" s="308"/>
      <c r="D43" s="113">
        <v>5.8768945252087841</v>
      </c>
      <c r="E43" s="115">
        <v>190</v>
      </c>
      <c r="F43" s="114">
        <v>117</v>
      </c>
      <c r="G43" s="114">
        <v>167</v>
      </c>
      <c r="H43" s="114">
        <v>105</v>
      </c>
      <c r="I43" s="140">
        <v>171</v>
      </c>
      <c r="J43" s="115">
        <v>19</v>
      </c>
      <c r="K43" s="116">
        <v>11.111111111111111</v>
      </c>
    </row>
    <row r="44" spans="1:11" ht="14.1" customHeight="1" x14ac:dyDescent="0.2">
      <c r="A44" s="306">
        <v>53</v>
      </c>
      <c r="B44" s="307" t="s">
        <v>265</v>
      </c>
      <c r="C44" s="308"/>
      <c r="D44" s="113">
        <v>1.1753789050417569</v>
      </c>
      <c r="E44" s="115">
        <v>38</v>
      </c>
      <c r="F44" s="114">
        <v>31</v>
      </c>
      <c r="G44" s="114">
        <v>32</v>
      </c>
      <c r="H44" s="114">
        <v>32</v>
      </c>
      <c r="I44" s="140">
        <v>40</v>
      </c>
      <c r="J44" s="115">
        <v>-2</v>
      </c>
      <c r="K44" s="116">
        <v>-5</v>
      </c>
    </row>
    <row r="45" spans="1:11" ht="14.1" customHeight="1" x14ac:dyDescent="0.2">
      <c r="A45" s="306" t="s">
        <v>266</v>
      </c>
      <c r="B45" s="307" t="s">
        <v>267</v>
      </c>
      <c r="C45" s="308"/>
      <c r="D45" s="113">
        <v>1.1753789050417569</v>
      </c>
      <c r="E45" s="115">
        <v>38</v>
      </c>
      <c r="F45" s="114">
        <v>31</v>
      </c>
      <c r="G45" s="114">
        <v>32</v>
      </c>
      <c r="H45" s="114">
        <v>32</v>
      </c>
      <c r="I45" s="140">
        <v>40</v>
      </c>
      <c r="J45" s="115">
        <v>-2</v>
      </c>
      <c r="K45" s="116">
        <v>-5</v>
      </c>
    </row>
    <row r="46" spans="1:11" ht="14.1" customHeight="1" x14ac:dyDescent="0.2">
      <c r="A46" s="306">
        <v>54</v>
      </c>
      <c r="B46" s="307" t="s">
        <v>268</v>
      </c>
      <c r="C46" s="308"/>
      <c r="D46" s="113">
        <v>1.8558614290133004</v>
      </c>
      <c r="E46" s="115">
        <v>60</v>
      </c>
      <c r="F46" s="114">
        <v>56</v>
      </c>
      <c r="G46" s="114">
        <v>95</v>
      </c>
      <c r="H46" s="114">
        <v>80</v>
      </c>
      <c r="I46" s="140">
        <v>82</v>
      </c>
      <c r="J46" s="115">
        <v>-22</v>
      </c>
      <c r="K46" s="116">
        <v>-26.829268292682926</v>
      </c>
    </row>
    <row r="47" spans="1:11" ht="14.1" customHeight="1" x14ac:dyDescent="0.2">
      <c r="A47" s="306">
        <v>61</v>
      </c>
      <c r="B47" s="307" t="s">
        <v>269</v>
      </c>
      <c r="C47" s="308"/>
      <c r="D47" s="113">
        <v>1.3300340241261985</v>
      </c>
      <c r="E47" s="115">
        <v>43</v>
      </c>
      <c r="F47" s="114">
        <v>19</v>
      </c>
      <c r="G47" s="114">
        <v>39</v>
      </c>
      <c r="H47" s="114">
        <v>23</v>
      </c>
      <c r="I47" s="140">
        <v>57</v>
      </c>
      <c r="J47" s="115">
        <v>-14</v>
      </c>
      <c r="K47" s="116">
        <v>-24.561403508771932</v>
      </c>
    </row>
    <row r="48" spans="1:11" ht="14.1" customHeight="1" x14ac:dyDescent="0.2">
      <c r="A48" s="306">
        <v>62</v>
      </c>
      <c r="B48" s="307" t="s">
        <v>270</v>
      </c>
      <c r="C48" s="308"/>
      <c r="D48" s="113">
        <v>7.9183420971234151</v>
      </c>
      <c r="E48" s="115">
        <v>256</v>
      </c>
      <c r="F48" s="114">
        <v>226</v>
      </c>
      <c r="G48" s="114">
        <v>305</v>
      </c>
      <c r="H48" s="114">
        <v>210</v>
      </c>
      <c r="I48" s="140">
        <v>335</v>
      </c>
      <c r="J48" s="115">
        <v>-79</v>
      </c>
      <c r="K48" s="116">
        <v>-23.582089552238806</v>
      </c>
    </row>
    <row r="49" spans="1:11" ht="14.1" customHeight="1" x14ac:dyDescent="0.2">
      <c r="A49" s="306">
        <v>63</v>
      </c>
      <c r="B49" s="307" t="s">
        <v>271</v>
      </c>
      <c r="C49" s="308"/>
      <c r="D49" s="113">
        <v>3.000309310238169</v>
      </c>
      <c r="E49" s="115">
        <v>97</v>
      </c>
      <c r="F49" s="114">
        <v>98</v>
      </c>
      <c r="G49" s="114">
        <v>98</v>
      </c>
      <c r="H49" s="114">
        <v>86</v>
      </c>
      <c r="I49" s="140">
        <v>90</v>
      </c>
      <c r="J49" s="115">
        <v>7</v>
      </c>
      <c r="K49" s="116">
        <v>7.7777777777777777</v>
      </c>
    </row>
    <row r="50" spans="1:11" ht="14.1" customHeight="1" x14ac:dyDescent="0.2">
      <c r="A50" s="306" t="s">
        <v>272</v>
      </c>
      <c r="B50" s="307" t="s">
        <v>273</v>
      </c>
      <c r="C50" s="308"/>
      <c r="D50" s="113">
        <v>0.46396535725332511</v>
      </c>
      <c r="E50" s="115">
        <v>15</v>
      </c>
      <c r="F50" s="114">
        <v>16</v>
      </c>
      <c r="G50" s="114">
        <v>15</v>
      </c>
      <c r="H50" s="114">
        <v>14</v>
      </c>
      <c r="I50" s="140">
        <v>23</v>
      </c>
      <c r="J50" s="115">
        <v>-8</v>
      </c>
      <c r="K50" s="116">
        <v>-34.782608695652172</v>
      </c>
    </row>
    <row r="51" spans="1:11" ht="14.1" customHeight="1" x14ac:dyDescent="0.2">
      <c r="A51" s="306" t="s">
        <v>274</v>
      </c>
      <c r="B51" s="307" t="s">
        <v>275</v>
      </c>
      <c r="C51" s="308"/>
      <c r="D51" s="113">
        <v>2.3507578100835138</v>
      </c>
      <c r="E51" s="115">
        <v>76</v>
      </c>
      <c r="F51" s="114">
        <v>79</v>
      </c>
      <c r="G51" s="114">
        <v>72</v>
      </c>
      <c r="H51" s="114">
        <v>68</v>
      </c>
      <c r="I51" s="140">
        <v>58</v>
      </c>
      <c r="J51" s="115">
        <v>18</v>
      </c>
      <c r="K51" s="116">
        <v>31.03448275862069</v>
      </c>
    </row>
    <row r="52" spans="1:11" ht="14.1" customHeight="1" x14ac:dyDescent="0.2">
      <c r="A52" s="306">
        <v>71</v>
      </c>
      <c r="B52" s="307" t="s">
        <v>276</v>
      </c>
      <c r="C52" s="308"/>
      <c r="D52" s="113">
        <v>5.0108258583359113</v>
      </c>
      <c r="E52" s="115">
        <v>162</v>
      </c>
      <c r="F52" s="114">
        <v>117</v>
      </c>
      <c r="G52" s="114">
        <v>176</v>
      </c>
      <c r="H52" s="114">
        <v>156</v>
      </c>
      <c r="I52" s="140">
        <v>191</v>
      </c>
      <c r="J52" s="115">
        <v>-29</v>
      </c>
      <c r="K52" s="116">
        <v>-15.183246073298429</v>
      </c>
    </row>
    <row r="53" spans="1:11" ht="14.1" customHeight="1" x14ac:dyDescent="0.2">
      <c r="A53" s="306" t="s">
        <v>277</v>
      </c>
      <c r="B53" s="307" t="s">
        <v>278</v>
      </c>
      <c r="C53" s="308"/>
      <c r="D53" s="113">
        <v>1.6702752861119703</v>
      </c>
      <c r="E53" s="115">
        <v>54</v>
      </c>
      <c r="F53" s="114">
        <v>29</v>
      </c>
      <c r="G53" s="114">
        <v>48</v>
      </c>
      <c r="H53" s="114">
        <v>60</v>
      </c>
      <c r="I53" s="140">
        <v>73</v>
      </c>
      <c r="J53" s="115">
        <v>-19</v>
      </c>
      <c r="K53" s="116">
        <v>-26.027397260273972</v>
      </c>
    </row>
    <row r="54" spans="1:11" ht="14.1" customHeight="1" x14ac:dyDescent="0.2">
      <c r="A54" s="306" t="s">
        <v>279</v>
      </c>
      <c r="B54" s="307" t="s">
        <v>280</v>
      </c>
      <c r="C54" s="308"/>
      <c r="D54" s="113">
        <v>2.7219300958861736</v>
      </c>
      <c r="E54" s="115">
        <v>88</v>
      </c>
      <c r="F54" s="114">
        <v>81</v>
      </c>
      <c r="G54" s="114">
        <v>115</v>
      </c>
      <c r="H54" s="114">
        <v>87</v>
      </c>
      <c r="I54" s="140">
        <v>97</v>
      </c>
      <c r="J54" s="115">
        <v>-9</v>
      </c>
      <c r="K54" s="116">
        <v>-9.2783505154639183</v>
      </c>
    </row>
    <row r="55" spans="1:11" ht="14.1" customHeight="1" x14ac:dyDescent="0.2">
      <c r="A55" s="306">
        <v>72</v>
      </c>
      <c r="B55" s="307" t="s">
        <v>281</v>
      </c>
      <c r="C55" s="308"/>
      <c r="D55" s="113">
        <v>1.7321373337457471</v>
      </c>
      <c r="E55" s="115">
        <v>56</v>
      </c>
      <c r="F55" s="114">
        <v>27</v>
      </c>
      <c r="G55" s="114">
        <v>47</v>
      </c>
      <c r="H55" s="114">
        <v>32</v>
      </c>
      <c r="I55" s="140">
        <v>53</v>
      </c>
      <c r="J55" s="115">
        <v>3</v>
      </c>
      <c r="K55" s="116">
        <v>5.6603773584905657</v>
      </c>
    </row>
    <row r="56" spans="1:11" ht="14.1" customHeight="1" x14ac:dyDescent="0.2">
      <c r="A56" s="306" t="s">
        <v>282</v>
      </c>
      <c r="B56" s="307" t="s">
        <v>283</v>
      </c>
      <c r="C56" s="308"/>
      <c r="D56" s="113">
        <v>0.49489638107021344</v>
      </c>
      <c r="E56" s="115">
        <v>16</v>
      </c>
      <c r="F56" s="114">
        <v>9</v>
      </c>
      <c r="G56" s="114">
        <v>11</v>
      </c>
      <c r="H56" s="114" t="s">
        <v>513</v>
      </c>
      <c r="I56" s="140">
        <v>14</v>
      </c>
      <c r="J56" s="115">
        <v>2</v>
      </c>
      <c r="K56" s="116">
        <v>14.285714285714286</v>
      </c>
    </row>
    <row r="57" spans="1:11" ht="14.1" customHeight="1" x14ac:dyDescent="0.2">
      <c r="A57" s="306" t="s">
        <v>284</v>
      </c>
      <c r="B57" s="307" t="s">
        <v>285</v>
      </c>
      <c r="C57" s="308"/>
      <c r="D57" s="113">
        <v>0.86606866687287354</v>
      </c>
      <c r="E57" s="115">
        <v>28</v>
      </c>
      <c r="F57" s="114">
        <v>13</v>
      </c>
      <c r="G57" s="114">
        <v>30</v>
      </c>
      <c r="H57" s="114">
        <v>15</v>
      </c>
      <c r="I57" s="140">
        <v>29</v>
      </c>
      <c r="J57" s="115">
        <v>-1</v>
      </c>
      <c r="K57" s="116">
        <v>-3.4482758620689653</v>
      </c>
    </row>
    <row r="58" spans="1:11" ht="14.1" customHeight="1" x14ac:dyDescent="0.2">
      <c r="A58" s="306">
        <v>73</v>
      </c>
      <c r="B58" s="307" t="s">
        <v>286</v>
      </c>
      <c r="C58" s="308"/>
      <c r="D58" s="113">
        <v>2.8456541911537272</v>
      </c>
      <c r="E58" s="115">
        <v>92</v>
      </c>
      <c r="F58" s="114">
        <v>42</v>
      </c>
      <c r="G58" s="114">
        <v>90</v>
      </c>
      <c r="H58" s="114">
        <v>58</v>
      </c>
      <c r="I58" s="140">
        <v>65</v>
      </c>
      <c r="J58" s="115">
        <v>27</v>
      </c>
      <c r="K58" s="116">
        <v>41.53846153846154</v>
      </c>
    </row>
    <row r="59" spans="1:11" ht="14.1" customHeight="1" x14ac:dyDescent="0.2">
      <c r="A59" s="306" t="s">
        <v>287</v>
      </c>
      <c r="B59" s="307" t="s">
        <v>288</v>
      </c>
      <c r="C59" s="308"/>
      <c r="D59" s="113">
        <v>2.6600680482523971</v>
      </c>
      <c r="E59" s="115">
        <v>86</v>
      </c>
      <c r="F59" s="114">
        <v>36</v>
      </c>
      <c r="G59" s="114">
        <v>86</v>
      </c>
      <c r="H59" s="114">
        <v>52</v>
      </c>
      <c r="I59" s="140">
        <v>65</v>
      </c>
      <c r="J59" s="115">
        <v>21</v>
      </c>
      <c r="K59" s="116">
        <v>32.307692307692307</v>
      </c>
    </row>
    <row r="60" spans="1:11" ht="14.1" customHeight="1" x14ac:dyDescent="0.2">
      <c r="A60" s="306">
        <v>81</v>
      </c>
      <c r="B60" s="307" t="s">
        <v>289</v>
      </c>
      <c r="C60" s="308"/>
      <c r="D60" s="113">
        <v>4.7943086916176929</v>
      </c>
      <c r="E60" s="115">
        <v>155</v>
      </c>
      <c r="F60" s="114">
        <v>130</v>
      </c>
      <c r="G60" s="114">
        <v>182</v>
      </c>
      <c r="H60" s="114">
        <v>161</v>
      </c>
      <c r="I60" s="140">
        <v>159</v>
      </c>
      <c r="J60" s="115">
        <v>-4</v>
      </c>
      <c r="K60" s="116">
        <v>-2.5157232704402515</v>
      </c>
    </row>
    <row r="61" spans="1:11" ht="14.1" customHeight="1" x14ac:dyDescent="0.2">
      <c r="A61" s="306" t="s">
        <v>290</v>
      </c>
      <c r="B61" s="307" t="s">
        <v>291</v>
      </c>
      <c r="C61" s="308"/>
      <c r="D61" s="113">
        <v>1.3918960717599753</v>
      </c>
      <c r="E61" s="115">
        <v>45</v>
      </c>
      <c r="F61" s="114">
        <v>38</v>
      </c>
      <c r="G61" s="114">
        <v>42</v>
      </c>
      <c r="H61" s="114">
        <v>48</v>
      </c>
      <c r="I61" s="140">
        <v>39</v>
      </c>
      <c r="J61" s="115">
        <v>6</v>
      </c>
      <c r="K61" s="116">
        <v>15.384615384615385</v>
      </c>
    </row>
    <row r="62" spans="1:11" ht="14.1" customHeight="1" x14ac:dyDescent="0.2">
      <c r="A62" s="306" t="s">
        <v>292</v>
      </c>
      <c r="B62" s="307" t="s">
        <v>293</v>
      </c>
      <c r="C62" s="308"/>
      <c r="D62" s="113">
        <v>1.5465511908444169</v>
      </c>
      <c r="E62" s="115">
        <v>50</v>
      </c>
      <c r="F62" s="114">
        <v>50</v>
      </c>
      <c r="G62" s="114">
        <v>85</v>
      </c>
      <c r="H62" s="114">
        <v>53</v>
      </c>
      <c r="I62" s="140">
        <v>54</v>
      </c>
      <c r="J62" s="115">
        <v>-4</v>
      </c>
      <c r="K62" s="116">
        <v>-7.4074074074074074</v>
      </c>
    </row>
    <row r="63" spans="1:11" ht="14.1" customHeight="1" x14ac:dyDescent="0.2">
      <c r="A63" s="306"/>
      <c r="B63" s="307" t="s">
        <v>294</v>
      </c>
      <c r="C63" s="308"/>
      <c r="D63" s="113">
        <v>1.3609650479430868</v>
      </c>
      <c r="E63" s="115">
        <v>44</v>
      </c>
      <c r="F63" s="114">
        <v>45</v>
      </c>
      <c r="G63" s="114">
        <v>77</v>
      </c>
      <c r="H63" s="114">
        <v>47</v>
      </c>
      <c r="I63" s="140">
        <v>52</v>
      </c>
      <c r="J63" s="115">
        <v>-8</v>
      </c>
      <c r="K63" s="116">
        <v>-15.384615384615385</v>
      </c>
    </row>
    <row r="64" spans="1:11" ht="14.1" customHeight="1" x14ac:dyDescent="0.2">
      <c r="A64" s="306" t="s">
        <v>295</v>
      </c>
      <c r="B64" s="307" t="s">
        <v>296</v>
      </c>
      <c r="C64" s="308"/>
      <c r="D64" s="113">
        <v>0.49489638107021344</v>
      </c>
      <c r="E64" s="115">
        <v>16</v>
      </c>
      <c r="F64" s="114">
        <v>12</v>
      </c>
      <c r="G64" s="114">
        <v>19</v>
      </c>
      <c r="H64" s="114">
        <v>17</v>
      </c>
      <c r="I64" s="140">
        <v>22</v>
      </c>
      <c r="J64" s="115">
        <v>-6</v>
      </c>
      <c r="K64" s="116">
        <v>-27.272727272727273</v>
      </c>
    </row>
    <row r="65" spans="1:11" ht="14.1" customHeight="1" x14ac:dyDescent="0.2">
      <c r="A65" s="306" t="s">
        <v>297</v>
      </c>
      <c r="B65" s="307" t="s">
        <v>298</v>
      </c>
      <c r="C65" s="308"/>
      <c r="D65" s="113">
        <v>0.74234457160532019</v>
      </c>
      <c r="E65" s="115">
        <v>24</v>
      </c>
      <c r="F65" s="114">
        <v>16</v>
      </c>
      <c r="G65" s="114">
        <v>21</v>
      </c>
      <c r="H65" s="114">
        <v>23</v>
      </c>
      <c r="I65" s="140">
        <v>27</v>
      </c>
      <c r="J65" s="115">
        <v>-3</v>
      </c>
      <c r="K65" s="116">
        <v>-11.111111111111111</v>
      </c>
    </row>
    <row r="66" spans="1:11" ht="14.1" customHeight="1" x14ac:dyDescent="0.2">
      <c r="A66" s="306">
        <v>82</v>
      </c>
      <c r="B66" s="307" t="s">
        <v>299</v>
      </c>
      <c r="C66" s="308"/>
      <c r="D66" s="113">
        <v>4.8561707392514695</v>
      </c>
      <c r="E66" s="115">
        <v>157</v>
      </c>
      <c r="F66" s="114">
        <v>132</v>
      </c>
      <c r="G66" s="114">
        <v>168</v>
      </c>
      <c r="H66" s="114">
        <v>145</v>
      </c>
      <c r="I66" s="140">
        <v>367</v>
      </c>
      <c r="J66" s="115">
        <v>-210</v>
      </c>
      <c r="K66" s="116">
        <v>-57.220708446866482</v>
      </c>
    </row>
    <row r="67" spans="1:11" ht="14.1" customHeight="1" x14ac:dyDescent="0.2">
      <c r="A67" s="306" t="s">
        <v>300</v>
      </c>
      <c r="B67" s="307" t="s">
        <v>301</v>
      </c>
      <c r="C67" s="308"/>
      <c r="D67" s="113">
        <v>3.1240334055057222</v>
      </c>
      <c r="E67" s="115">
        <v>101</v>
      </c>
      <c r="F67" s="114">
        <v>106</v>
      </c>
      <c r="G67" s="114">
        <v>140</v>
      </c>
      <c r="H67" s="114">
        <v>109</v>
      </c>
      <c r="I67" s="140">
        <v>331</v>
      </c>
      <c r="J67" s="115">
        <v>-230</v>
      </c>
      <c r="K67" s="116">
        <v>-69.486404833836858</v>
      </c>
    </row>
    <row r="68" spans="1:11" ht="14.1" customHeight="1" x14ac:dyDescent="0.2">
      <c r="A68" s="306" t="s">
        <v>302</v>
      </c>
      <c r="B68" s="307" t="s">
        <v>303</v>
      </c>
      <c r="C68" s="308"/>
      <c r="D68" s="113">
        <v>1.2991030003093103</v>
      </c>
      <c r="E68" s="115">
        <v>42</v>
      </c>
      <c r="F68" s="114">
        <v>16</v>
      </c>
      <c r="G68" s="114">
        <v>20</v>
      </c>
      <c r="H68" s="114">
        <v>24</v>
      </c>
      <c r="I68" s="140">
        <v>23</v>
      </c>
      <c r="J68" s="115">
        <v>19</v>
      </c>
      <c r="K68" s="116">
        <v>82.608695652173907</v>
      </c>
    </row>
    <row r="69" spans="1:11" ht="14.1" customHeight="1" x14ac:dyDescent="0.2">
      <c r="A69" s="306">
        <v>83</v>
      </c>
      <c r="B69" s="307" t="s">
        <v>304</v>
      </c>
      <c r="C69" s="308"/>
      <c r="D69" s="113">
        <v>6.0934116919270025</v>
      </c>
      <c r="E69" s="115">
        <v>197</v>
      </c>
      <c r="F69" s="114">
        <v>178</v>
      </c>
      <c r="G69" s="114">
        <v>506</v>
      </c>
      <c r="H69" s="114">
        <v>185</v>
      </c>
      <c r="I69" s="140">
        <v>255</v>
      </c>
      <c r="J69" s="115">
        <v>-58</v>
      </c>
      <c r="K69" s="116">
        <v>-22.745098039215687</v>
      </c>
    </row>
    <row r="70" spans="1:11" ht="14.1" customHeight="1" x14ac:dyDescent="0.2">
      <c r="A70" s="306" t="s">
        <v>305</v>
      </c>
      <c r="B70" s="307" t="s">
        <v>306</v>
      </c>
      <c r="C70" s="308"/>
      <c r="D70" s="113">
        <v>5.4129291679554594</v>
      </c>
      <c r="E70" s="115">
        <v>175</v>
      </c>
      <c r="F70" s="114">
        <v>147</v>
      </c>
      <c r="G70" s="114">
        <v>482</v>
      </c>
      <c r="H70" s="114">
        <v>166</v>
      </c>
      <c r="I70" s="140">
        <v>239</v>
      </c>
      <c r="J70" s="115">
        <v>-64</v>
      </c>
      <c r="K70" s="116">
        <v>-26.778242677824267</v>
      </c>
    </row>
    <row r="71" spans="1:11" ht="14.1" customHeight="1" x14ac:dyDescent="0.2">
      <c r="A71" s="306"/>
      <c r="B71" s="307" t="s">
        <v>307</v>
      </c>
      <c r="C71" s="308"/>
      <c r="D71" s="113">
        <v>3.1240334055057222</v>
      </c>
      <c r="E71" s="115">
        <v>101</v>
      </c>
      <c r="F71" s="114">
        <v>74</v>
      </c>
      <c r="G71" s="114">
        <v>158</v>
      </c>
      <c r="H71" s="114">
        <v>106</v>
      </c>
      <c r="I71" s="140">
        <v>130</v>
      </c>
      <c r="J71" s="115">
        <v>-29</v>
      </c>
      <c r="K71" s="116">
        <v>-22.307692307692307</v>
      </c>
    </row>
    <row r="72" spans="1:11" ht="14.1" customHeight="1" x14ac:dyDescent="0.2">
      <c r="A72" s="306">
        <v>84</v>
      </c>
      <c r="B72" s="307" t="s">
        <v>308</v>
      </c>
      <c r="C72" s="308"/>
      <c r="D72" s="113">
        <v>1.3300340241261985</v>
      </c>
      <c r="E72" s="115">
        <v>43</v>
      </c>
      <c r="F72" s="114">
        <v>30</v>
      </c>
      <c r="G72" s="114">
        <v>69</v>
      </c>
      <c r="H72" s="114">
        <v>28</v>
      </c>
      <c r="I72" s="140">
        <v>38</v>
      </c>
      <c r="J72" s="115">
        <v>5</v>
      </c>
      <c r="K72" s="116">
        <v>13.157894736842104</v>
      </c>
    </row>
    <row r="73" spans="1:11" ht="14.1" customHeight="1" x14ac:dyDescent="0.2">
      <c r="A73" s="306" t="s">
        <v>309</v>
      </c>
      <c r="B73" s="307" t="s">
        <v>310</v>
      </c>
      <c r="C73" s="308"/>
      <c r="D73" s="113">
        <v>0.68048252397154341</v>
      </c>
      <c r="E73" s="115">
        <v>22</v>
      </c>
      <c r="F73" s="114">
        <v>19</v>
      </c>
      <c r="G73" s="114">
        <v>41</v>
      </c>
      <c r="H73" s="114">
        <v>17</v>
      </c>
      <c r="I73" s="140">
        <v>23</v>
      </c>
      <c r="J73" s="115">
        <v>-1</v>
      </c>
      <c r="K73" s="116">
        <v>-4.3478260869565215</v>
      </c>
    </row>
    <row r="74" spans="1:11" ht="14.1" customHeight="1" x14ac:dyDescent="0.2">
      <c r="A74" s="306" t="s">
        <v>311</v>
      </c>
      <c r="B74" s="307" t="s">
        <v>312</v>
      </c>
      <c r="C74" s="308"/>
      <c r="D74" s="113">
        <v>0.24744819053510672</v>
      </c>
      <c r="E74" s="115">
        <v>8</v>
      </c>
      <c r="F74" s="114">
        <v>8</v>
      </c>
      <c r="G74" s="114">
        <v>19</v>
      </c>
      <c r="H74" s="114">
        <v>5</v>
      </c>
      <c r="I74" s="140">
        <v>9</v>
      </c>
      <c r="J74" s="115">
        <v>-1</v>
      </c>
      <c r="K74" s="116">
        <v>-11.111111111111111</v>
      </c>
    </row>
    <row r="75" spans="1:11" ht="14.1" customHeight="1" x14ac:dyDescent="0.2">
      <c r="A75" s="306" t="s">
        <v>313</v>
      </c>
      <c r="B75" s="307" t="s">
        <v>314</v>
      </c>
      <c r="C75" s="308"/>
      <c r="D75" s="113" t="s">
        <v>513</v>
      </c>
      <c r="E75" s="115" t="s">
        <v>513</v>
      </c>
      <c r="F75" s="114">
        <v>0</v>
      </c>
      <c r="G75" s="114" t="s">
        <v>513</v>
      </c>
      <c r="H75" s="114">
        <v>0</v>
      </c>
      <c r="I75" s="140">
        <v>0</v>
      </c>
      <c r="J75" s="115" t="s">
        <v>513</v>
      </c>
      <c r="K75" s="116" t="s">
        <v>513</v>
      </c>
    </row>
    <row r="76" spans="1:11" ht="14.1" customHeight="1" x14ac:dyDescent="0.2">
      <c r="A76" s="306">
        <v>91</v>
      </c>
      <c r="B76" s="307" t="s">
        <v>315</v>
      </c>
      <c r="C76" s="308"/>
      <c r="D76" s="113" t="s">
        <v>513</v>
      </c>
      <c r="E76" s="115" t="s">
        <v>513</v>
      </c>
      <c r="F76" s="114">
        <v>4</v>
      </c>
      <c r="G76" s="114" t="s">
        <v>513</v>
      </c>
      <c r="H76" s="114">
        <v>3</v>
      </c>
      <c r="I76" s="140">
        <v>4</v>
      </c>
      <c r="J76" s="115" t="s">
        <v>513</v>
      </c>
      <c r="K76" s="116" t="s">
        <v>513</v>
      </c>
    </row>
    <row r="77" spans="1:11" ht="14.1" customHeight="1" x14ac:dyDescent="0.2">
      <c r="A77" s="306">
        <v>92</v>
      </c>
      <c r="B77" s="307" t="s">
        <v>316</v>
      </c>
      <c r="C77" s="308"/>
      <c r="D77" s="113">
        <v>0.49489638107021344</v>
      </c>
      <c r="E77" s="115">
        <v>16</v>
      </c>
      <c r="F77" s="114">
        <v>10</v>
      </c>
      <c r="G77" s="114">
        <v>6</v>
      </c>
      <c r="H77" s="114">
        <v>10</v>
      </c>
      <c r="I77" s="140">
        <v>15</v>
      </c>
      <c r="J77" s="115">
        <v>1</v>
      </c>
      <c r="K77" s="116">
        <v>6.666666666666667</v>
      </c>
    </row>
    <row r="78" spans="1:11" ht="14.1" customHeight="1" x14ac:dyDescent="0.2">
      <c r="A78" s="306">
        <v>93</v>
      </c>
      <c r="B78" s="307" t="s">
        <v>317</v>
      </c>
      <c r="C78" s="308"/>
      <c r="D78" s="113">
        <v>9.2793071450665024E-2</v>
      </c>
      <c r="E78" s="115">
        <v>3</v>
      </c>
      <c r="F78" s="114" t="s">
        <v>513</v>
      </c>
      <c r="G78" s="114" t="s">
        <v>513</v>
      </c>
      <c r="H78" s="114" t="s">
        <v>513</v>
      </c>
      <c r="I78" s="140" t="s">
        <v>513</v>
      </c>
      <c r="J78" s="115" t="s">
        <v>513</v>
      </c>
      <c r="K78" s="116" t="s">
        <v>513</v>
      </c>
    </row>
    <row r="79" spans="1:11" ht="14.1" customHeight="1" x14ac:dyDescent="0.2">
      <c r="A79" s="306">
        <v>94</v>
      </c>
      <c r="B79" s="307" t="s">
        <v>318</v>
      </c>
      <c r="C79" s="308"/>
      <c r="D79" s="113">
        <v>0.43303433343643677</v>
      </c>
      <c r="E79" s="115">
        <v>14</v>
      </c>
      <c r="F79" s="114">
        <v>15</v>
      </c>
      <c r="G79" s="114">
        <v>5</v>
      </c>
      <c r="H79" s="114">
        <v>13</v>
      </c>
      <c r="I79" s="140">
        <v>24</v>
      </c>
      <c r="J79" s="115">
        <v>-10</v>
      </c>
      <c r="K79" s="116">
        <v>-41.666666666666664</v>
      </c>
    </row>
    <row r="80" spans="1:11" ht="14.1" customHeight="1" x14ac:dyDescent="0.2">
      <c r="A80" s="306" t="s">
        <v>319</v>
      </c>
      <c r="B80" s="307" t="s">
        <v>320</v>
      </c>
      <c r="C80" s="308"/>
      <c r="D80" s="113" t="s">
        <v>513</v>
      </c>
      <c r="E80" s="115" t="s">
        <v>513</v>
      </c>
      <c r="F80" s="114">
        <v>0</v>
      </c>
      <c r="G80" s="114">
        <v>0</v>
      </c>
      <c r="H80" s="114" t="s">
        <v>513</v>
      </c>
      <c r="I80" s="140">
        <v>0</v>
      </c>
      <c r="J80" s="115" t="s">
        <v>513</v>
      </c>
      <c r="K80" s="116" t="s">
        <v>513</v>
      </c>
    </row>
    <row r="81" spans="1:11" ht="14.1" customHeight="1" x14ac:dyDescent="0.2">
      <c r="A81" s="310" t="s">
        <v>321</v>
      </c>
      <c r="B81" s="311" t="s">
        <v>333</v>
      </c>
      <c r="C81" s="312"/>
      <c r="D81" s="125">
        <v>0.55675842870399006</v>
      </c>
      <c r="E81" s="143">
        <v>18</v>
      </c>
      <c r="F81" s="144">
        <v>21</v>
      </c>
      <c r="G81" s="144">
        <v>84</v>
      </c>
      <c r="H81" s="144">
        <v>21</v>
      </c>
      <c r="I81" s="145">
        <v>21</v>
      </c>
      <c r="J81" s="143">
        <v>-3</v>
      </c>
      <c r="K81" s="146">
        <v>-14.285714285714286</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39810</v>
      </c>
      <c r="C10" s="114">
        <v>19769</v>
      </c>
      <c r="D10" s="114">
        <v>20041</v>
      </c>
      <c r="E10" s="114">
        <v>29785</v>
      </c>
      <c r="F10" s="114">
        <v>8937</v>
      </c>
      <c r="G10" s="114">
        <v>4847</v>
      </c>
      <c r="H10" s="114">
        <v>12769</v>
      </c>
      <c r="I10" s="115">
        <v>5529</v>
      </c>
      <c r="J10" s="114">
        <v>4680</v>
      </c>
      <c r="K10" s="114">
        <v>849</v>
      </c>
      <c r="L10" s="423">
        <v>3551</v>
      </c>
      <c r="M10" s="424">
        <v>4009</v>
      </c>
    </row>
    <row r="11" spans="1:13" ht="11.1" customHeight="1" x14ac:dyDescent="0.2">
      <c r="A11" s="422" t="s">
        <v>387</v>
      </c>
      <c r="B11" s="115">
        <v>40666</v>
      </c>
      <c r="C11" s="114">
        <v>20494</v>
      </c>
      <c r="D11" s="114">
        <v>20172</v>
      </c>
      <c r="E11" s="114">
        <v>30433</v>
      </c>
      <c r="F11" s="114">
        <v>9154</v>
      </c>
      <c r="G11" s="114">
        <v>4814</v>
      </c>
      <c r="H11" s="114">
        <v>13054</v>
      </c>
      <c r="I11" s="115">
        <v>5585</v>
      </c>
      <c r="J11" s="114">
        <v>4718</v>
      </c>
      <c r="K11" s="114">
        <v>867</v>
      </c>
      <c r="L11" s="423">
        <v>3275</v>
      </c>
      <c r="M11" s="424">
        <v>2449</v>
      </c>
    </row>
    <row r="12" spans="1:13" ht="11.1" customHeight="1" x14ac:dyDescent="0.2">
      <c r="A12" s="422" t="s">
        <v>388</v>
      </c>
      <c r="B12" s="115">
        <v>41288</v>
      </c>
      <c r="C12" s="114">
        <v>20917</v>
      </c>
      <c r="D12" s="114">
        <v>20371</v>
      </c>
      <c r="E12" s="114">
        <v>30912</v>
      </c>
      <c r="F12" s="114">
        <v>9284</v>
      </c>
      <c r="G12" s="114">
        <v>5123</v>
      </c>
      <c r="H12" s="114">
        <v>13288</v>
      </c>
      <c r="I12" s="115">
        <v>5652</v>
      </c>
      <c r="J12" s="114">
        <v>4766</v>
      </c>
      <c r="K12" s="114">
        <v>886</v>
      </c>
      <c r="L12" s="423">
        <v>4204</v>
      </c>
      <c r="M12" s="424">
        <v>3753</v>
      </c>
    </row>
    <row r="13" spans="1:13" s="110" customFormat="1" ht="11.1" customHeight="1" x14ac:dyDescent="0.2">
      <c r="A13" s="422" t="s">
        <v>389</v>
      </c>
      <c r="B13" s="115">
        <v>40222</v>
      </c>
      <c r="C13" s="114">
        <v>20058</v>
      </c>
      <c r="D13" s="114">
        <v>20164</v>
      </c>
      <c r="E13" s="114">
        <v>29822</v>
      </c>
      <c r="F13" s="114">
        <v>9308</v>
      </c>
      <c r="G13" s="114">
        <v>4962</v>
      </c>
      <c r="H13" s="114">
        <v>13112</v>
      </c>
      <c r="I13" s="115">
        <v>5577</v>
      </c>
      <c r="J13" s="114">
        <v>4714</v>
      </c>
      <c r="K13" s="114">
        <v>863</v>
      </c>
      <c r="L13" s="423">
        <v>2266</v>
      </c>
      <c r="M13" s="424">
        <v>3307</v>
      </c>
    </row>
    <row r="14" spans="1:13" ht="15" customHeight="1" x14ac:dyDescent="0.2">
      <c r="A14" s="422" t="s">
        <v>390</v>
      </c>
      <c r="B14" s="115">
        <v>40066</v>
      </c>
      <c r="C14" s="114">
        <v>20091</v>
      </c>
      <c r="D14" s="114">
        <v>19975</v>
      </c>
      <c r="E14" s="114">
        <v>28886</v>
      </c>
      <c r="F14" s="114">
        <v>10247</v>
      </c>
      <c r="G14" s="114">
        <v>4751</v>
      </c>
      <c r="H14" s="114">
        <v>13257</v>
      </c>
      <c r="I14" s="115">
        <v>5567</v>
      </c>
      <c r="J14" s="114">
        <v>4690</v>
      </c>
      <c r="K14" s="114">
        <v>877</v>
      </c>
      <c r="L14" s="423">
        <v>3270</v>
      </c>
      <c r="M14" s="424">
        <v>3501</v>
      </c>
    </row>
    <row r="15" spans="1:13" ht="11.1" customHeight="1" x14ac:dyDescent="0.2">
      <c r="A15" s="422" t="s">
        <v>387</v>
      </c>
      <c r="B15" s="115">
        <v>41158</v>
      </c>
      <c r="C15" s="114">
        <v>20752</v>
      </c>
      <c r="D15" s="114">
        <v>20406</v>
      </c>
      <c r="E15" s="114">
        <v>29376</v>
      </c>
      <c r="F15" s="114">
        <v>10870</v>
      </c>
      <c r="G15" s="114">
        <v>4702</v>
      </c>
      <c r="H15" s="114">
        <v>13667</v>
      </c>
      <c r="I15" s="115">
        <v>5643</v>
      </c>
      <c r="J15" s="114">
        <v>4687</v>
      </c>
      <c r="K15" s="114">
        <v>956</v>
      </c>
      <c r="L15" s="423">
        <v>3394</v>
      </c>
      <c r="M15" s="424">
        <v>2334</v>
      </c>
    </row>
    <row r="16" spans="1:13" ht="11.1" customHeight="1" x14ac:dyDescent="0.2">
      <c r="A16" s="422" t="s">
        <v>388</v>
      </c>
      <c r="B16" s="115">
        <v>41317</v>
      </c>
      <c r="C16" s="114">
        <v>20908</v>
      </c>
      <c r="D16" s="114">
        <v>20409</v>
      </c>
      <c r="E16" s="114">
        <v>29521</v>
      </c>
      <c r="F16" s="114">
        <v>10935</v>
      </c>
      <c r="G16" s="114">
        <v>4909</v>
      </c>
      <c r="H16" s="114">
        <v>13791</v>
      </c>
      <c r="I16" s="115">
        <v>5615</v>
      </c>
      <c r="J16" s="114">
        <v>4654</v>
      </c>
      <c r="K16" s="114">
        <v>961</v>
      </c>
      <c r="L16" s="423">
        <v>3961</v>
      </c>
      <c r="M16" s="424">
        <v>3913</v>
      </c>
    </row>
    <row r="17" spans="1:13" s="110" customFormat="1" ht="11.1" customHeight="1" x14ac:dyDescent="0.2">
      <c r="A17" s="422" t="s">
        <v>389</v>
      </c>
      <c r="B17" s="115">
        <v>40579</v>
      </c>
      <c r="C17" s="114">
        <v>20290</v>
      </c>
      <c r="D17" s="114">
        <v>20289</v>
      </c>
      <c r="E17" s="114">
        <v>29570</v>
      </c>
      <c r="F17" s="114">
        <v>10985</v>
      </c>
      <c r="G17" s="114">
        <v>4651</v>
      </c>
      <c r="H17" s="114">
        <v>13687</v>
      </c>
      <c r="I17" s="115">
        <v>5555</v>
      </c>
      <c r="J17" s="114">
        <v>4620</v>
      </c>
      <c r="K17" s="114">
        <v>935</v>
      </c>
      <c r="L17" s="423">
        <v>2168</v>
      </c>
      <c r="M17" s="424">
        <v>3003</v>
      </c>
    </row>
    <row r="18" spans="1:13" ht="15" customHeight="1" x14ac:dyDescent="0.2">
      <c r="A18" s="422" t="s">
        <v>391</v>
      </c>
      <c r="B18" s="115">
        <v>40807</v>
      </c>
      <c r="C18" s="114">
        <v>20366</v>
      </c>
      <c r="D18" s="114">
        <v>20441</v>
      </c>
      <c r="E18" s="114">
        <v>29323</v>
      </c>
      <c r="F18" s="114">
        <v>11444</v>
      </c>
      <c r="G18" s="114">
        <v>4560</v>
      </c>
      <c r="H18" s="114">
        <v>13859</v>
      </c>
      <c r="I18" s="115">
        <v>5429</v>
      </c>
      <c r="J18" s="114">
        <v>4511</v>
      </c>
      <c r="K18" s="114">
        <v>918</v>
      </c>
      <c r="L18" s="423">
        <v>3518</v>
      </c>
      <c r="M18" s="424">
        <v>3221</v>
      </c>
    </row>
    <row r="19" spans="1:13" ht="11.1" customHeight="1" x14ac:dyDescent="0.2">
      <c r="A19" s="422" t="s">
        <v>387</v>
      </c>
      <c r="B19" s="115">
        <v>41275</v>
      </c>
      <c r="C19" s="114">
        <v>20683</v>
      </c>
      <c r="D19" s="114">
        <v>20592</v>
      </c>
      <c r="E19" s="114">
        <v>29524</v>
      </c>
      <c r="F19" s="114">
        <v>11703</v>
      </c>
      <c r="G19" s="114">
        <v>4322</v>
      </c>
      <c r="H19" s="114">
        <v>14283</v>
      </c>
      <c r="I19" s="115">
        <v>5589</v>
      </c>
      <c r="J19" s="114">
        <v>4594</v>
      </c>
      <c r="K19" s="114">
        <v>995</v>
      </c>
      <c r="L19" s="423">
        <v>2784</v>
      </c>
      <c r="M19" s="424">
        <v>2364</v>
      </c>
    </row>
    <row r="20" spans="1:13" ht="11.1" customHeight="1" x14ac:dyDescent="0.2">
      <c r="A20" s="422" t="s">
        <v>388</v>
      </c>
      <c r="B20" s="115">
        <v>41903</v>
      </c>
      <c r="C20" s="114">
        <v>21107</v>
      </c>
      <c r="D20" s="114">
        <v>20796</v>
      </c>
      <c r="E20" s="114">
        <v>29810</v>
      </c>
      <c r="F20" s="114">
        <v>11931</v>
      </c>
      <c r="G20" s="114">
        <v>4525</v>
      </c>
      <c r="H20" s="114">
        <v>14603</v>
      </c>
      <c r="I20" s="115">
        <v>5669</v>
      </c>
      <c r="J20" s="114">
        <v>4596</v>
      </c>
      <c r="K20" s="114">
        <v>1073</v>
      </c>
      <c r="L20" s="423">
        <v>3338</v>
      </c>
      <c r="M20" s="424">
        <v>2885</v>
      </c>
    </row>
    <row r="21" spans="1:13" s="110" customFormat="1" ht="11.1" customHeight="1" x14ac:dyDescent="0.2">
      <c r="A21" s="422" t="s">
        <v>389</v>
      </c>
      <c r="B21" s="115">
        <v>40866</v>
      </c>
      <c r="C21" s="114">
        <v>20289</v>
      </c>
      <c r="D21" s="114">
        <v>20577</v>
      </c>
      <c r="E21" s="114">
        <v>29055</v>
      </c>
      <c r="F21" s="114">
        <v>11806</v>
      </c>
      <c r="G21" s="114">
        <v>4315</v>
      </c>
      <c r="H21" s="114">
        <v>14367</v>
      </c>
      <c r="I21" s="115">
        <v>5701</v>
      </c>
      <c r="J21" s="114">
        <v>4634</v>
      </c>
      <c r="K21" s="114">
        <v>1067</v>
      </c>
      <c r="L21" s="423">
        <v>1810</v>
      </c>
      <c r="M21" s="424">
        <v>2907</v>
      </c>
    </row>
    <row r="22" spans="1:13" ht="15" customHeight="1" x14ac:dyDescent="0.2">
      <c r="A22" s="422" t="s">
        <v>392</v>
      </c>
      <c r="B22" s="115">
        <v>40865</v>
      </c>
      <c r="C22" s="114">
        <v>20222</v>
      </c>
      <c r="D22" s="114">
        <v>20643</v>
      </c>
      <c r="E22" s="114">
        <v>28479</v>
      </c>
      <c r="F22" s="114">
        <v>11780</v>
      </c>
      <c r="G22" s="114">
        <v>4168</v>
      </c>
      <c r="H22" s="114">
        <v>14554</v>
      </c>
      <c r="I22" s="115">
        <v>5688</v>
      </c>
      <c r="J22" s="114">
        <v>4621</v>
      </c>
      <c r="K22" s="114">
        <v>1067</v>
      </c>
      <c r="L22" s="423">
        <v>3011</v>
      </c>
      <c r="M22" s="424">
        <v>3000</v>
      </c>
    </row>
    <row r="23" spans="1:13" ht="11.1" customHeight="1" x14ac:dyDescent="0.2">
      <c r="A23" s="422" t="s">
        <v>387</v>
      </c>
      <c r="B23" s="115">
        <v>41189</v>
      </c>
      <c r="C23" s="114">
        <v>20628</v>
      </c>
      <c r="D23" s="114">
        <v>20561</v>
      </c>
      <c r="E23" s="114">
        <v>28674</v>
      </c>
      <c r="F23" s="114">
        <v>11888</v>
      </c>
      <c r="G23" s="114">
        <v>3901</v>
      </c>
      <c r="H23" s="114">
        <v>14981</v>
      </c>
      <c r="I23" s="115">
        <v>5780</v>
      </c>
      <c r="J23" s="114">
        <v>4658</v>
      </c>
      <c r="K23" s="114">
        <v>1122</v>
      </c>
      <c r="L23" s="423">
        <v>2690</v>
      </c>
      <c r="M23" s="424">
        <v>2339</v>
      </c>
    </row>
    <row r="24" spans="1:13" ht="11.1" customHeight="1" x14ac:dyDescent="0.2">
      <c r="A24" s="422" t="s">
        <v>388</v>
      </c>
      <c r="B24" s="115">
        <v>41826</v>
      </c>
      <c r="C24" s="114">
        <v>21012</v>
      </c>
      <c r="D24" s="114">
        <v>20814</v>
      </c>
      <c r="E24" s="114">
        <v>28509</v>
      </c>
      <c r="F24" s="114">
        <v>12205</v>
      </c>
      <c r="G24" s="114">
        <v>4093</v>
      </c>
      <c r="H24" s="114">
        <v>15263</v>
      </c>
      <c r="I24" s="115">
        <v>6079</v>
      </c>
      <c r="J24" s="114">
        <v>4920</v>
      </c>
      <c r="K24" s="114">
        <v>1159</v>
      </c>
      <c r="L24" s="423">
        <v>3653</v>
      </c>
      <c r="M24" s="424">
        <v>3123</v>
      </c>
    </row>
    <row r="25" spans="1:13" s="110" customFormat="1" ht="11.1" customHeight="1" x14ac:dyDescent="0.2">
      <c r="A25" s="422" t="s">
        <v>389</v>
      </c>
      <c r="B25" s="115">
        <v>40683</v>
      </c>
      <c r="C25" s="114">
        <v>20046</v>
      </c>
      <c r="D25" s="114">
        <v>20637</v>
      </c>
      <c r="E25" s="114">
        <v>27379</v>
      </c>
      <c r="F25" s="114">
        <v>12197</v>
      </c>
      <c r="G25" s="114">
        <v>3786</v>
      </c>
      <c r="H25" s="114">
        <v>15148</v>
      </c>
      <c r="I25" s="115">
        <v>6007</v>
      </c>
      <c r="J25" s="114">
        <v>4844</v>
      </c>
      <c r="K25" s="114">
        <v>1163</v>
      </c>
      <c r="L25" s="423">
        <v>2012</v>
      </c>
      <c r="M25" s="424">
        <v>3109</v>
      </c>
    </row>
    <row r="26" spans="1:13" ht="15" customHeight="1" x14ac:dyDescent="0.2">
      <c r="A26" s="422" t="s">
        <v>393</v>
      </c>
      <c r="B26" s="115">
        <v>40542</v>
      </c>
      <c r="C26" s="114">
        <v>20081</v>
      </c>
      <c r="D26" s="114">
        <v>20461</v>
      </c>
      <c r="E26" s="114">
        <v>27348</v>
      </c>
      <c r="F26" s="114">
        <v>12090</v>
      </c>
      <c r="G26" s="114">
        <v>3516</v>
      </c>
      <c r="H26" s="114">
        <v>15309</v>
      </c>
      <c r="I26" s="115">
        <v>5937</v>
      </c>
      <c r="J26" s="114">
        <v>4791</v>
      </c>
      <c r="K26" s="114">
        <v>1146</v>
      </c>
      <c r="L26" s="423">
        <v>2978</v>
      </c>
      <c r="M26" s="424">
        <v>3117</v>
      </c>
    </row>
    <row r="27" spans="1:13" ht="11.1" customHeight="1" x14ac:dyDescent="0.2">
      <c r="A27" s="422" t="s">
        <v>387</v>
      </c>
      <c r="B27" s="115">
        <v>40941</v>
      </c>
      <c r="C27" s="114">
        <v>20380</v>
      </c>
      <c r="D27" s="114">
        <v>20561</v>
      </c>
      <c r="E27" s="114">
        <v>27621</v>
      </c>
      <c r="F27" s="114">
        <v>12231</v>
      </c>
      <c r="G27" s="114">
        <v>3346</v>
      </c>
      <c r="H27" s="114">
        <v>15654</v>
      </c>
      <c r="I27" s="115">
        <v>6000</v>
      </c>
      <c r="J27" s="114">
        <v>4813</v>
      </c>
      <c r="K27" s="114">
        <v>1187</v>
      </c>
      <c r="L27" s="423">
        <v>2586</v>
      </c>
      <c r="M27" s="424">
        <v>2233</v>
      </c>
    </row>
    <row r="28" spans="1:13" ht="11.1" customHeight="1" x14ac:dyDescent="0.2">
      <c r="A28" s="422" t="s">
        <v>388</v>
      </c>
      <c r="B28" s="115">
        <v>41026</v>
      </c>
      <c r="C28" s="114">
        <v>20362</v>
      </c>
      <c r="D28" s="114">
        <v>20664</v>
      </c>
      <c r="E28" s="114">
        <v>28738</v>
      </c>
      <c r="F28" s="114">
        <v>12173</v>
      </c>
      <c r="G28" s="114">
        <v>3556</v>
      </c>
      <c r="H28" s="114">
        <v>15669</v>
      </c>
      <c r="I28" s="115">
        <v>6108</v>
      </c>
      <c r="J28" s="114">
        <v>4824</v>
      </c>
      <c r="K28" s="114">
        <v>1284</v>
      </c>
      <c r="L28" s="423">
        <v>3270</v>
      </c>
      <c r="M28" s="424">
        <v>3206</v>
      </c>
    </row>
    <row r="29" spans="1:13" s="110" customFormat="1" ht="11.1" customHeight="1" x14ac:dyDescent="0.2">
      <c r="A29" s="422" t="s">
        <v>389</v>
      </c>
      <c r="B29" s="115">
        <v>40058</v>
      </c>
      <c r="C29" s="114">
        <v>19550</v>
      </c>
      <c r="D29" s="114">
        <v>20508</v>
      </c>
      <c r="E29" s="114">
        <v>27906</v>
      </c>
      <c r="F29" s="114">
        <v>12104</v>
      </c>
      <c r="G29" s="114">
        <v>3346</v>
      </c>
      <c r="H29" s="114">
        <v>15411</v>
      </c>
      <c r="I29" s="115">
        <v>6073</v>
      </c>
      <c r="J29" s="114">
        <v>4845</v>
      </c>
      <c r="K29" s="114">
        <v>1228</v>
      </c>
      <c r="L29" s="423">
        <v>2354</v>
      </c>
      <c r="M29" s="424">
        <v>3322</v>
      </c>
    </row>
    <row r="30" spans="1:13" ht="15" customHeight="1" x14ac:dyDescent="0.2">
      <c r="A30" s="422" t="s">
        <v>394</v>
      </c>
      <c r="B30" s="115">
        <v>40127</v>
      </c>
      <c r="C30" s="114">
        <v>19537</v>
      </c>
      <c r="D30" s="114">
        <v>20590</v>
      </c>
      <c r="E30" s="114">
        <v>27643</v>
      </c>
      <c r="F30" s="114">
        <v>12455</v>
      </c>
      <c r="G30" s="114">
        <v>3130</v>
      </c>
      <c r="H30" s="114">
        <v>15628</v>
      </c>
      <c r="I30" s="115">
        <v>5683</v>
      </c>
      <c r="J30" s="114">
        <v>4475</v>
      </c>
      <c r="K30" s="114">
        <v>1208</v>
      </c>
      <c r="L30" s="423">
        <v>3816</v>
      </c>
      <c r="M30" s="424">
        <v>3744</v>
      </c>
    </row>
    <row r="31" spans="1:13" ht="11.1" customHeight="1" x14ac:dyDescent="0.2">
      <c r="A31" s="422" t="s">
        <v>387</v>
      </c>
      <c r="B31" s="115">
        <v>40512</v>
      </c>
      <c r="C31" s="114">
        <v>19820</v>
      </c>
      <c r="D31" s="114">
        <v>20692</v>
      </c>
      <c r="E31" s="114">
        <v>27846</v>
      </c>
      <c r="F31" s="114">
        <v>12650</v>
      </c>
      <c r="G31" s="114">
        <v>2971</v>
      </c>
      <c r="H31" s="114">
        <v>15884</v>
      </c>
      <c r="I31" s="115">
        <v>5585</v>
      </c>
      <c r="J31" s="114">
        <v>4337</v>
      </c>
      <c r="K31" s="114">
        <v>1248</v>
      </c>
      <c r="L31" s="423">
        <v>2584</v>
      </c>
      <c r="M31" s="424">
        <v>2187</v>
      </c>
    </row>
    <row r="32" spans="1:13" ht="11.1" customHeight="1" x14ac:dyDescent="0.2">
      <c r="A32" s="422" t="s">
        <v>388</v>
      </c>
      <c r="B32" s="115">
        <v>40924</v>
      </c>
      <c r="C32" s="114">
        <v>20214</v>
      </c>
      <c r="D32" s="114">
        <v>20710</v>
      </c>
      <c r="E32" s="114">
        <v>28171</v>
      </c>
      <c r="F32" s="114">
        <v>12750</v>
      </c>
      <c r="G32" s="114">
        <v>3297</v>
      </c>
      <c r="H32" s="114">
        <v>15945</v>
      </c>
      <c r="I32" s="115">
        <v>5545</v>
      </c>
      <c r="J32" s="114">
        <v>4263</v>
      </c>
      <c r="K32" s="114">
        <v>1282</v>
      </c>
      <c r="L32" s="423">
        <v>3292</v>
      </c>
      <c r="M32" s="424">
        <v>2928</v>
      </c>
    </row>
    <row r="33" spans="1:13" s="110" customFormat="1" ht="11.1" customHeight="1" x14ac:dyDescent="0.2">
      <c r="A33" s="422" t="s">
        <v>389</v>
      </c>
      <c r="B33" s="115">
        <v>40426</v>
      </c>
      <c r="C33" s="114">
        <v>19732</v>
      </c>
      <c r="D33" s="114">
        <v>20694</v>
      </c>
      <c r="E33" s="114">
        <v>27497</v>
      </c>
      <c r="F33" s="114">
        <v>12927</v>
      </c>
      <c r="G33" s="114">
        <v>3141</v>
      </c>
      <c r="H33" s="114">
        <v>15894</v>
      </c>
      <c r="I33" s="115">
        <v>5495</v>
      </c>
      <c r="J33" s="114">
        <v>4261</v>
      </c>
      <c r="K33" s="114">
        <v>1234</v>
      </c>
      <c r="L33" s="423">
        <v>2078</v>
      </c>
      <c r="M33" s="424">
        <v>2626</v>
      </c>
    </row>
    <row r="34" spans="1:13" ht="15" customHeight="1" x14ac:dyDescent="0.2">
      <c r="A34" s="422" t="s">
        <v>395</v>
      </c>
      <c r="B34" s="115">
        <v>40353</v>
      </c>
      <c r="C34" s="114">
        <v>19758</v>
      </c>
      <c r="D34" s="114">
        <v>20595</v>
      </c>
      <c r="E34" s="114">
        <v>27426</v>
      </c>
      <c r="F34" s="114">
        <v>12927</v>
      </c>
      <c r="G34" s="114">
        <v>2944</v>
      </c>
      <c r="H34" s="114">
        <v>16015</v>
      </c>
      <c r="I34" s="115">
        <v>5504</v>
      </c>
      <c r="J34" s="114">
        <v>4281</v>
      </c>
      <c r="K34" s="114">
        <v>1223</v>
      </c>
      <c r="L34" s="423">
        <v>2855</v>
      </c>
      <c r="M34" s="424">
        <v>2999</v>
      </c>
    </row>
    <row r="35" spans="1:13" ht="11.1" customHeight="1" x14ac:dyDescent="0.2">
      <c r="A35" s="422" t="s">
        <v>387</v>
      </c>
      <c r="B35" s="115">
        <v>40813</v>
      </c>
      <c r="C35" s="114">
        <v>20085</v>
      </c>
      <c r="D35" s="114">
        <v>20728</v>
      </c>
      <c r="E35" s="114">
        <v>27603</v>
      </c>
      <c r="F35" s="114">
        <v>13210</v>
      </c>
      <c r="G35" s="114">
        <v>2827</v>
      </c>
      <c r="H35" s="114">
        <v>16356</v>
      </c>
      <c r="I35" s="115">
        <v>5415</v>
      </c>
      <c r="J35" s="114">
        <v>4179</v>
      </c>
      <c r="K35" s="114">
        <v>1236</v>
      </c>
      <c r="L35" s="423">
        <v>2699</v>
      </c>
      <c r="M35" s="424">
        <v>2246</v>
      </c>
    </row>
    <row r="36" spans="1:13" ht="11.1" customHeight="1" x14ac:dyDescent="0.2">
      <c r="A36" s="422" t="s">
        <v>388</v>
      </c>
      <c r="B36" s="115">
        <v>41750</v>
      </c>
      <c r="C36" s="114">
        <v>20639</v>
      </c>
      <c r="D36" s="114">
        <v>21111</v>
      </c>
      <c r="E36" s="114">
        <v>28088</v>
      </c>
      <c r="F36" s="114">
        <v>13662</v>
      </c>
      <c r="G36" s="114">
        <v>3259</v>
      </c>
      <c r="H36" s="114">
        <v>16651</v>
      </c>
      <c r="I36" s="115">
        <v>5431</v>
      </c>
      <c r="J36" s="114">
        <v>4144</v>
      </c>
      <c r="K36" s="114">
        <v>1287</v>
      </c>
      <c r="L36" s="423">
        <v>3702</v>
      </c>
      <c r="M36" s="424">
        <v>2857</v>
      </c>
    </row>
    <row r="37" spans="1:13" s="110" customFormat="1" ht="11.1" customHeight="1" x14ac:dyDescent="0.2">
      <c r="A37" s="422" t="s">
        <v>389</v>
      </c>
      <c r="B37" s="115">
        <v>41130</v>
      </c>
      <c r="C37" s="114">
        <v>20217</v>
      </c>
      <c r="D37" s="114">
        <v>20913</v>
      </c>
      <c r="E37" s="114">
        <v>27582</v>
      </c>
      <c r="F37" s="114">
        <v>13548</v>
      </c>
      <c r="G37" s="114">
        <v>3130</v>
      </c>
      <c r="H37" s="114">
        <v>16538</v>
      </c>
      <c r="I37" s="115">
        <v>5454</v>
      </c>
      <c r="J37" s="114">
        <v>4184</v>
      </c>
      <c r="K37" s="114">
        <v>1270</v>
      </c>
      <c r="L37" s="423">
        <v>1962</v>
      </c>
      <c r="M37" s="424">
        <v>2603</v>
      </c>
    </row>
    <row r="38" spans="1:13" ht="15" customHeight="1" x14ac:dyDescent="0.2">
      <c r="A38" s="425" t="s">
        <v>396</v>
      </c>
      <c r="B38" s="115">
        <v>41020</v>
      </c>
      <c r="C38" s="114">
        <v>20151</v>
      </c>
      <c r="D38" s="114">
        <v>20869</v>
      </c>
      <c r="E38" s="114">
        <v>27409</v>
      </c>
      <c r="F38" s="114">
        <v>13611</v>
      </c>
      <c r="G38" s="114">
        <v>3014</v>
      </c>
      <c r="H38" s="114">
        <v>16585</v>
      </c>
      <c r="I38" s="115">
        <v>5350</v>
      </c>
      <c r="J38" s="114">
        <v>4116</v>
      </c>
      <c r="K38" s="114">
        <v>1234</v>
      </c>
      <c r="L38" s="423">
        <v>3322</v>
      </c>
      <c r="M38" s="424">
        <v>3639</v>
      </c>
    </row>
    <row r="39" spans="1:13" ht="11.1" customHeight="1" x14ac:dyDescent="0.2">
      <c r="A39" s="422" t="s">
        <v>387</v>
      </c>
      <c r="B39" s="115">
        <v>41668</v>
      </c>
      <c r="C39" s="114">
        <v>20543</v>
      </c>
      <c r="D39" s="114">
        <v>21125</v>
      </c>
      <c r="E39" s="114">
        <v>27554</v>
      </c>
      <c r="F39" s="114">
        <v>14114</v>
      </c>
      <c r="G39" s="114">
        <v>2907</v>
      </c>
      <c r="H39" s="114">
        <v>17046</v>
      </c>
      <c r="I39" s="115">
        <v>5560</v>
      </c>
      <c r="J39" s="114">
        <v>4198</v>
      </c>
      <c r="K39" s="114">
        <v>1362</v>
      </c>
      <c r="L39" s="423">
        <v>3372</v>
      </c>
      <c r="M39" s="424">
        <v>2747</v>
      </c>
    </row>
    <row r="40" spans="1:13" ht="11.1" customHeight="1" x14ac:dyDescent="0.2">
      <c r="A40" s="425" t="s">
        <v>388</v>
      </c>
      <c r="B40" s="115">
        <v>42293</v>
      </c>
      <c r="C40" s="114">
        <v>20898</v>
      </c>
      <c r="D40" s="114">
        <v>21395</v>
      </c>
      <c r="E40" s="114">
        <v>27906</v>
      </c>
      <c r="F40" s="114">
        <v>14387</v>
      </c>
      <c r="G40" s="114">
        <v>3327</v>
      </c>
      <c r="H40" s="114">
        <v>17086</v>
      </c>
      <c r="I40" s="115">
        <v>5485</v>
      </c>
      <c r="J40" s="114">
        <v>4110</v>
      </c>
      <c r="K40" s="114">
        <v>1375</v>
      </c>
      <c r="L40" s="423">
        <v>3705</v>
      </c>
      <c r="M40" s="424">
        <v>3211</v>
      </c>
    </row>
    <row r="41" spans="1:13" s="110" customFormat="1" ht="11.1" customHeight="1" x14ac:dyDescent="0.2">
      <c r="A41" s="422" t="s">
        <v>389</v>
      </c>
      <c r="B41" s="115">
        <v>41807</v>
      </c>
      <c r="C41" s="114">
        <v>20490</v>
      </c>
      <c r="D41" s="114">
        <v>21317</v>
      </c>
      <c r="E41" s="114">
        <v>27399</v>
      </c>
      <c r="F41" s="114">
        <v>14408</v>
      </c>
      <c r="G41" s="114">
        <v>3227</v>
      </c>
      <c r="H41" s="114">
        <v>16978</v>
      </c>
      <c r="I41" s="115">
        <v>5445</v>
      </c>
      <c r="J41" s="114">
        <v>4092</v>
      </c>
      <c r="K41" s="114">
        <v>1353</v>
      </c>
      <c r="L41" s="423">
        <v>2218</v>
      </c>
      <c r="M41" s="424">
        <v>2751</v>
      </c>
    </row>
    <row r="42" spans="1:13" ht="15" customHeight="1" x14ac:dyDescent="0.2">
      <c r="A42" s="422" t="s">
        <v>397</v>
      </c>
      <c r="B42" s="115">
        <v>41852</v>
      </c>
      <c r="C42" s="114">
        <v>20603</v>
      </c>
      <c r="D42" s="114">
        <v>21249</v>
      </c>
      <c r="E42" s="114">
        <v>27440</v>
      </c>
      <c r="F42" s="114">
        <v>14412</v>
      </c>
      <c r="G42" s="114">
        <v>3149</v>
      </c>
      <c r="H42" s="114">
        <v>17054</v>
      </c>
      <c r="I42" s="115">
        <v>5437</v>
      </c>
      <c r="J42" s="114">
        <v>4115</v>
      </c>
      <c r="K42" s="114">
        <v>1322</v>
      </c>
      <c r="L42" s="423">
        <v>3176</v>
      </c>
      <c r="M42" s="424">
        <v>3135</v>
      </c>
    </row>
    <row r="43" spans="1:13" ht="11.1" customHeight="1" x14ac:dyDescent="0.2">
      <c r="A43" s="422" t="s">
        <v>387</v>
      </c>
      <c r="B43" s="115">
        <v>41983</v>
      </c>
      <c r="C43" s="114">
        <v>20827</v>
      </c>
      <c r="D43" s="114">
        <v>21156</v>
      </c>
      <c r="E43" s="114">
        <v>27474</v>
      </c>
      <c r="F43" s="114">
        <v>14509</v>
      </c>
      <c r="G43" s="114">
        <v>3053</v>
      </c>
      <c r="H43" s="114">
        <v>17255</v>
      </c>
      <c r="I43" s="115">
        <v>5484</v>
      </c>
      <c r="J43" s="114">
        <v>4090</v>
      </c>
      <c r="K43" s="114">
        <v>1394</v>
      </c>
      <c r="L43" s="423">
        <v>2759</v>
      </c>
      <c r="M43" s="424">
        <v>2629</v>
      </c>
    </row>
    <row r="44" spans="1:13" ht="11.1" customHeight="1" x14ac:dyDescent="0.2">
      <c r="A44" s="422" t="s">
        <v>388</v>
      </c>
      <c r="B44" s="115">
        <v>42807</v>
      </c>
      <c r="C44" s="114">
        <v>21186</v>
      </c>
      <c r="D44" s="114">
        <v>21621</v>
      </c>
      <c r="E44" s="114">
        <v>27914</v>
      </c>
      <c r="F44" s="114">
        <v>14893</v>
      </c>
      <c r="G44" s="114">
        <v>3517</v>
      </c>
      <c r="H44" s="114">
        <v>17409</v>
      </c>
      <c r="I44" s="115">
        <v>5393</v>
      </c>
      <c r="J44" s="114">
        <v>3988</v>
      </c>
      <c r="K44" s="114">
        <v>1405</v>
      </c>
      <c r="L44" s="423">
        <v>3876</v>
      </c>
      <c r="M44" s="424">
        <v>3154</v>
      </c>
    </row>
    <row r="45" spans="1:13" s="110" customFormat="1" ht="11.1" customHeight="1" x14ac:dyDescent="0.2">
      <c r="A45" s="422" t="s">
        <v>389</v>
      </c>
      <c r="B45" s="115">
        <v>42034</v>
      </c>
      <c r="C45" s="114">
        <v>20724</v>
      </c>
      <c r="D45" s="114">
        <v>21310</v>
      </c>
      <c r="E45" s="114">
        <v>27390</v>
      </c>
      <c r="F45" s="114">
        <v>14644</v>
      </c>
      <c r="G45" s="114">
        <v>3400</v>
      </c>
      <c r="H45" s="114">
        <v>17107</v>
      </c>
      <c r="I45" s="115">
        <v>5342</v>
      </c>
      <c r="J45" s="114">
        <v>3956</v>
      </c>
      <c r="K45" s="114">
        <v>1386</v>
      </c>
      <c r="L45" s="423">
        <v>1961</v>
      </c>
      <c r="M45" s="424">
        <v>2800</v>
      </c>
    </row>
    <row r="46" spans="1:13" ht="15" customHeight="1" x14ac:dyDescent="0.2">
      <c r="A46" s="422" t="s">
        <v>398</v>
      </c>
      <c r="B46" s="115">
        <v>41907</v>
      </c>
      <c r="C46" s="114">
        <v>20658</v>
      </c>
      <c r="D46" s="114">
        <v>21249</v>
      </c>
      <c r="E46" s="114">
        <v>27291</v>
      </c>
      <c r="F46" s="114">
        <v>14616</v>
      </c>
      <c r="G46" s="114">
        <v>3296</v>
      </c>
      <c r="H46" s="114">
        <v>17107</v>
      </c>
      <c r="I46" s="115">
        <v>5257</v>
      </c>
      <c r="J46" s="114">
        <v>3877</v>
      </c>
      <c r="K46" s="114">
        <v>1380</v>
      </c>
      <c r="L46" s="423">
        <v>3354</v>
      </c>
      <c r="M46" s="424">
        <v>3627</v>
      </c>
    </row>
    <row r="47" spans="1:13" ht="11.1" customHeight="1" x14ac:dyDescent="0.2">
      <c r="A47" s="422" t="s">
        <v>387</v>
      </c>
      <c r="B47" s="115">
        <v>41939</v>
      </c>
      <c r="C47" s="114">
        <v>20704</v>
      </c>
      <c r="D47" s="114">
        <v>21235</v>
      </c>
      <c r="E47" s="114">
        <v>27225</v>
      </c>
      <c r="F47" s="114">
        <v>14714</v>
      </c>
      <c r="G47" s="114">
        <v>3158</v>
      </c>
      <c r="H47" s="114">
        <v>17217</v>
      </c>
      <c r="I47" s="115">
        <v>5294</v>
      </c>
      <c r="J47" s="114">
        <v>3897</v>
      </c>
      <c r="K47" s="114">
        <v>1397</v>
      </c>
      <c r="L47" s="423">
        <v>2574</v>
      </c>
      <c r="M47" s="424">
        <v>2544</v>
      </c>
    </row>
    <row r="48" spans="1:13" ht="11.1" customHeight="1" x14ac:dyDescent="0.2">
      <c r="A48" s="422" t="s">
        <v>388</v>
      </c>
      <c r="B48" s="115">
        <v>42433</v>
      </c>
      <c r="C48" s="114">
        <v>20997</v>
      </c>
      <c r="D48" s="114">
        <v>21436</v>
      </c>
      <c r="E48" s="114">
        <v>27749</v>
      </c>
      <c r="F48" s="114">
        <v>14684</v>
      </c>
      <c r="G48" s="114">
        <v>3636</v>
      </c>
      <c r="H48" s="114">
        <v>17309</v>
      </c>
      <c r="I48" s="115">
        <v>5257</v>
      </c>
      <c r="J48" s="114">
        <v>3827</v>
      </c>
      <c r="K48" s="114">
        <v>1430</v>
      </c>
      <c r="L48" s="423">
        <v>3947</v>
      </c>
      <c r="M48" s="424">
        <v>3524</v>
      </c>
    </row>
    <row r="49" spans="1:17" s="110" customFormat="1" ht="11.1" customHeight="1" x14ac:dyDescent="0.2">
      <c r="A49" s="422" t="s">
        <v>389</v>
      </c>
      <c r="B49" s="115">
        <v>41868</v>
      </c>
      <c r="C49" s="114">
        <v>20537</v>
      </c>
      <c r="D49" s="114">
        <v>21331</v>
      </c>
      <c r="E49" s="114">
        <v>27157</v>
      </c>
      <c r="F49" s="114">
        <v>14711</v>
      </c>
      <c r="G49" s="114">
        <v>3500</v>
      </c>
      <c r="H49" s="114">
        <v>17145</v>
      </c>
      <c r="I49" s="115">
        <v>5144</v>
      </c>
      <c r="J49" s="114">
        <v>3740</v>
      </c>
      <c r="K49" s="114">
        <v>1404</v>
      </c>
      <c r="L49" s="423">
        <v>1945</v>
      </c>
      <c r="M49" s="424">
        <v>2544</v>
      </c>
    </row>
    <row r="50" spans="1:17" ht="15" customHeight="1" x14ac:dyDescent="0.2">
      <c r="A50" s="422" t="s">
        <v>399</v>
      </c>
      <c r="B50" s="143">
        <v>41381</v>
      </c>
      <c r="C50" s="144">
        <v>20215</v>
      </c>
      <c r="D50" s="144">
        <v>21166</v>
      </c>
      <c r="E50" s="144">
        <v>26731</v>
      </c>
      <c r="F50" s="144">
        <v>14650</v>
      </c>
      <c r="G50" s="144">
        <v>3360</v>
      </c>
      <c r="H50" s="144">
        <v>17025</v>
      </c>
      <c r="I50" s="143">
        <v>5024</v>
      </c>
      <c r="J50" s="144">
        <v>3657</v>
      </c>
      <c r="K50" s="144">
        <v>1367</v>
      </c>
      <c r="L50" s="426">
        <v>2689</v>
      </c>
      <c r="M50" s="427">
        <v>3233</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-1.2551602357601355</v>
      </c>
      <c r="C6" s="480">
        <f>'Tabelle 3.3'!J11</f>
        <v>-4.4321856572189464</v>
      </c>
      <c r="D6" s="481">
        <f t="shared" ref="D6:E9" si="0">IF(OR(AND(B6&gt;=-50,B6&lt;=50),ISNUMBER(B6)=FALSE),B6,"")</f>
        <v>-1.2551602357601355</v>
      </c>
      <c r="E6" s="481">
        <f t="shared" si="0"/>
        <v>-4.4321856572189464</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8.2197109924516704E-2</v>
      </c>
      <c r="C7" s="480">
        <f>'Tabelle 3.1'!J23</f>
        <v>-2.7368672112575281</v>
      </c>
      <c r="D7" s="481">
        <f t="shared" si="0"/>
        <v>8.2197109924516704E-2</v>
      </c>
      <c r="E7" s="481">
        <f>IF(OR(AND(C7&gt;=-50,C7&lt;=50),ISNUMBER(C7)=FALSE),C7,"")</f>
        <v>-2.7368672112575281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-1.2551602357601355</v>
      </c>
      <c r="C14" s="480">
        <f>'Tabelle 3.3'!J11</f>
        <v>-4.4321856572189464</v>
      </c>
      <c r="D14" s="481">
        <f>IF(OR(AND(B14&gt;=-50,B14&lt;=50),ISNUMBER(B14)=FALSE),B14,"")</f>
        <v>-1.2551602357601355</v>
      </c>
      <c r="E14" s="481">
        <f>IF(OR(AND(C14&gt;=-50,C14&lt;=50),ISNUMBER(C14)=FALSE),C14,"")</f>
        <v>-4.4321856572189464</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-3.4224598930481283</v>
      </c>
      <c r="C15" s="480">
        <f>'Tabelle 3.3'!J12</f>
        <v>-6.3157894736842106</v>
      </c>
      <c r="D15" s="481">
        <f t="shared" ref="D15:E45" si="3">IF(OR(AND(B15&gt;=-50,B15&lt;=50),ISNUMBER(B15)=FALSE),B15,"")</f>
        <v>-3.4224598930481283</v>
      </c>
      <c r="E15" s="481">
        <f t="shared" si="3"/>
        <v>-6.3157894736842106</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-5.7028112449799195</v>
      </c>
      <c r="C16" s="480">
        <f>'Tabelle 3.3'!J13</f>
        <v>-4.0816326530612246</v>
      </c>
      <c r="D16" s="481">
        <f t="shared" si="3"/>
        <v>-5.7028112449799195</v>
      </c>
      <c r="E16" s="481">
        <f t="shared" si="3"/>
        <v>-4.0816326530612246</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-5.1067780872794799</v>
      </c>
      <c r="C17" s="480">
        <f>'Tabelle 3.3'!J14</f>
        <v>-4.3478260869565215</v>
      </c>
      <c r="D17" s="481">
        <f t="shared" si="3"/>
        <v>-5.1067780872794799</v>
      </c>
      <c r="E17" s="481">
        <f t="shared" si="3"/>
        <v>-4.3478260869565215</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-4.3920145190562616</v>
      </c>
      <c r="C18" s="480">
        <f>'Tabelle 3.3'!J15</f>
        <v>-5.5045871559633026</v>
      </c>
      <c r="D18" s="481">
        <f t="shared" si="3"/>
        <v>-4.3920145190562616</v>
      </c>
      <c r="E18" s="481">
        <f t="shared" si="3"/>
        <v>-5.5045871559633026</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-6.9039451114922814</v>
      </c>
      <c r="C19" s="480">
        <f>'Tabelle 3.3'!J16</f>
        <v>-5.0847457627118642</v>
      </c>
      <c r="D19" s="481">
        <f t="shared" si="3"/>
        <v>-6.9039451114922814</v>
      </c>
      <c r="E19" s="481">
        <f t="shared" si="3"/>
        <v>-5.0847457627118642</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0.25062656641604009</v>
      </c>
      <c r="C20" s="480">
        <f>'Tabelle 3.3'!J17</f>
        <v>0</v>
      </c>
      <c r="D20" s="481">
        <f t="shared" si="3"/>
        <v>0.25062656641604009</v>
      </c>
      <c r="E20" s="481">
        <f t="shared" si="3"/>
        <v>0</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-0.43719032352083942</v>
      </c>
      <c r="C21" s="480">
        <f>'Tabelle 3.3'!J18</f>
        <v>0.26737967914438504</v>
      </c>
      <c r="D21" s="481">
        <f t="shared" si="3"/>
        <v>-0.43719032352083942</v>
      </c>
      <c r="E21" s="481">
        <f t="shared" si="3"/>
        <v>0.26737967914438504</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0.45469308216953558</v>
      </c>
      <c r="C22" s="480">
        <f>'Tabelle 3.3'!J19</f>
        <v>-1.7159199237368923</v>
      </c>
      <c r="D22" s="481">
        <f t="shared" si="3"/>
        <v>0.45469308216953558</v>
      </c>
      <c r="E22" s="481">
        <f t="shared" si="3"/>
        <v>-1.7159199237368923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-3.9013452914798208</v>
      </c>
      <c r="C23" s="480">
        <f>'Tabelle 3.3'!J20</f>
        <v>-5.9490084985835692</v>
      </c>
      <c r="D23" s="481">
        <f t="shared" si="3"/>
        <v>-3.9013452914798208</v>
      </c>
      <c r="E23" s="481">
        <f t="shared" si="3"/>
        <v>-5.9490084985835692</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1.0956902848794741</v>
      </c>
      <c r="C24" s="480">
        <f>'Tabelle 3.3'!J21</f>
        <v>-10.502283105022832</v>
      </c>
      <c r="D24" s="481">
        <f t="shared" si="3"/>
        <v>1.0956902848794741</v>
      </c>
      <c r="E24" s="481">
        <f t="shared" si="3"/>
        <v>-10.502283105022832</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-12.318840579710145</v>
      </c>
      <c r="C25" s="480">
        <f>'Tabelle 3.3'!J22</f>
        <v>-6.25</v>
      </c>
      <c r="D25" s="481">
        <f t="shared" si="3"/>
        <v>-12.318840579710145</v>
      </c>
      <c r="E25" s="481">
        <f t="shared" si="3"/>
        <v>-6.25</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2.1825396825396823</v>
      </c>
      <c r="C26" s="480">
        <f>'Tabelle 3.3'!J23</f>
        <v>5.7692307692307692</v>
      </c>
      <c r="D26" s="481">
        <f t="shared" si="3"/>
        <v>2.1825396825396823</v>
      </c>
      <c r="E26" s="481">
        <f t="shared" si="3"/>
        <v>5.7692307692307692</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4.2275172943889316</v>
      </c>
      <c r="C27" s="480">
        <f>'Tabelle 3.3'!J24</f>
        <v>-5.7803468208092488</v>
      </c>
      <c r="D27" s="481">
        <f t="shared" si="3"/>
        <v>4.2275172943889316</v>
      </c>
      <c r="E27" s="481">
        <f t="shared" si="3"/>
        <v>-5.7803468208092488</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-6.6797642436149314</v>
      </c>
      <c r="C28" s="480">
        <f>'Tabelle 3.3'!J25</f>
        <v>-5.1485148514851486</v>
      </c>
      <c r="D28" s="481">
        <f t="shared" si="3"/>
        <v>-6.6797642436149314</v>
      </c>
      <c r="E28" s="481">
        <f t="shared" si="3"/>
        <v>-5.1485148514851486</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-24.025974025974026</v>
      </c>
      <c r="C29" s="480">
        <f>'Tabelle 3.3'!J26</f>
        <v>84.615384615384613</v>
      </c>
      <c r="D29" s="481">
        <f t="shared" si="3"/>
        <v>-24.025974025974026</v>
      </c>
      <c r="E29" s="481" t="str">
        <f t="shared" si="3"/>
        <v/>
      </c>
      <c r="F29" s="476" t="str">
        <f t="shared" si="4"/>
        <v/>
      </c>
      <c r="G29" s="476" t="str">
        <f t="shared" si="4"/>
        <v>&gt; 50</v>
      </c>
      <c r="H29" s="482" t="str">
        <f t="shared" si="5"/>
        <v/>
      </c>
      <c r="I29" s="482">
        <f t="shared" si="5"/>
        <v>-0.75</v>
      </c>
      <c r="J29" s="476" t="e">
        <f t="shared" si="6"/>
        <v>#N/A</v>
      </c>
      <c r="K29" s="476" t="e">
        <f t="shared" si="7"/>
        <v>#N/A</v>
      </c>
      <c r="L29" s="476">
        <f t="shared" si="8"/>
        <v>160</v>
      </c>
      <c r="M29" s="476">
        <f t="shared" si="9"/>
        <v>45</v>
      </c>
      <c r="N29" s="476">
        <v>160</v>
      </c>
    </row>
    <row r="30" spans="1:14" s="475" customFormat="1" ht="15" customHeight="1" x14ac:dyDescent="0.2">
      <c r="A30" s="475">
        <v>17</v>
      </c>
      <c r="B30" s="479">
        <f>'Tabelle 2.3'!J27</f>
        <v>-0.24647887323943662</v>
      </c>
      <c r="C30" s="480">
        <f>'Tabelle 3.3'!J27</f>
        <v>4.3478260869565215</v>
      </c>
      <c r="D30" s="481">
        <f t="shared" si="3"/>
        <v>-0.24647887323943662</v>
      </c>
      <c r="E30" s="481">
        <f t="shared" si="3"/>
        <v>4.3478260869565215</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7.4388947927736453</v>
      </c>
      <c r="C31" s="480">
        <f>'Tabelle 3.3'!J28</f>
        <v>0.8771929824561403</v>
      </c>
      <c r="D31" s="481">
        <f t="shared" si="3"/>
        <v>7.4388947927736453</v>
      </c>
      <c r="E31" s="481">
        <f t="shared" si="3"/>
        <v>0.8771929824561403</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0.26455026455026454</v>
      </c>
      <c r="C32" s="480">
        <f>'Tabelle 3.3'!J29</f>
        <v>-7.1428571428571432</v>
      </c>
      <c r="D32" s="481">
        <f t="shared" si="3"/>
        <v>0.26455026455026454</v>
      </c>
      <c r="E32" s="481">
        <f t="shared" si="3"/>
        <v>-7.1428571428571432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1.5019011406844107</v>
      </c>
      <c r="C33" s="480">
        <f>'Tabelle 3.3'!J30</f>
        <v>8.071748878923767</v>
      </c>
      <c r="D33" s="481">
        <f t="shared" si="3"/>
        <v>1.5019011406844107</v>
      </c>
      <c r="E33" s="481">
        <f t="shared" si="3"/>
        <v>8.071748878923767</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2.030456852791878</v>
      </c>
      <c r="C34" s="480">
        <f>'Tabelle 3.3'!J31</f>
        <v>-11.417322834645669</v>
      </c>
      <c r="D34" s="481">
        <f t="shared" si="3"/>
        <v>2.030456852791878</v>
      </c>
      <c r="E34" s="481">
        <f t="shared" si="3"/>
        <v>-11.417322834645669</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-3.4224598930481283</v>
      </c>
      <c r="C37" s="480">
        <f>'Tabelle 3.3'!J34</f>
        <v>-6.3157894736842106</v>
      </c>
      <c r="D37" s="481">
        <f t="shared" si="3"/>
        <v>-3.4224598930481283</v>
      </c>
      <c r="E37" s="481">
        <f t="shared" si="3"/>
        <v>-6.3157894736842106</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-3.9572675293409572</v>
      </c>
      <c r="C38" s="480">
        <f>'Tabelle 3.3'!J35</f>
        <v>-2.0833333333333335</v>
      </c>
      <c r="D38" s="481">
        <f t="shared" si="3"/>
        <v>-3.9572675293409572</v>
      </c>
      <c r="E38" s="481">
        <f t="shared" si="3"/>
        <v>-2.0833333333333335</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0.11560693641618497</v>
      </c>
      <c r="C39" s="480">
        <f>'Tabelle 3.3'!J36</f>
        <v>-4.7685508257734357</v>
      </c>
      <c r="D39" s="481">
        <f t="shared" si="3"/>
        <v>0.11560693641618497</v>
      </c>
      <c r="E39" s="481">
        <f t="shared" si="3"/>
        <v>-4.7685508257734357</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0.11560693641618497</v>
      </c>
      <c r="C45" s="480">
        <f>'Tabelle 3.3'!J36</f>
        <v>-4.7685508257734357</v>
      </c>
      <c r="D45" s="481">
        <f t="shared" si="3"/>
        <v>0.11560693641618497</v>
      </c>
      <c r="E45" s="481">
        <f t="shared" si="3"/>
        <v>-4.7685508257734357</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40542</v>
      </c>
      <c r="C51" s="487">
        <v>4791</v>
      </c>
      <c r="D51" s="487">
        <v>1146</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40941</v>
      </c>
      <c r="C52" s="487">
        <v>4813</v>
      </c>
      <c r="D52" s="487">
        <v>1187</v>
      </c>
      <c r="E52" s="488">
        <f t="shared" ref="E52:G70" si="11">IF($A$51=37802,IF(COUNTBLANK(B$51:B$70)&gt;0,#N/A,B52/B$51*100),IF(COUNTBLANK(B$51:B$75)&gt;0,#N/A,B52/B$51*100))</f>
        <v>100.98416457007548</v>
      </c>
      <c r="F52" s="488">
        <f t="shared" si="11"/>
        <v>100.45919432268838</v>
      </c>
      <c r="G52" s="488">
        <f t="shared" si="11"/>
        <v>103.57766143106457</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41026</v>
      </c>
      <c r="C53" s="487">
        <v>4824</v>
      </c>
      <c r="D53" s="487">
        <v>1284</v>
      </c>
      <c r="E53" s="488">
        <f t="shared" si="11"/>
        <v>101.19382368901387</v>
      </c>
      <c r="F53" s="488">
        <f t="shared" si="11"/>
        <v>100.68879148403256</v>
      </c>
      <c r="G53" s="488">
        <f t="shared" si="11"/>
        <v>112.04188481675392</v>
      </c>
      <c r="H53" s="489">
        <f>IF(ISERROR(L53)=TRUE,IF(MONTH(A53)=MONTH(MAX(A$51:A$75)),A53,""),"")</f>
        <v>41883</v>
      </c>
      <c r="I53" s="488">
        <f t="shared" si="12"/>
        <v>101.19382368901387</v>
      </c>
      <c r="J53" s="488">
        <f t="shared" si="10"/>
        <v>100.68879148403256</v>
      </c>
      <c r="K53" s="488">
        <f t="shared" si="10"/>
        <v>112.04188481675392</v>
      </c>
      <c r="L53" s="488" t="e">
        <f t="shared" si="13"/>
        <v>#N/A</v>
      </c>
    </row>
    <row r="54" spans="1:14" ht="15" customHeight="1" x14ac:dyDescent="0.2">
      <c r="A54" s="490" t="s">
        <v>462</v>
      </c>
      <c r="B54" s="487">
        <v>40058</v>
      </c>
      <c r="C54" s="487">
        <v>4845</v>
      </c>
      <c r="D54" s="487">
        <v>1228</v>
      </c>
      <c r="E54" s="488">
        <f t="shared" si="11"/>
        <v>98.806176310986132</v>
      </c>
      <c r="F54" s="488">
        <f t="shared" si="11"/>
        <v>101.12711333750784</v>
      </c>
      <c r="G54" s="488">
        <f t="shared" si="11"/>
        <v>107.15532286212914</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40127</v>
      </c>
      <c r="C55" s="487">
        <v>4475</v>
      </c>
      <c r="D55" s="487">
        <v>1208</v>
      </c>
      <c r="E55" s="488">
        <f t="shared" si="11"/>
        <v>98.976370184006711</v>
      </c>
      <c r="F55" s="488">
        <f t="shared" si="11"/>
        <v>93.404299728657904</v>
      </c>
      <c r="G55" s="488">
        <f t="shared" si="11"/>
        <v>105.41012216404886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40512</v>
      </c>
      <c r="C56" s="487">
        <v>4337</v>
      </c>
      <c r="D56" s="487">
        <v>1248</v>
      </c>
      <c r="E56" s="488">
        <f t="shared" si="11"/>
        <v>99.9260026639041</v>
      </c>
      <c r="F56" s="488">
        <f t="shared" si="11"/>
        <v>90.523898977249004</v>
      </c>
      <c r="G56" s="488">
        <f t="shared" si="11"/>
        <v>108.90052356020942</v>
      </c>
      <c r="H56" s="489" t="str">
        <f t="shared" si="14"/>
        <v/>
      </c>
      <c r="I56" s="488" t="str">
        <f t="shared" si="12"/>
        <v/>
      </c>
      <c r="J56" s="488" t="str">
        <f t="shared" si="10"/>
        <v/>
      </c>
      <c r="K56" s="488" t="str">
        <f t="shared" si="10"/>
        <v/>
      </c>
      <c r="L56" s="488" t="e">
        <f t="shared" si="13"/>
        <v>#N/A</v>
      </c>
    </row>
    <row r="57" spans="1:14" ht="15" customHeight="1" x14ac:dyDescent="0.2">
      <c r="A57" s="490">
        <v>42248</v>
      </c>
      <c r="B57" s="487">
        <v>40924</v>
      </c>
      <c r="C57" s="487">
        <v>4263</v>
      </c>
      <c r="D57" s="487">
        <v>1282</v>
      </c>
      <c r="E57" s="488">
        <f t="shared" si="11"/>
        <v>100.9422327462878</v>
      </c>
      <c r="F57" s="488">
        <f t="shared" si="11"/>
        <v>88.979336255479026</v>
      </c>
      <c r="G57" s="488">
        <f t="shared" si="11"/>
        <v>111.8673647469459</v>
      </c>
      <c r="H57" s="489">
        <f t="shared" si="14"/>
        <v>42248</v>
      </c>
      <c r="I57" s="488">
        <f t="shared" si="12"/>
        <v>100.9422327462878</v>
      </c>
      <c r="J57" s="488">
        <f t="shared" si="10"/>
        <v>88.979336255479026</v>
      </c>
      <c r="K57" s="488">
        <f t="shared" si="10"/>
        <v>111.8673647469459</v>
      </c>
      <c r="L57" s="488" t="e">
        <f t="shared" si="13"/>
        <v>#N/A</v>
      </c>
    </row>
    <row r="58" spans="1:14" ht="15" customHeight="1" x14ac:dyDescent="0.2">
      <c r="A58" s="490" t="s">
        <v>465</v>
      </c>
      <c r="B58" s="487">
        <v>40426</v>
      </c>
      <c r="C58" s="487">
        <v>4261</v>
      </c>
      <c r="D58" s="487">
        <v>1234</v>
      </c>
      <c r="E58" s="488">
        <f t="shared" si="11"/>
        <v>99.713876967095842</v>
      </c>
      <c r="F58" s="488">
        <f t="shared" si="11"/>
        <v>88.937591317052807</v>
      </c>
      <c r="G58" s="488">
        <f t="shared" si="11"/>
        <v>107.67888307155322</v>
      </c>
      <c r="H58" s="489" t="str">
        <f t="shared" si="14"/>
        <v/>
      </c>
      <c r="I58" s="488" t="str">
        <f t="shared" si="12"/>
        <v/>
      </c>
      <c r="J58" s="488" t="str">
        <f t="shared" si="10"/>
        <v/>
      </c>
      <c r="K58" s="488" t="str">
        <f t="shared" si="10"/>
        <v/>
      </c>
      <c r="L58" s="488" t="e">
        <f t="shared" si="13"/>
        <v>#N/A</v>
      </c>
    </row>
    <row r="59" spans="1:14" ht="15" customHeight="1" x14ac:dyDescent="0.2">
      <c r="A59" s="490" t="s">
        <v>466</v>
      </c>
      <c r="B59" s="487">
        <v>40353</v>
      </c>
      <c r="C59" s="487">
        <v>4281</v>
      </c>
      <c r="D59" s="487">
        <v>1223</v>
      </c>
      <c r="E59" s="488">
        <f t="shared" si="11"/>
        <v>99.533816782595835</v>
      </c>
      <c r="F59" s="488">
        <f t="shared" si="11"/>
        <v>89.355040701314977</v>
      </c>
      <c r="G59" s="488">
        <f t="shared" si="11"/>
        <v>106.71902268760907</v>
      </c>
      <c r="H59" s="489" t="str">
        <f t="shared" si="14"/>
        <v/>
      </c>
      <c r="I59" s="488" t="str">
        <f t="shared" si="12"/>
        <v/>
      </c>
      <c r="J59" s="488" t="str">
        <f t="shared" si="10"/>
        <v/>
      </c>
      <c r="K59" s="488" t="str">
        <f t="shared" si="10"/>
        <v/>
      </c>
      <c r="L59" s="488" t="e">
        <f t="shared" si="13"/>
        <v>#N/A</v>
      </c>
    </row>
    <row r="60" spans="1:14" ht="15" customHeight="1" x14ac:dyDescent="0.2">
      <c r="A60" s="490" t="s">
        <v>467</v>
      </c>
      <c r="B60" s="487">
        <v>40813</v>
      </c>
      <c r="C60" s="487">
        <v>4179</v>
      </c>
      <c r="D60" s="487">
        <v>1236</v>
      </c>
      <c r="E60" s="488">
        <f t="shared" si="11"/>
        <v>100.66844260273298</v>
      </c>
      <c r="F60" s="488">
        <f t="shared" si="11"/>
        <v>87.226048841577963</v>
      </c>
      <c r="G60" s="488">
        <f t="shared" si="11"/>
        <v>107.85340314136124</v>
      </c>
      <c r="H60" s="489" t="str">
        <f t="shared" si="14"/>
        <v/>
      </c>
      <c r="I60" s="488" t="str">
        <f t="shared" si="12"/>
        <v/>
      </c>
      <c r="J60" s="488" t="str">
        <f t="shared" si="10"/>
        <v/>
      </c>
      <c r="K60" s="488" t="str">
        <f t="shared" si="10"/>
        <v/>
      </c>
      <c r="L60" s="488" t="e">
        <f t="shared" si="13"/>
        <v>#N/A</v>
      </c>
    </row>
    <row r="61" spans="1:14" ht="15" customHeight="1" x14ac:dyDescent="0.2">
      <c r="A61" s="490">
        <v>42614</v>
      </c>
      <c r="B61" s="487">
        <v>41750</v>
      </c>
      <c r="C61" s="487">
        <v>4144</v>
      </c>
      <c r="D61" s="487">
        <v>1287</v>
      </c>
      <c r="E61" s="488">
        <f t="shared" si="11"/>
        <v>102.97962606679494</v>
      </c>
      <c r="F61" s="488">
        <f t="shared" si="11"/>
        <v>86.49551241911918</v>
      </c>
      <c r="G61" s="488">
        <f t="shared" si="11"/>
        <v>112.30366492146598</v>
      </c>
      <c r="H61" s="489">
        <f t="shared" si="14"/>
        <v>42614</v>
      </c>
      <c r="I61" s="488">
        <f t="shared" si="12"/>
        <v>102.97962606679494</v>
      </c>
      <c r="J61" s="488">
        <f t="shared" si="10"/>
        <v>86.49551241911918</v>
      </c>
      <c r="K61" s="488">
        <f t="shared" si="10"/>
        <v>112.30366492146598</v>
      </c>
      <c r="L61" s="488" t="e">
        <f t="shared" si="13"/>
        <v>#N/A</v>
      </c>
    </row>
    <row r="62" spans="1:14" ht="15" customHeight="1" x14ac:dyDescent="0.2">
      <c r="A62" s="490" t="s">
        <v>468</v>
      </c>
      <c r="B62" s="487">
        <v>41130</v>
      </c>
      <c r="C62" s="487">
        <v>4184</v>
      </c>
      <c r="D62" s="487">
        <v>1270</v>
      </c>
      <c r="E62" s="488">
        <f t="shared" si="11"/>
        <v>101.45034778747966</v>
      </c>
      <c r="F62" s="488">
        <f t="shared" si="11"/>
        <v>87.330411187643492</v>
      </c>
      <c r="G62" s="488">
        <f t="shared" si="11"/>
        <v>110.82024432809774</v>
      </c>
      <c r="H62" s="489" t="str">
        <f t="shared" si="14"/>
        <v/>
      </c>
      <c r="I62" s="488" t="str">
        <f t="shared" si="12"/>
        <v/>
      </c>
      <c r="J62" s="488" t="str">
        <f t="shared" si="10"/>
        <v/>
      </c>
      <c r="K62" s="488" t="str">
        <f t="shared" si="10"/>
        <v/>
      </c>
      <c r="L62" s="488" t="e">
        <f t="shared" si="13"/>
        <v>#N/A</v>
      </c>
    </row>
    <row r="63" spans="1:14" ht="15" customHeight="1" x14ac:dyDescent="0.2">
      <c r="A63" s="490" t="s">
        <v>469</v>
      </c>
      <c r="B63" s="487">
        <v>41020</v>
      </c>
      <c r="C63" s="487">
        <v>4116</v>
      </c>
      <c r="D63" s="487">
        <v>1234</v>
      </c>
      <c r="E63" s="488">
        <f t="shared" si="11"/>
        <v>101.17902422179468</v>
      </c>
      <c r="F63" s="488">
        <f t="shared" si="11"/>
        <v>85.911083281152159</v>
      </c>
      <c r="G63" s="488">
        <f t="shared" si="11"/>
        <v>107.67888307155322</v>
      </c>
      <c r="H63" s="489" t="str">
        <f t="shared" si="14"/>
        <v/>
      </c>
      <c r="I63" s="488" t="str">
        <f t="shared" si="12"/>
        <v/>
      </c>
      <c r="J63" s="488" t="str">
        <f t="shared" si="10"/>
        <v/>
      </c>
      <c r="K63" s="488" t="str">
        <f t="shared" si="10"/>
        <v/>
      </c>
      <c r="L63" s="488" t="e">
        <f t="shared" si="13"/>
        <v>#N/A</v>
      </c>
    </row>
    <row r="64" spans="1:14" ht="15" customHeight="1" x14ac:dyDescent="0.2">
      <c r="A64" s="490" t="s">
        <v>470</v>
      </c>
      <c r="B64" s="487">
        <v>41668</v>
      </c>
      <c r="C64" s="487">
        <v>4198</v>
      </c>
      <c r="D64" s="487">
        <v>1362</v>
      </c>
      <c r="E64" s="488">
        <f t="shared" si="11"/>
        <v>102.77736668146613</v>
      </c>
      <c r="F64" s="488">
        <f t="shared" si="11"/>
        <v>87.622625756627002</v>
      </c>
      <c r="G64" s="488">
        <f t="shared" si="11"/>
        <v>118.84816753926701</v>
      </c>
      <c r="H64" s="489" t="str">
        <f t="shared" si="14"/>
        <v/>
      </c>
      <c r="I64" s="488" t="str">
        <f t="shared" si="12"/>
        <v/>
      </c>
      <c r="J64" s="488" t="str">
        <f t="shared" si="10"/>
        <v/>
      </c>
      <c r="K64" s="488" t="str">
        <f t="shared" si="10"/>
        <v/>
      </c>
      <c r="L64" s="488" t="e">
        <f t="shared" si="13"/>
        <v>#N/A</v>
      </c>
    </row>
    <row r="65" spans="1:12" ht="15" customHeight="1" x14ac:dyDescent="0.2">
      <c r="A65" s="490">
        <v>42979</v>
      </c>
      <c r="B65" s="487">
        <v>42293</v>
      </c>
      <c r="C65" s="487">
        <v>4110</v>
      </c>
      <c r="D65" s="487">
        <v>1375</v>
      </c>
      <c r="E65" s="488">
        <f t="shared" si="11"/>
        <v>104.31897785013074</v>
      </c>
      <c r="F65" s="488">
        <f t="shared" si="11"/>
        <v>85.785848465873514</v>
      </c>
      <c r="G65" s="488">
        <f t="shared" si="11"/>
        <v>119.9825479930192</v>
      </c>
      <c r="H65" s="489">
        <f t="shared" si="14"/>
        <v>42979</v>
      </c>
      <c r="I65" s="488">
        <f t="shared" si="12"/>
        <v>104.31897785013074</v>
      </c>
      <c r="J65" s="488">
        <f t="shared" si="10"/>
        <v>85.785848465873514</v>
      </c>
      <c r="K65" s="488">
        <f t="shared" si="10"/>
        <v>119.9825479930192</v>
      </c>
      <c r="L65" s="488" t="e">
        <f t="shared" si="13"/>
        <v>#N/A</v>
      </c>
    </row>
    <row r="66" spans="1:12" ht="15" customHeight="1" x14ac:dyDescent="0.2">
      <c r="A66" s="490" t="s">
        <v>471</v>
      </c>
      <c r="B66" s="487">
        <v>41807</v>
      </c>
      <c r="C66" s="487">
        <v>4092</v>
      </c>
      <c r="D66" s="487">
        <v>1353</v>
      </c>
      <c r="E66" s="488">
        <f t="shared" si="11"/>
        <v>103.12022100537715</v>
      </c>
      <c r="F66" s="488">
        <f t="shared" si="11"/>
        <v>85.410144020037563</v>
      </c>
      <c r="G66" s="488">
        <f t="shared" si="11"/>
        <v>118.06282722513089</v>
      </c>
      <c r="H66" s="489" t="str">
        <f t="shared" si="14"/>
        <v/>
      </c>
      <c r="I66" s="488" t="str">
        <f t="shared" si="12"/>
        <v/>
      </c>
      <c r="J66" s="488" t="str">
        <f t="shared" si="10"/>
        <v/>
      </c>
      <c r="K66" s="488" t="str">
        <f t="shared" si="10"/>
        <v/>
      </c>
      <c r="L66" s="488" t="e">
        <f t="shared" si="13"/>
        <v>#N/A</v>
      </c>
    </row>
    <row r="67" spans="1:12" ht="15" customHeight="1" x14ac:dyDescent="0.2">
      <c r="A67" s="490" t="s">
        <v>472</v>
      </c>
      <c r="B67" s="487">
        <v>41852</v>
      </c>
      <c r="C67" s="487">
        <v>4115</v>
      </c>
      <c r="D67" s="487">
        <v>1322</v>
      </c>
      <c r="E67" s="488">
        <f t="shared" si="11"/>
        <v>103.23121700952098</v>
      </c>
      <c r="F67" s="488">
        <f t="shared" si="11"/>
        <v>85.890210811939056</v>
      </c>
      <c r="G67" s="488">
        <f t="shared" si="11"/>
        <v>115.35776614310646</v>
      </c>
      <c r="H67" s="489" t="str">
        <f t="shared" si="14"/>
        <v/>
      </c>
      <c r="I67" s="488" t="str">
        <f t="shared" si="12"/>
        <v/>
      </c>
      <c r="J67" s="488" t="str">
        <f t="shared" si="12"/>
        <v/>
      </c>
      <c r="K67" s="488" t="str">
        <f t="shared" si="12"/>
        <v/>
      </c>
      <c r="L67" s="488" t="e">
        <f t="shared" si="13"/>
        <v>#N/A</v>
      </c>
    </row>
    <row r="68" spans="1:12" ht="15" customHeight="1" x14ac:dyDescent="0.2">
      <c r="A68" s="490" t="s">
        <v>473</v>
      </c>
      <c r="B68" s="487">
        <v>41983</v>
      </c>
      <c r="C68" s="487">
        <v>4090</v>
      </c>
      <c r="D68" s="487">
        <v>1394</v>
      </c>
      <c r="E68" s="488">
        <f t="shared" si="11"/>
        <v>103.55433871047308</v>
      </c>
      <c r="F68" s="488">
        <f t="shared" si="11"/>
        <v>85.368399081611358</v>
      </c>
      <c r="G68" s="488">
        <f t="shared" si="11"/>
        <v>121.64048865619546</v>
      </c>
      <c r="H68" s="489" t="str">
        <f t="shared" si="14"/>
        <v/>
      </c>
      <c r="I68" s="488" t="str">
        <f t="shared" si="12"/>
        <v/>
      </c>
      <c r="J68" s="488" t="str">
        <f t="shared" si="12"/>
        <v/>
      </c>
      <c r="K68" s="488" t="str">
        <f t="shared" si="12"/>
        <v/>
      </c>
      <c r="L68" s="488" t="e">
        <f t="shared" si="13"/>
        <v>#N/A</v>
      </c>
    </row>
    <row r="69" spans="1:12" ht="15" customHeight="1" x14ac:dyDescent="0.2">
      <c r="A69" s="490">
        <v>43344</v>
      </c>
      <c r="B69" s="487">
        <v>42807</v>
      </c>
      <c r="C69" s="487">
        <v>3988</v>
      </c>
      <c r="D69" s="487">
        <v>1405</v>
      </c>
      <c r="E69" s="488">
        <f t="shared" si="11"/>
        <v>105.58679887524049</v>
      </c>
      <c r="F69" s="488">
        <f t="shared" si="11"/>
        <v>83.239407221874345</v>
      </c>
      <c r="G69" s="488">
        <f t="shared" si="11"/>
        <v>122.6003490401396</v>
      </c>
      <c r="H69" s="489">
        <f t="shared" si="14"/>
        <v>43344</v>
      </c>
      <c r="I69" s="488">
        <f t="shared" si="12"/>
        <v>105.58679887524049</v>
      </c>
      <c r="J69" s="488">
        <f t="shared" si="12"/>
        <v>83.239407221874345</v>
      </c>
      <c r="K69" s="488">
        <f t="shared" si="12"/>
        <v>122.6003490401396</v>
      </c>
      <c r="L69" s="488" t="e">
        <f t="shared" si="13"/>
        <v>#N/A</v>
      </c>
    </row>
    <row r="70" spans="1:12" ht="15" customHeight="1" x14ac:dyDescent="0.2">
      <c r="A70" s="490" t="s">
        <v>474</v>
      </c>
      <c r="B70" s="487">
        <v>42034</v>
      </c>
      <c r="C70" s="487">
        <v>3956</v>
      </c>
      <c r="D70" s="487">
        <v>1386</v>
      </c>
      <c r="E70" s="488">
        <f t="shared" si="11"/>
        <v>103.68013418183612</v>
      </c>
      <c r="F70" s="488">
        <f t="shared" si="11"/>
        <v>82.571488207054898</v>
      </c>
      <c r="G70" s="488">
        <f t="shared" si="11"/>
        <v>120.94240837696336</v>
      </c>
      <c r="H70" s="489" t="str">
        <f t="shared" si="14"/>
        <v/>
      </c>
      <c r="I70" s="488" t="str">
        <f t="shared" si="12"/>
        <v/>
      </c>
      <c r="J70" s="488" t="str">
        <f t="shared" si="12"/>
        <v/>
      </c>
      <c r="K70" s="488" t="str">
        <f t="shared" si="12"/>
        <v/>
      </c>
      <c r="L70" s="488" t="e">
        <f t="shared" si="13"/>
        <v>#N/A</v>
      </c>
    </row>
    <row r="71" spans="1:12" ht="15" customHeight="1" x14ac:dyDescent="0.2">
      <c r="A71" s="490" t="s">
        <v>475</v>
      </c>
      <c r="B71" s="487">
        <v>41907</v>
      </c>
      <c r="C71" s="487">
        <v>3877</v>
      </c>
      <c r="D71" s="487">
        <v>1380</v>
      </c>
      <c r="E71" s="491">
        <f t="shared" ref="E71:G75" si="15">IF($A$51=37802,IF(COUNTBLANK(B$51:B$70)&gt;0,#N/A,IF(ISBLANK(B71)=FALSE,B71/B$51*100,#N/A)),IF(COUNTBLANK(B$51:B$75)&gt;0,#N/A,B71/B$51*100))</f>
        <v>103.36687879236348</v>
      </c>
      <c r="F71" s="491">
        <f t="shared" si="15"/>
        <v>80.922563139219378</v>
      </c>
      <c r="G71" s="491">
        <f t="shared" si="15"/>
        <v>120.41884816753927</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41939</v>
      </c>
      <c r="C72" s="487">
        <v>3897</v>
      </c>
      <c r="D72" s="487">
        <v>1397</v>
      </c>
      <c r="E72" s="491">
        <f t="shared" si="15"/>
        <v>103.44580928419911</v>
      </c>
      <c r="F72" s="491">
        <f t="shared" si="15"/>
        <v>81.340012523481533</v>
      </c>
      <c r="G72" s="491">
        <f t="shared" si="15"/>
        <v>121.9022687609075</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42433</v>
      </c>
      <c r="C73" s="487">
        <v>3827</v>
      </c>
      <c r="D73" s="487">
        <v>1430</v>
      </c>
      <c r="E73" s="491">
        <f t="shared" si="15"/>
        <v>104.66429875191159</v>
      </c>
      <c r="F73" s="491">
        <f t="shared" si="15"/>
        <v>79.878939678563981</v>
      </c>
      <c r="G73" s="491">
        <f t="shared" si="15"/>
        <v>124.78184991273997</v>
      </c>
      <c r="H73" s="492">
        <f>IF(A$51=37802,IF(ISERROR(L73)=TRUE,IF(ISBLANK(A73)=FALSE,IF(MONTH(A73)=MONTH(MAX(A$51:A$75)),A73,""),""),""),IF(ISERROR(L73)=TRUE,IF(MONTH(A73)=MONTH(MAX(A$51:A$75)),A73,""),""))</f>
        <v>43709</v>
      </c>
      <c r="I73" s="488">
        <f t="shared" si="12"/>
        <v>104.66429875191159</v>
      </c>
      <c r="J73" s="488">
        <f t="shared" si="12"/>
        <v>79.878939678563981</v>
      </c>
      <c r="K73" s="488">
        <f t="shared" si="12"/>
        <v>124.78184991273997</v>
      </c>
      <c r="L73" s="488" t="e">
        <f t="shared" si="13"/>
        <v>#N/A</v>
      </c>
    </row>
    <row r="74" spans="1:12" ht="15" customHeight="1" x14ac:dyDescent="0.2">
      <c r="A74" s="490" t="s">
        <v>477</v>
      </c>
      <c r="B74" s="487">
        <v>41868</v>
      </c>
      <c r="C74" s="487">
        <v>3740</v>
      </c>
      <c r="D74" s="487">
        <v>1404</v>
      </c>
      <c r="E74" s="491">
        <f t="shared" si="15"/>
        <v>103.2706822554388</v>
      </c>
      <c r="F74" s="491">
        <f t="shared" si="15"/>
        <v>78.063034857023581</v>
      </c>
      <c r="G74" s="491">
        <f t="shared" si="15"/>
        <v>122.51308900523561</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41381</v>
      </c>
      <c r="C75" s="493">
        <v>3657</v>
      </c>
      <c r="D75" s="493">
        <v>1367</v>
      </c>
      <c r="E75" s="491">
        <f t="shared" si="15"/>
        <v>102.06945883281536</v>
      </c>
      <c r="F75" s="491">
        <f t="shared" si="15"/>
        <v>76.330619912335635</v>
      </c>
      <c r="G75" s="491">
        <f t="shared" si="15"/>
        <v>119.28446771378709</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104.66429875191159</v>
      </c>
      <c r="J77" s="488">
        <f>IF(J75&lt;&gt;"",J75,IF(J74&lt;&gt;"",J74,IF(J73&lt;&gt;"",J73,IF(J72&lt;&gt;"",J72,IF(J71&lt;&gt;"",J71,IF(J70&lt;&gt;"",J70,""))))))</f>
        <v>79.878939678563981</v>
      </c>
      <c r="K77" s="488">
        <f>IF(K75&lt;&gt;"",K75,IF(K74&lt;&gt;"",K74,IF(K73&lt;&gt;"",K73,IF(K72&lt;&gt;"",K72,IF(K71&lt;&gt;"",K71,IF(K70&lt;&gt;"",K70,""))))))</f>
        <v>124.78184991273997</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+4,7%</v>
      </c>
      <c r="J79" s="488" t="str">
        <f>"GeB - ausschließlich: "&amp;IF(J77&gt;100,"+","")&amp;TEXT(J77-100,"0,0")&amp;"%"</f>
        <v>GeB - ausschließlich: -20,1%</v>
      </c>
      <c r="K79" s="488" t="str">
        <f>"GeB - im Nebenjob: "&amp;IF(K77&gt;100,"+","")&amp;TEXT(K77-100,"0,0")&amp;"%"</f>
        <v>GeB - im Nebenjob: +24,8%</v>
      </c>
    </row>
    <row r="81" spans="9:9" ht="15" customHeight="1" x14ac:dyDescent="0.2">
      <c r="I81" s="488" t="str">
        <f>IF(ISERROR(HLOOKUP(1,I$78:K$79,2,FALSE)),"",HLOOKUP(1,I$78:K$79,2,FALSE))</f>
        <v>GeB - im Nebenjob: +24,8%</v>
      </c>
    </row>
    <row r="82" spans="9:9" ht="15" customHeight="1" x14ac:dyDescent="0.2">
      <c r="I82" s="488" t="str">
        <f>IF(ISERROR(HLOOKUP(2,I$78:K$79,2,FALSE)),"",HLOOKUP(2,I$78:K$79,2,FALSE))</f>
        <v>SvB: +4,7%</v>
      </c>
    </row>
    <row r="83" spans="9:9" ht="15" customHeight="1" x14ac:dyDescent="0.2">
      <c r="I83" s="488" t="str">
        <f>IF(ISERROR(HLOOKUP(3,I$78:K$79,2,FALSE)),"",HLOOKUP(3,I$78:K$79,2,FALSE))</f>
        <v>GeB - ausschließlich: -20,1%</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41381</v>
      </c>
      <c r="E12" s="114">
        <v>41868</v>
      </c>
      <c r="F12" s="114">
        <v>42433</v>
      </c>
      <c r="G12" s="114">
        <v>41939</v>
      </c>
      <c r="H12" s="114">
        <v>41907</v>
      </c>
      <c r="I12" s="115">
        <v>-526</v>
      </c>
      <c r="J12" s="116">
        <v>-1.2551602357601355</v>
      </c>
      <c r="N12" s="117"/>
    </row>
    <row r="13" spans="1:15" s="110" customFormat="1" ht="13.5" customHeight="1" x14ac:dyDescent="0.2">
      <c r="A13" s="118" t="s">
        <v>105</v>
      </c>
      <c r="B13" s="119" t="s">
        <v>106</v>
      </c>
      <c r="C13" s="113">
        <v>48.850921920688236</v>
      </c>
      <c r="D13" s="114">
        <v>20215</v>
      </c>
      <c r="E13" s="114">
        <v>20537</v>
      </c>
      <c r="F13" s="114">
        <v>20997</v>
      </c>
      <c r="G13" s="114">
        <v>20704</v>
      </c>
      <c r="H13" s="114">
        <v>20658</v>
      </c>
      <c r="I13" s="115">
        <v>-443</v>
      </c>
      <c r="J13" s="116">
        <v>-2.1444476716042211</v>
      </c>
    </row>
    <row r="14" spans="1:15" s="110" customFormat="1" ht="13.5" customHeight="1" x14ac:dyDescent="0.2">
      <c r="A14" s="120"/>
      <c r="B14" s="119" t="s">
        <v>107</v>
      </c>
      <c r="C14" s="113">
        <v>51.149078079311764</v>
      </c>
      <c r="D14" s="114">
        <v>21166</v>
      </c>
      <c r="E14" s="114">
        <v>21331</v>
      </c>
      <c r="F14" s="114">
        <v>21436</v>
      </c>
      <c r="G14" s="114">
        <v>21235</v>
      </c>
      <c r="H14" s="114">
        <v>21249</v>
      </c>
      <c r="I14" s="115">
        <v>-83</v>
      </c>
      <c r="J14" s="116">
        <v>-0.39060661678196623</v>
      </c>
    </row>
    <row r="15" spans="1:15" s="110" customFormat="1" ht="13.5" customHeight="1" x14ac:dyDescent="0.2">
      <c r="A15" s="118" t="s">
        <v>105</v>
      </c>
      <c r="B15" s="121" t="s">
        <v>108</v>
      </c>
      <c r="C15" s="113">
        <v>8.1196684468717528</v>
      </c>
      <c r="D15" s="114">
        <v>3360</v>
      </c>
      <c r="E15" s="114">
        <v>3500</v>
      </c>
      <c r="F15" s="114">
        <v>3636</v>
      </c>
      <c r="G15" s="114">
        <v>3158</v>
      </c>
      <c r="H15" s="114">
        <v>3296</v>
      </c>
      <c r="I15" s="115">
        <v>64</v>
      </c>
      <c r="J15" s="116">
        <v>1.941747572815534</v>
      </c>
    </row>
    <row r="16" spans="1:15" s="110" customFormat="1" ht="13.5" customHeight="1" x14ac:dyDescent="0.2">
      <c r="A16" s="118"/>
      <c r="B16" s="121" t="s">
        <v>109</v>
      </c>
      <c r="C16" s="113">
        <v>63.923056475193931</v>
      </c>
      <c r="D16" s="114">
        <v>26452</v>
      </c>
      <c r="E16" s="114">
        <v>26767</v>
      </c>
      <c r="F16" s="114">
        <v>27201</v>
      </c>
      <c r="G16" s="114">
        <v>27287</v>
      </c>
      <c r="H16" s="114">
        <v>27335</v>
      </c>
      <c r="I16" s="115">
        <v>-883</v>
      </c>
      <c r="J16" s="116">
        <v>-3.2302908359246389</v>
      </c>
    </row>
    <row r="17" spans="1:10" s="110" customFormat="1" ht="13.5" customHeight="1" x14ac:dyDescent="0.2">
      <c r="A17" s="118"/>
      <c r="B17" s="121" t="s">
        <v>110</v>
      </c>
      <c r="C17" s="113">
        <v>26.848070370459872</v>
      </c>
      <c r="D17" s="114">
        <v>11110</v>
      </c>
      <c r="E17" s="114">
        <v>11129</v>
      </c>
      <c r="F17" s="114">
        <v>11151</v>
      </c>
      <c r="G17" s="114">
        <v>11043</v>
      </c>
      <c r="H17" s="114">
        <v>10862</v>
      </c>
      <c r="I17" s="115">
        <v>248</v>
      </c>
      <c r="J17" s="116">
        <v>2.2831890996133311</v>
      </c>
    </row>
    <row r="18" spans="1:10" s="110" customFormat="1" ht="13.5" customHeight="1" x14ac:dyDescent="0.2">
      <c r="A18" s="120"/>
      <c r="B18" s="121" t="s">
        <v>111</v>
      </c>
      <c r="C18" s="113">
        <v>1.1092047074744449</v>
      </c>
      <c r="D18" s="114">
        <v>459</v>
      </c>
      <c r="E18" s="114">
        <v>472</v>
      </c>
      <c r="F18" s="114">
        <v>445</v>
      </c>
      <c r="G18" s="114">
        <v>451</v>
      </c>
      <c r="H18" s="114">
        <v>414</v>
      </c>
      <c r="I18" s="115">
        <v>45</v>
      </c>
      <c r="J18" s="116">
        <v>10.869565217391305</v>
      </c>
    </row>
    <row r="19" spans="1:10" s="110" customFormat="1" ht="13.5" customHeight="1" x14ac:dyDescent="0.2">
      <c r="A19" s="120"/>
      <c r="B19" s="121" t="s">
        <v>112</v>
      </c>
      <c r="C19" s="113">
        <v>0.30690413474783113</v>
      </c>
      <c r="D19" s="114">
        <v>127</v>
      </c>
      <c r="E19" s="114">
        <v>124</v>
      </c>
      <c r="F19" s="114">
        <v>114</v>
      </c>
      <c r="G19" s="114">
        <v>115</v>
      </c>
      <c r="H19" s="114">
        <v>112</v>
      </c>
      <c r="I19" s="115">
        <v>15</v>
      </c>
      <c r="J19" s="116">
        <v>13.392857142857142</v>
      </c>
    </row>
    <row r="20" spans="1:10" s="110" customFormat="1" ht="13.5" customHeight="1" x14ac:dyDescent="0.2">
      <c r="A20" s="118" t="s">
        <v>113</v>
      </c>
      <c r="B20" s="122" t="s">
        <v>114</v>
      </c>
      <c r="C20" s="113">
        <v>64.597278944443104</v>
      </c>
      <c r="D20" s="114">
        <v>26731</v>
      </c>
      <c r="E20" s="114">
        <v>27157</v>
      </c>
      <c r="F20" s="114">
        <v>27749</v>
      </c>
      <c r="G20" s="114">
        <v>27225</v>
      </c>
      <c r="H20" s="114">
        <v>27291</v>
      </c>
      <c r="I20" s="115">
        <v>-560</v>
      </c>
      <c r="J20" s="116">
        <v>-2.0519585211241802</v>
      </c>
    </row>
    <row r="21" spans="1:10" s="110" customFormat="1" ht="13.5" customHeight="1" x14ac:dyDescent="0.2">
      <c r="A21" s="120"/>
      <c r="B21" s="122" t="s">
        <v>115</v>
      </c>
      <c r="C21" s="113">
        <v>35.402721055556896</v>
      </c>
      <c r="D21" s="114">
        <v>14650</v>
      </c>
      <c r="E21" s="114">
        <v>14711</v>
      </c>
      <c r="F21" s="114">
        <v>14684</v>
      </c>
      <c r="G21" s="114">
        <v>14714</v>
      </c>
      <c r="H21" s="114">
        <v>14616</v>
      </c>
      <c r="I21" s="115">
        <v>34</v>
      </c>
      <c r="J21" s="116">
        <v>0.23262178434592229</v>
      </c>
    </row>
    <row r="22" spans="1:10" s="110" customFormat="1" ht="13.5" customHeight="1" x14ac:dyDescent="0.2">
      <c r="A22" s="118" t="s">
        <v>113</v>
      </c>
      <c r="B22" s="122" t="s">
        <v>116</v>
      </c>
      <c r="C22" s="113">
        <v>97.380440298687802</v>
      </c>
      <c r="D22" s="114">
        <v>40297</v>
      </c>
      <c r="E22" s="114">
        <v>40753</v>
      </c>
      <c r="F22" s="114">
        <v>41309</v>
      </c>
      <c r="G22" s="114">
        <v>40866</v>
      </c>
      <c r="H22" s="114">
        <v>40856</v>
      </c>
      <c r="I22" s="115">
        <v>-559</v>
      </c>
      <c r="J22" s="116">
        <v>-1.3682200900724495</v>
      </c>
    </row>
    <row r="23" spans="1:10" s="110" customFormat="1" ht="13.5" customHeight="1" x14ac:dyDescent="0.2">
      <c r="A23" s="123"/>
      <c r="B23" s="124" t="s">
        <v>117</v>
      </c>
      <c r="C23" s="125">
        <v>2.6171431333220561</v>
      </c>
      <c r="D23" s="114">
        <v>1083</v>
      </c>
      <c r="E23" s="114">
        <v>1114</v>
      </c>
      <c r="F23" s="114">
        <v>1123</v>
      </c>
      <c r="G23" s="114">
        <v>1072</v>
      </c>
      <c r="H23" s="114">
        <v>1050</v>
      </c>
      <c r="I23" s="115">
        <v>33</v>
      </c>
      <c r="J23" s="116">
        <v>3.1428571428571428</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5024</v>
      </c>
      <c r="E26" s="114">
        <v>5144</v>
      </c>
      <c r="F26" s="114">
        <v>5257</v>
      </c>
      <c r="G26" s="114">
        <v>5294</v>
      </c>
      <c r="H26" s="140">
        <v>5257</v>
      </c>
      <c r="I26" s="115">
        <v>-233</v>
      </c>
      <c r="J26" s="116">
        <v>-4.4321856572189464</v>
      </c>
    </row>
    <row r="27" spans="1:10" s="110" customFormat="1" ht="13.5" customHeight="1" x14ac:dyDescent="0.2">
      <c r="A27" s="118" t="s">
        <v>105</v>
      </c>
      <c r="B27" s="119" t="s">
        <v>106</v>
      </c>
      <c r="C27" s="113">
        <v>43.192675159235669</v>
      </c>
      <c r="D27" s="115">
        <v>2170</v>
      </c>
      <c r="E27" s="114">
        <v>2192</v>
      </c>
      <c r="F27" s="114">
        <v>2224</v>
      </c>
      <c r="G27" s="114">
        <v>2230</v>
      </c>
      <c r="H27" s="140">
        <v>2230</v>
      </c>
      <c r="I27" s="115">
        <v>-60</v>
      </c>
      <c r="J27" s="116">
        <v>-2.6905829596412558</v>
      </c>
    </row>
    <row r="28" spans="1:10" s="110" customFormat="1" ht="13.5" customHeight="1" x14ac:dyDescent="0.2">
      <c r="A28" s="120"/>
      <c r="B28" s="119" t="s">
        <v>107</v>
      </c>
      <c r="C28" s="113">
        <v>56.807324840764331</v>
      </c>
      <c r="D28" s="115">
        <v>2854</v>
      </c>
      <c r="E28" s="114">
        <v>2952</v>
      </c>
      <c r="F28" s="114">
        <v>3033</v>
      </c>
      <c r="G28" s="114">
        <v>3064</v>
      </c>
      <c r="H28" s="140">
        <v>3027</v>
      </c>
      <c r="I28" s="115">
        <v>-173</v>
      </c>
      <c r="J28" s="116">
        <v>-5.7152296002642879</v>
      </c>
    </row>
    <row r="29" spans="1:10" s="110" customFormat="1" ht="13.5" customHeight="1" x14ac:dyDescent="0.2">
      <c r="A29" s="118" t="s">
        <v>105</v>
      </c>
      <c r="B29" s="121" t="s">
        <v>108</v>
      </c>
      <c r="C29" s="113">
        <v>8.6186305732484083</v>
      </c>
      <c r="D29" s="115">
        <v>433</v>
      </c>
      <c r="E29" s="114">
        <v>434</v>
      </c>
      <c r="F29" s="114">
        <v>426</v>
      </c>
      <c r="G29" s="114">
        <v>431</v>
      </c>
      <c r="H29" s="140">
        <v>360</v>
      </c>
      <c r="I29" s="115">
        <v>73</v>
      </c>
      <c r="J29" s="116">
        <v>20.277777777777779</v>
      </c>
    </row>
    <row r="30" spans="1:10" s="110" customFormat="1" ht="13.5" customHeight="1" x14ac:dyDescent="0.2">
      <c r="A30" s="118"/>
      <c r="B30" s="121" t="s">
        <v>109</v>
      </c>
      <c r="C30" s="113">
        <v>39.171974522292992</v>
      </c>
      <c r="D30" s="115">
        <v>1968</v>
      </c>
      <c r="E30" s="114">
        <v>2020</v>
      </c>
      <c r="F30" s="114">
        <v>2072</v>
      </c>
      <c r="G30" s="114">
        <v>2092</v>
      </c>
      <c r="H30" s="140">
        <v>2136</v>
      </c>
      <c r="I30" s="115">
        <v>-168</v>
      </c>
      <c r="J30" s="116">
        <v>-7.8651685393258424</v>
      </c>
    </row>
    <row r="31" spans="1:10" s="110" customFormat="1" ht="13.5" customHeight="1" x14ac:dyDescent="0.2">
      <c r="A31" s="118"/>
      <c r="B31" s="121" t="s">
        <v>110</v>
      </c>
      <c r="C31" s="113">
        <v>27.348726114649683</v>
      </c>
      <c r="D31" s="115">
        <v>1374</v>
      </c>
      <c r="E31" s="114">
        <v>1442</v>
      </c>
      <c r="F31" s="114">
        <v>1505</v>
      </c>
      <c r="G31" s="114">
        <v>1539</v>
      </c>
      <c r="H31" s="140">
        <v>1558</v>
      </c>
      <c r="I31" s="115">
        <v>-184</v>
      </c>
      <c r="J31" s="116">
        <v>-11.810012836970476</v>
      </c>
    </row>
    <row r="32" spans="1:10" s="110" customFormat="1" ht="13.5" customHeight="1" x14ac:dyDescent="0.2">
      <c r="A32" s="120"/>
      <c r="B32" s="121" t="s">
        <v>111</v>
      </c>
      <c r="C32" s="113">
        <v>24.860668789808916</v>
      </c>
      <c r="D32" s="115">
        <v>1249</v>
      </c>
      <c r="E32" s="114">
        <v>1248</v>
      </c>
      <c r="F32" s="114">
        <v>1254</v>
      </c>
      <c r="G32" s="114">
        <v>1232</v>
      </c>
      <c r="H32" s="140">
        <v>1203</v>
      </c>
      <c r="I32" s="115">
        <v>46</v>
      </c>
      <c r="J32" s="116">
        <v>3.8237738985868663</v>
      </c>
    </row>
    <row r="33" spans="1:10" s="110" customFormat="1" ht="13.5" customHeight="1" x14ac:dyDescent="0.2">
      <c r="A33" s="120"/>
      <c r="B33" s="121" t="s">
        <v>112</v>
      </c>
      <c r="C33" s="113">
        <v>3.7420382165605095</v>
      </c>
      <c r="D33" s="115">
        <v>188</v>
      </c>
      <c r="E33" s="114">
        <v>190</v>
      </c>
      <c r="F33" s="114">
        <v>208</v>
      </c>
      <c r="G33" s="114">
        <v>195</v>
      </c>
      <c r="H33" s="140">
        <v>181</v>
      </c>
      <c r="I33" s="115">
        <v>7</v>
      </c>
      <c r="J33" s="116">
        <v>3.867403314917127</v>
      </c>
    </row>
    <row r="34" spans="1:10" s="110" customFormat="1" ht="13.5" customHeight="1" x14ac:dyDescent="0.2">
      <c r="A34" s="118" t="s">
        <v>113</v>
      </c>
      <c r="B34" s="122" t="s">
        <v>116</v>
      </c>
      <c r="C34" s="113">
        <v>97.571656050955411</v>
      </c>
      <c r="D34" s="115">
        <v>4902</v>
      </c>
      <c r="E34" s="114">
        <v>5020</v>
      </c>
      <c r="F34" s="114">
        <v>5137</v>
      </c>
      <c r="G34" s="114">
        <v>5170</v>
      </c>
      <c r="H34" s="140">
        <v>5135</v>
      </c>
      <c r="I34" s="115">
        <v>-233</v>
      </c>
      <c r="J34" s="116">
        <v>-4.5374878286270688</v>
      </c>
    </row>
    <row r="35" spans="1:10" s="110" customFormat="1" ht="13.5" customHeight="1" x14ac:dyDescent="0.2">
      <c r="A35" s="118"/>
      <c r="B35" s="119" t="s">
        <v>117</v>
      </c>
      <c r="C35" s="113">
        <v>2.3288216560509554</v>
      </c>
      <c r="D35" s="115">
        <v>117</v>
      </c>
      <c r="E35" s="114">
        <v>119</v>
      </c>
      <c r="F35" s="114">
        <v>115</v>
      </c>
      <c r="G35" s="114">
        <v>118</v>
      </c>
      <c r="H35" s="140">
        <v>116</v>
      </c>
      <c r="I35" s="115">
        <v>1</v>
      </c>
      <c r="J35" s="116">
        <v>0.86206896551724133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3657</v>
      </c>
      <c r="E37" s="114">
        <v>3740</v>
      </c>
      <c r="F37" s="114">
        <v>3827</v>
      </c>
      <c r="G37" s="114">
        <v>3897</v>
      </c>
      <c r="H37" s="140">
        <v>3877</v>
      </c>
      <c r="I37" s="115">
        <v>-220</v>
      </c>
      <c r="J37" s="116">
        <v>-5.6744905855042562</v>
      </c>
    </row>
    <row r="38" spans="1:10" s="110" customFormat="1" ht="13.5" customHeight="1" x14ac:dyDescent="0.2">
      <c r="A38" s="118" t="s">
        <v>105</v>
      </c>
      <c r="B38" s="119" t="s">
        <v>106</v>
      </c>
      <c r="C38" s="113">
        <v>44.872846595570138</v>
      </c>
      <c r="D38" s="115">
        <v>1641</v>
      </c>
      <c r="E38" s="114">
        <v>1660</v>
      </c>
      <c r="F38" s="114">
        <v>1680</v>
      </c>
      <c r="G38" s="114">
        <v>1695</v>
      </c>
      <c r="H38" s="140">
        <v>1697</v>
      </c>
      <c r="I38" s="115">
        <v>-56</v>
      </c>
      <c r="J38" s="116">
        <v>-3.2999410724808484</v>
      </c>
    </row>
    <row r="39" spans="1:10" s="110" customFormat="1" ht="13.5" customHeight="1" x14ac:dyDescent="0.2">
      <c r="A39" s="120"/>
      <c r="B39" s="119" t="s">
        <v>107</v>
      </c>
      <c r="C39" s="113">
        <v>55.127153404429862</v>
      </c>
      <c r="D39" s="115">
        <v>2016</v>
      </c>
      <c r="E39" s="114">
        <v>2080</v>
      </c>
      <c r="F39" s="114">
        <v>2147</v>
      </c>
      <c r="G39" s="114">
        <v>2202</v>
      </c>
      <c r="H39" s="140">
        <v>2180</v>
      </c>
      <c r="I39" s="115">
        <v>-164</v>
      </c>
      <c r="J39" s="116">
        <v>-7.522935779816514</v>
      </c>
    </row>
    <row r="40" spans="1:10" s="110" customFormat="1" ht="13.5" customHeight="1" x14ac:dyDescent="0.2">
      <c r="A40" s="118" t="s">
        <v>105</v>
      </c>
      <c r="B40" s="121" t="s">
        <v>108</v>
      </c>
      <c r="C40" s="113">
        <v>9.3245829915231067</v>
      </c>
      <c r="D40" s="115">
        <v>341</v>
      </c>
      <c r="E40" s="114">
        <v>326</v>
      </c>
      <c r="F40" s="114">
        <v>318</v>
      </c>
      <c r="G40" s="114">
        <v>342</v>
      </c>
      <c r="H40" s="140">
        <v>266</v>
      </c>
      <c r="I40" s="115">
        <v>75</v>
      </c>
      <c r="J40" s="116">
        <v>28.195488721804512</v>
      </c>
    </row>
    <row r="41" spans="1:10" s="110" customFormat="1" ht="13.5" customHeight="1" x14ac:dyDescent="0.2">
      <c r="A41" s="118"/>
      <c r="B41" s="121" t="s">
        <v>109</v>
      </c>
      <c r="C41" s="113">
        <v>27.809680065627564</v>
      </c>
      <c r="D41" s="115">
        <v>1017</v>
      </c>
      <c r="E41" s="114">
        <v>1062</v>
      </c>
      <c r="F41" s="114">
        <v>1087</v>
      </c>
      <c r="G41" s="114">
        <v>1119</v>
      </c>
      <c r="H41" s="140">
        <v>1184</v>
      </c>
      <c r="I41" s="115">
        <v>-167</v>
      </c>
      <c r="J41" s="116">
        <v>-14.10472972972973</v>
      </c>
    </row>
    <row r="42" spans="1:10" s="110" customFormat="1" ht="13.5" customHeight="1" x14ac:dyDescent="0.2">
      <c r="A42" s="118"/>
      <c r="B42" s="121" t="s">
        <v>110</v>
      </c>
      <c r="C42" s="113">
        <v>29.559748427672957</v>
      </c>
      <c r="D42" s="115">
        <v>1081</v>
      </c>
      <c r="E42" s="114">
        <v>1128</v>
      </c>
      <c r="F42" s="114">
        <v>1195</v>
      </c>
      <c r="G42" s="114">
        <v>1228</v>
      </c>
      <c r="H42" s="140">
        <v>1250</v>
      </c>
      <c r="I42" s="115">
        <v>-169</v>
      </c>
      <c r="J42" s="116">
        <v>-13.52</v>
      </c>
    </row>
    <row r="43" spans="1:10" s="110" customFormat="1" ht="13.5" customHeight="1" x14ac:dyDescent="0.2">
      <c r="A43" s="120"/>
      <c r="B43" s="121" t="s">
        <v>111</v>
      </c>
      <c r="C43" s="113">
        <v>33.305988515176374</v>
      </c>
      <c r="D43" s="115">
        <v>1218</v>
      </c>
      <c r="E43" s="114">
        <v>1224</v>
      </c>
      <c r="F43" s="114">
        <v>1227</v>
      </c>
      <c r="G43" s="114">
        <v>1208</v>
      </c>
      <c r="H43" s="140">
        <v>1177</v>
      </c>
      <c r="I43" s="115">
        <v>41</v>
      </c>
      <c r="J43" s="116">
        <v>3.4834324553950724</v>
      </c>
    </row>
    <row r="44" spans="1:10" s="110" customFormat="1" ht="13.5" customHeight="1" x14ac:dyDescent="0.2">
      <c r="A44" s="120"/>
      <c r="B44" s="121" t="s">
        <v>112</v>
      </c>
      <c r="C44" s="113">
        <v>4.9767569045665843</v>
      </c>
      <c r="D44" s="115">
        <v>182</v>
      </c>
      <c r="E44" s="114">
        <v>185</v>
      </c>
      <c r="F44" s="114">
        <v>201</v>
      </c>
      <c r="G44" s="114">
        <v>190</v>
      </c>
      <c r="H44" s="140">
        <v>176</v>
      </c>
      <c r="I44" s="115">
        <v>6</v>
      </c>
      <c r="J44" s="116">
        <v>3.4090909090909092</v>
      </c>
    </row>
    <row r="45" spans="1:10" s="110" customFormat="1" ht="13.5" customHeight="1" x14ac:dyDescent="0.2">
      <c r="A45" s="118" t="s">
        <v>113</v>
      </c>
      <c r="B45" s="122" t="s">
        <v>116</v>
      </c>
      <c r="C45" s="113">
        <v>97.456931911402791</v>
      </c>
      <c r="D45" s="115">
        <v>3564</v>
      </c>
      <c r="E45" s="114">
        <v>3641</v>
      </c>
      <c r="F45" s="114">
        <v>3725</v>
      </c>
      <c r="G45" s="114">
        <v>3794</v>
      </c>
      <c r="H45" s="140">
        <v>3777</v>
      </c>
      <c r="I45" s="115">
        <v>-213</v>
      </c>
      <c r="J45" s="116">
        <v>-5.6393963463065928</v>
      </c>
    </row>
    <row r="46" spans="1:10" s="110" customFormat="1" ht="13.5" customHeight="1" x14ac:dyDescent="0.2">
      <c r="A46" s="118"/>
      <c r="B46" s="119" t="s">
        <v>117</v>
      </c>
      <c r="C46" s="113">
        <v>2.4063439978124146</v>
      </c>
      <c r="D46" s="115">
        <v>88</v>
      </c>
      <c r="E46" s="114">
        <v>94</v>
      </c>
      <c r="F46" s="114">
        <v>97</v>
      </c>
      <c r="G46" s="114">
        <v>97</v>
      </c>
      <c r="H46" s="140">
        <v>94</v>
      </c>
      <c r="I46" s="115">
        <v>-6</v>
      </c>
      <c r="J46" s="116">
        <v>-6.3829787234042552</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1367</v>
      </c>
      <c r="E48" s="114">
        <v>1404</v>
      </c>
      <c r="F48" s="114">
        <v>1430</v>
      </c>
      <c r="G48" s="114">
        <v>1397</v>
      </c>
      <c r="H48" s="140">
        <v>1380</v>
      </c>
      <c r="I48" s="115">
        <v>-13</v>
      </c>
      <c r="J48" s="116">
        <v>-0.94202898550724634</v>
      </c>
    </row>
    <row r="49" spans="1:12" s="110" customFormat="1" ht="13.5" customHeight="1" x14ac:dyDescent="0.2">
      <c r="A49" s="118" t="s">
        <v>105</v>
      </c>
      <c r="B49" s="119" t="s">
        <v>106</v>
      </c>
      <c r="C49" s="113">
        <v>38.697878566203364</v>
      </c>
      <c r="D49" s="115">
        <v>529</v>
      </c>
      <c r="E49" s="114">
        <v>532</v>
      </c>
      <c r="F49" s="114">
        <v>544</v>
      </c>
      <c r="G49" s="114">
        <v>535</v>
      </c>
      <c r="H49" s="140">
        <v>533</v>
      </c>
      <c r="I49" s="115">
        <v>-4</v>
      </c>
      <c r="J49" s="116">
        <v>-0.75046904315196994</v>
      </c>
    </row>
    <row r="50" spans="1:12" s="110" customFormat="1" ht="13.5" customHeight="1" x14ac:dyDescent="0.2">
      <c r="A50" s="120"/>
      <c r="B50" s="119" t="s">
        <v>107</v>
      </c>
      <c r="C50" s="113">
        <v>61.302121433796636</v>
      </c>
      <c r="D50" s="115">
        <v>838</v>
      </c>
      <c r="E50" s="114">
        <v>872</v>
      </c>
      <c r="F50" s="114">
        <v>886</v>
      </c>
      <c r="G50" s="114">
        <v>862</v>
      </c>
      <c r="H50" s="140">
        <v>847</v>
      </c>
      <c r="I50" s="115">
        <v>-9</v>
      </c>
      <c r="J50" s="116">
        <v>-1.0625737898465171</v>
      </c>
    </row>
    <row r="51" spans="1:12" s="110" customFormat="1" ht="13.5" customHeight="1" x14ac:dyDescent="0.2">
      <c r="A51" s="118" t="s">
        <v>105</v>
      </c>
      <c r="B51" s="121" t="s">
        <v>108</v>
      </c>
      <c r="C51" s="113">
        <v>6.7300658376005851</v>
      </c>
      <c r="D51" s="115">
        <v>92</v>
      </c>
      <c r="E51" s="114">
        <v>108</v>
      </c>
      <c r="F51" s="114">
        <v>108</v>
      </c>
      <c r="G51" s="114">
        <v>89</v>
      </c>
      <c r="H51" s="140">
        <v>94</v>
      </c>
      <c r="I51" s="115">
        <v>-2</v>
      </c>
      <c r="J51" s="116">
        <v>-2.1276595744680851</v>
      </c>
    </row>
    <row r="52" spans="1:12" s="110" customFormat="1" ht="13.5" customHeight="1" x14ac:dyDescent="0.2">
      <c r="A52" s="118"/>
      <c r="B52" s="121" t="s">
        <v>109</v>
      </c>
      <c r="C52" s="113">
        <v>69.568397951719092</v>
      </c>
      <c r="D52" s="115">
        <v>951</v>
      </c>
      <c r="E52" s="114">
        <v>958</v>
      </c>
      <c r="F52" s="114">
        <v>985</v>
      </c>
      <c r="G52" s="114">
        <v>973</v>
      </c>
      <c r="H52" s="140">
        <v>952</v>
      </c>
      <c r="I52" s="115">
        <v>-1</v>
      </c>
      <c r="J52" s="116">
        <v>-0.10504201680672269</v>
      </c>
    </row>
    <row r="53" spans="1:12" s="110" customFormat="1" ht="13.5" customHeight="1" x14ac:dyDescent="0.2">
      <c r="A53" s="118"/>
      <c r="B53" s="121" t="s">
        <v>110</v>
      </c>
      <c r="C53" s="113">
        <v>21.433796634967081</v>
      </c>
      <c r="D53" s="115">
        <v>293</v>
      </c>
      <c r="E53" s="114">
        <v>314</v>
      </c>
      <c r="F53" s="114">
        <v>310</v>
      </c>
      <c r="G53" s="114">
        <v>311</v>
      </c>
      <c r="H53" s="140">
        <v>308</v>
      </c>
      <c r="I53" s="115">
        <v>-15</v>
      </c>
      <c r="J53" s="116">
        <v>-4.8701298701298699</v>
      </c>
    </row>
    <row r="54" spans="1:12" s="110" customFormat="1" ht="13.5" customHeight="1" x14ac:dyDescent="0.2">
      <c r="A54" s="120"/>
      <c r="B54" s="121" t="s">
        <v>111</v>
      </c>
      <c r="C54" s="113">
        <v>2.2677395757132408</v>
      </c>
      <c r="D54" s="115">
        <v>31</v>
      </c>
      <c r="E54" s="114">
        <v>24</v>
      </c>
      <c r="F54" s="114">
        <v>27</v>
      </c>
      <c r="G54" s="114">
        <v>24</v>
      </c>
      <c r="H54" s="140">
        <v>26</v>
      </c>
      <c r="I54" s="115">
        <v>5</v>
      </c>
      <c r="J54" s="116">
        <v>19.23076923076923</v>
      </c>
    </row>
    <row r="55" spans="1:12" s="110" customFormat="1" ht="13.5" customHeight="1" x14ac:dyDescent="0.2">
      <c r="A55" s="120"/>
      <c r="B55" s="121" t="s">
        <v>112</v>
      </c>
      <c r="C55" s="113">
        <v>0.43891733723482079</v>
      </c>
      <c r="D55" s="115">
        <v>6</v>
      </c>
      <c r="E55" s="114">
        <v>5</v>
      </c>
      <c r="F55" s="114">
        <v>7</v>
      </c>
      <c r="G55" s="114">
        <v>5</v>
      </c>
      <c r="H55" s="140">
        <v>5</v>
      </c>
      <c r="I55" s="115">
        <v>1</v>
      </c>
      <c r="J55" s="116">
        <v>20</v>
      </c>
    </row>
    <row r="56" spans="1:12" s="110" customFormat="1" ht="13.5" customHeight="1" x14ac:dyDescent="0.2">
      <c r="A56" s="118" t="s">
        <v>113</v>
      </c>
      <c r="B56" s="122" t="s">
        <v>116</v>
      </c>
      <c r="C56" s="113">
        <v>97.87856620336504</v>
      </c>
      <c r="D56" s="115">
        <v>1338</v>
      </c>
      <c r="E56" s="114">
        <v>1379</v>
      </c>
      <c r="F56" s="114">
        <v>1412</v>
      </c>
      <c r="G56" s="114">
        <v>1376</v>
      </c>
      <c r="H56" s="140">
        <v>1358</v>
      </c>
      <c r="I56" s="115">
        <v>-20</v>
      </c>
      <c r="J56" s="116">
        <v>-1.4727540500736378</v>
      </c>
    </row>
    <row r="57" spans="1:12" s="110" customFormat="1" ht="13.5" customHeight="1" x14ac:dyDescent="0.2">
      <c r="A57" s="142"/>
      <c r="B57" s="124" t="s">
        <v>117</v>
      </c>
      <c r="C57" s="125">
        <v>2.121433796634967</v>
      </c>
      <c r="D57" s="143">
        <v>29</v>
      </c>
      <c r="E57" s="144">
        <v>25</v>
      </c>
      <c r="F57" s="144">
        <v>18</v>
      </c>
      <c r="G57" s="144">
        <v>21</v>
      </c>
      <c r="H57" s="145">
        <v>22</v>
      </c>
      <c r="I57" s="143">
        <v>7</v>
      </c>
      <c r="J57" s="146">
        <v>31.818181818181817</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41381</v>
      </c>
      <c r="E12" s="236">
        <v>41868</v>
      </c>
      <c r="F12" s="114">
        <v>42433</v>
      </c>
      <c r="G12" s="114">
        <v>41939</v>
      </c>
      <c r="H12" s="140">
        <v>41907</v>
      </c>
      <c r="I12" s="115">
        <v>-526</v>
      </c>
      <c r="J12" s="116">
        <v>-1.2551602357601355</v>
      </c>
    </row>
    <row r="13" spans="1:15" s="110" customFormat="1" ht="12" customHeight="1" x14ac:dyDescent="0.2">
      <c r="A13" s="118" t="s">
        <v>105</v>
      </c>
      <c r="B13" s="119" t="s">
        <v>106</v>
      </c>
      <c r="C13" s="113">
        <v>48.850921920688236</v>
      </c>
      <c r="D13" s="115">
        <v>20215</v>
      </c>
      <c r="E13" s="114">
        <v>20537</v>
      </c>
      <c r="F13" s="114">
        <v>20997</v>
      </c>
      <c r="G13" s="114">
        <v>20704</v>
      </c>
      <c r="H13" s="140">
        <v>20658</v>
      </c>
      <c r="I13" s="115">
        <v>-443</v>
      </c>
      <c r="J13" s="116">
        <v>-2.1444476716042211</v>
      </c>
    </row>
    <row r="14" spans="1:15" s="110" customFormat="1" ht="12" customHeight="1" x14ac:dyDescent="0.2">
      <c r="A14" s="118"/>
      <c r="B14" s="119" t="s">
        <v>107</v>
      </c>
      <c r="C14" s="113">
        <v>51.149078079311764</v>
      </c>
      <c r="D14" s="115">
        <v>21166</v>
      </c>
      <c r="E14" s="114">
        <v>21331</v>
      </c>
      <c r="F14" s="114">
        <v>21436</v>
      </c>
      <c r="G14" s="114">
        <v>21235</v>
      </c>
      <c r="H14" s="140">
        <v>21249</v>
      </c>
      <c r="I14" s="115">
        <v>-83</v>
      </c>
      <c r="J14" s="116">
        <v>-0.39060661678196623</v>
      </c>
    </row>
    <row r="15" spans="1:15" s="110" customFormat="1" ht="12" customHeight="1" x14ac:dyDescent="0.2">
      <c r="A15" s="118" t="s">
        <v>105</v>
      </c>
      <c r="B15" s="121" t="s">
        <v>108</v>
      </c>
      <c r="C15" s="113">
        <v>8.1196684468717528</v>
      </c>
      <c r="D15" s="115">
        <v>3360</v>
      </c>
      <c r="E15" s="114">
        <v>3500</v>
      </c>
      <c r="F15" s="114">
        <v>3636</v>
      </c>
      <c r="G15" s="114">
        <v>3158</v>
      </c>
      <c r="H15" s="140">
        <v>3296</v>
      </c>
      <c r="I15" s="115">
        <v>64</v>
      </c>
      <c r="J15" s="116">
        <v>1.941747572815534</v>
      </c>
    </row>
    <row r="16" spans="1:15" s="110" customFormat="1" ht="12" customHeight="1" x14ac:dyDescent="0.2">
      <c r="A16" s="118"/>
      <c r="B16" s="121" t="s">
        <v>109</v>
      </c>
      <c r="C16" s="113">
        <v>63.923056475193931</v>
      </c>
      <c r="D16" s="115">
        <v>26452</v>
      </c>
      <c r="E16" s="114">
        <v>26767</v>
      </c>
      <c r="F16" s="114">
        <v>27201</v>
      </c>
      <c r="G16" s="114">
        <v>27287</v>
      </c>
      <c r="H16" s="140">
        <v>27335</v>
      </c>
      <c r="I16" s="115">
        <v>-883</v>
      </c>
      <c r="J16" s="116">
        <v>-3.2302908359246389</v>
      </c>
    </row>
    <row r="17" spans="1:10" s="110" customFormat="1" ht="12" customHeight="1" x14ac:dyDescent="0.2">
      <c r="A17" s="118"/>
      <c r="B17" s="121" t="s">
        <v>110</v>
      </c>
      <c r="C17" s="113">
        <v>26.848070370459872</v>
      </c>
      <c r="D17" s="115">
        <v>11110</v>
      </c>
      <c r="E17" s="114">
        <v>11129</v>
      </c>
      <c r="F17" s="114">
        <v>11151</v>
      </c>
      <c r="G17" s="114">
        <v>11043</v>
      </c>
      <c r="H17" s="140">
        <v>10862</v>
      </c>
      <c r="I17" s="115">
        <v>248</v>
      </c>
      <c r="J17" s="116">
        <v>2.2831890996133311</v>
      </c>
    </row>
    <row r="18" spans="1:10" s="110" customFormat="1" ht="12" customHeight="1" x14ac:dyDescent="0.2">
      <c r="A18" s="120"/>
      <c r="B18" s="121" t="s">
        <v>111</v>
      </c>
      <c r="C18" s="113">
        <v>1.1092047074744449</v>
      </c>
      <c r="D18" s="115">
        <v>459</v>
      </c>
      <c r="E18" s="114">
        <v>472</v>
      </c>
      <c r="F18" s="114">
        <v>445</v>
      </c>
      <c r="G18" s="114">
        <v>451</v>
      </c>
      <c r="H18" s="140">
        <v>414</v>
      </c>
      <c r="I18" s="115">
        <v>45</v>
      </c>
      <c r="J18" s="116">
        <v>10.869565217391305</v>
      </c>
    </row>
    <row r="19" spans="1:10" s="110" customFormat="1" ht="12" customHeight="1" x14ac:dyDescent="0.2">
      <c r="A19" s="120"/>
      <c r="B19" s="121" t="s">
        <v>112</v>
      </c>
      <c r="C19" s="113">
        <v>0.30690413474783113</v>
      </c>
      <c r="D19" s="115">
        <v>127</v>
      </c>
      <c r="E19" s="114">
        <v>124</v>
      </c>
      <c r="F19" s="114">
        <v>114</v>
      </c>
      <c r="G19" s="114">
        <v>115</v>
      </c>
      <c r="H19" s="140">
        <v>112</v>
      </c>
      <c r="I19" s="115">
        <v>15</v>
      </c>
      <c r="J19" s="116">
        <v>13.392857142857142</v>
      </c>
    </row>
    <row r="20" spans="1:10" s="110" customFormat="1" ht="12" customHeight="1" x14ac:dyDescent="0.2">
      <c r="A20" s="118" t="s">
        <v>113</v>
      </c>
      <c r="B20" s="119" t="s">
        <v>181</v>
      </c>
      <c r="C20" s="113">
        <v>64.597278944443104</v>
      </c>
      <c r="D20" s="115">
        <v>26731</v>
      </c>
      <c r="E20" s="114">
        <v>27157</v>
      </c>
      <c r="F20" s="114">
        <v>27749</v>
      </c>
      <c r="G20" s="114">
        <v>27225</v>
      </c>
      <c r="H20" s="140">
        <v>27291</v>
      </c>
      <c r="I20" s="115">
        <v>-560</v>
      </c>
      <c r="J20" s="116">
        <v>-2.0519585211241802</v>
      </c>
    </row>
    <row r="21" spans="1:10" s="110" customFormat="1" ht="12" customHeight="1" x14ac:dyDescent="0.2">
      <c r="A21" s="118"/>
      <c r="B21" s="119" t="s">
        <v>182</v>
      </c>
      <c r="C21" s="113">
        <v>35.402721055556896</v>
      </c>
      <c r="D21" s="115">
        <v>14650</v>
      </c>
      <c r="E21" s="114">
        <v>14711</v>
      </c>
      <c r="F21" s="114">
        <v>14684</v>
      </c>
      <c r="G21" s="114">
        <v>14714</v>
      </c>
      <c r="H21" s="140">
        <v>14616</v>
      </c>
      <c r="I21" s="115">
        <v>34</v>
      </c>
      <c r="J21" s="116">
        <v>0.23262178434592229</v>
      </c>
    </row>
    <row r="22" spans="1:10" s="110" customFormat="1" ht="12" customHeight="1" x14ac:dyDescent="0.2">
      <c r="A22" s="118" t="s">
        <v>113</v>
      </c>
      <c r="B22" s="119" t="s">
        <v>116</v>
      </c>
      <c r="C22" s="113">
        <v>97.380440298687802</v>
      </c>
      <c r="D22" s="115">
        <v>40297</v>
      </c>
      <c r="E22" s="114">
        <v>40753</v>
      </c>
      <c r="F22" s="114">
        <v>41309</v>
      </c>
      <c r="G22" s="114">
        <v>40866</v>
      </c>
      <c r="H22" s="140">
        <v>40856</v>
      </c>
      <c r="I22" s="115">
        <v>-559</v>
      </c>
      <c r="J22" s="116">
        <v>-1.3682200900724495</v>
      </c>
    </row>
    <row r="23" spans="1:10" s="110" customFormat="1" ht="12" customHeight="1" x14ac:dyDescent="0.2">
      <c r="A23" s="118"/>
      <c r="B23" s="119" t="s">
        <v>117</v>
      </c>
      <c r="C23" s="113">
        <v>2.6171431333220561</v>
      </c>
      <c r="D23" s="115">
        <v>1083</v>
      </c>
      <c r="E23" s="114">
        <v>1114</v>
      </c>
      <c r="F23" s="114">
        <v>1123</v>
      </c>
      <c r="G23" s="114">
        <v>1072</v>
      </c>
      <c r="H23" s="140">
        <v>1050</v>
      </c>
      <c r="I23" s="115">
        <v>33</v>
      </c>
      <c r="J23" s="116">
        <v>3.1428571428571428</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797520</v>
      </c>
      <c r="E25" s="236">
        <v>801387</v>
      </c>
      <c r="F25" s="236">
        <v>809328</v>
      </c>
      <c r="G25" s="236">
        <v>799399</v>
      </c>
      <c r="H25" s="241">
        <v>796865</v>
      </c>
      <c r="I25" s="235">
        <v>655</v>
      </c>
      <c r="J25" s="116">
        <v>8.2197109924516704E-2</v>
      </c>
    </row>
    <row r="26" spans="1:10" s="110" customFormat="1" ht="12" customHeight="1" x14ac:dyDescent="0.2">
      <c r="A26" s="118" t="s">
        <v>105</v>
      </c>
      <c r="B26" s="119" t="s">
        <v>106</v>
      </c>
      <c r="C26" s="113">
        <v>50.871827665763867</v>
      </c>
      <c r="D26" s="115">
        <v>405713</v>
      </c>
      <c r="E26" s="114">
        <v>407288</v>
      </c>
      <c r="F26" s="114">
        <v>413683</v>
      </c>
      <c r="G26" s="114">
        <v>407784</v>
      </c>
      <c r="H26" s="140">
        <v>405330</v>
      </c>
      <c r="I26" s="115">
        <v>383</v>
      </c>
      <c r="J26" s="116">
        <v>9.4490908642340804E-2</v>
      </c>
    </row>
    <row r="27" spans="1:10" s="110" customFormat="1" ht="12" customHeight="1" x14ac:dyDescent="0.2">
      <c r="A27" s="118"/>
      <c r="B27" s="119" t="s">
        <v>107</v>
      </c>
      <c r="C27" s="113">
        <v>49.128172334236133</v>
      </c>
      <c r="D27" s="115">
        <v>391807</v>
      </c>
      <c r="E27" s="114">
        <v>394099</v>
      </c>
      <c r="F27" s="114">
        <v>395645</v>
      </c>
      <c r="G27" s="114">
        <v>391615</v>
      </c>
      <c r="H27" s="140">
        <v>391535</v>
      </c>
      <c r="I27" s="115">
        <v>272</v>
      </c>
      <c r="J27" s="116">
        <v>6.9470162309882899E-2</v>
      </c>
    </row>
    <row r="28" spans="1:10" s="110" customFormat="1" ht="12" customHeight="1" x14ac:dyDescent="0.2">
      <c r="A28" s="118" t="s">
        <v>105</v>
      </c>
      <c r="B28" s="121" t="s">
        <v>108</v>
      </c>
      <c r="C28" s="113">
        <v>8.0456916440966992</v>
      </c>
      <c r="D28" s="115">
        <v>64166</v>
      </c>
      <c r="E28" s="114">
        <v>65975</v>
      </c>
      <c r="F28" s="114">
        <v>67671</v>
      </c>
      <c r="G28" s="114">
        <v>59606</v>
      </c>
      <c r="H28" s="140">
        <v>61289</v>
      </c>
      <c r="I28" s="115">
        <v>2877</v>
      </c>
      <c r="J28" s="116">
        <v>4.6941539264794665</v>
      </c>
    </row>
    <row r="29" spans="1:10" s="110" customFormat="1" ht="12" customHeight="1" x14ac:dyDescent="0.2">
      <c r="A29" s="118"/>
      <c r="B29" s="121" t="s">
        <v>109</v>
      </c>
      <c r="C29" s="113">
        <v>66.132134617313667</v>
      </c>
      <c r="D29" s="115">
        <v>527417</v>
      </c>
      <c r="E29" s="114">
        <v>529462</v>
      </c>
      <c r="F29" s="114">
        <v>535762</v>
      </c>
      <c r="G29" s="114">
        <v>536094</v>
      </c>
      <c r="H29" s="140">
        <v>535119</v>
      </c>
      <c r="I29" s="115">
        <v>-7702</v>
      </c>
      <c r="J29" s="116">
        <v>-1.4393060235200021</v>
      </c>
    </row>
    <row r="30" spans="1:10" s="110" customFormat="1" ht="12" customHeight="1" x14ac:dyDescent="0.2">
      <c r="A30" s="118"/>
      <c r="B30" s="121" t="s">
        <v>110</v>
      </c>
      <c r="C30" s="113">
        <v>24.844894171932992</v>
      </c>
      <c r="D30" s="115">
        <v>198143</v>
      </c>
      <c r="E30" s="114">
        <v>198009</v>
      </c>
      <c r="F30" s="114">
        <v>198189</v>
      </c>
      <c r="G30" s="114">
        <v>196259</v>
      </c>
      <c r="H30" s="140">
        <v>193426</v>
      </c>
      <c r="I30" s="115">
        <v>4717</v>
      </c>
      <c r="J30" s="116">
        <v>2.4386587118587988</v>
      </c>
    </row>
    <row r="31" spans="1:10" s="110" customFormat="1" ht="12" customHeight="1" x14ac:dyDescent="0.2">
      <c r="A31" s="120"/>
      <c r="B31" s="121" t="s">
        <v>111</v>
      </c>
      <c r="C31" s="113">
        <v>0.97727956665663562</v>
      </c>
      <c r="D31" s="115">
        <v>7794</v>
      </c>
      <c r="E31" s="114">
        <v>7941</v>
      </c>
      <c r="F31" s="114">
        <v>7706</v>
      </c>
      <c r="G31" s="114">
        <v>7440</v>
      </c>
      <c r="H31" s="140">
        <v>7031</v>
      </c>
      <c r="I31" s="115">
        <v>763</v>
      </c>
      <c r="J31" s="116">
        <v>10.851941402360973</v>
      </c>
    </row>
    <row r="32" spans="1:10" s="110" customFormat="1" ht="12" customHeight="1" x14ac:dyDescent="0.2">
      <c r="A32" s="120"/>
      <c r="B32" s="121" t="s">
        <v>112</v>
      </c>
      <c r="C32" s="113">
        <v>0.30544688534456815</v>
      </c>
      <c r="D32" s="115">
        <v>2436</v>
      </c>
      <c r="E32" s="114">
        <v>2457</v>
      </c>
      <c r="F32" s="114">
        <v>2464</v>
      </c>
      <c r="G32" s="114">
        <v>2199</v>
      </c>
      <c r="H32" s="140">
        <v>2113</v>
      </c>
      <c r="I32" s="115">
        <v>323</v>
      </c>
      <c r="J32" s="116">
        <v>15.286322763842877</v>
      </c>
    </row>
    <row r="33" spans="1:10" s="110" customFormat="1" ht="12" customHeight="1" x14ac:dyDescent="0.2">
      <c r="A33" s="118" t="s">
        <v>113</v>
      </c>
      <c r="B33" s="119" t="s">
        <v>181</v>
      </c>
      <c r="C33" s="113">
        <v>69.444528036914434</v>
      </c>
      <c r="D33" s="115">
        <v>553834</v>
      </c>
      <c r="E33" s="114">
        <v>557410</v>
      </c>
      <c r="F33" s="114">
        <v>565572</v>
      </c>
      <c r="G33" s="114">
        <v>558451</v>
      </c>
      <c r="H33" s="140">
        <v>558133</v>
      </c>
      <c r="I33" s="115">
        <v>-4299</v>
      </c>
      <c r="J33" s="116">
        <v>-0.77024651830298518</v>
      </c>
    </row>
    <row r="34" spans="1:10" s="110" customFormat="1" ht="12" customHeight="1" x14ac:dyDescent="0.2">
      <c r="A34" s="118"/>
      <c r="B34" s="119" t="s">
        <v>182</v>
      </c>
      <c r="C34" s="113">
        <v>30.555471963085566</v>
      </c>
      <c r="D34" s="115">
        <v>243686</v>
      </c>
      <c r="E34" s="114">
        <v>243977</v>
      </c>
      <c r="F34" s="114">
        <v>243756</v>
      </c>
      <c r="G34" s="114">
        <v>240948</v>
      </c>
      <c r="H34" s="140">
        <v>238732</v>
      </c>
      <c r="I34" s="115">
        <v>4954</v>
      </c>
      <c r="J34" s="116">
        <v>2.0751302716016284</v>
      </c>
    </row>
    <row r="35" spans="1:10" s="110" customFormat="1" ht="12" customHeight="1" x14ac:dyDescent="0.2">
      <c r="A35" s="118" t="s">
        <v>113</v>
      </c>
      <c r="B35" s="119" t="s">
        <v>116</v>
      </c>
      <c r="C35" s="113">
        <v>95.466069816430931</v>
      </c>
      <c r="D35" s="115">
        <v>761361</v>
      </c>
      <c r="E35" s="114">
        <v>766120</v>
      </c>
      <c r="F35" s="114">
        <v>773589</v>
      </c>
      <c r="G35" s="114">
        <v>765106</v>
      </c>
      <c r="H35" s="140">
        <v>764011</v>
      </c>
      <c r="I35" s="115">
        <v>-2650</v>
      </c>
      <c r="J35" s="116">
        <v>-0.34685364477736574</v>
      </c>
    </row>
    <row r="36" spans="1:10" s="110" customFormat="1" ht="12" customHeight="1" x14ac:dyDescent="0.2">
      <c r="A36" s="118"/>
      <c r="B36" s="119" t="s">
        <v>117</v>
      </c>
      <c r="C36" s="113">
        <v>4.5162503761661146</v>
      </c>
      <c r="D36" s="115">
        <v>36018</v>
      </c>
      <c r="E36" s="114">
        <v>35127</v>
      </c>
      <c r="F36" s="114">
        <v>35587</v>
      </c>
      <c r="G36" s="114">
        <v>34134</v>
      </c>
      <c r="H36" s="140">
        <v>32687</v>
      </c>
      <c r="I36" s="115">
        <v>3331</v>
      </c>
      <c r="J36" s="116">
        <v>10.190595649646648</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49463</v>
      </c>
      <c r="E64" s="236">
        <v>49884</v>
      </c>
      <c r="F64" s="236">
        <v>50575</v>
      </c>
      <c r="G64" s="236">
        <v>50105</v>
      </c>
      <c r="H64" s="140">
        <v>49889</v>
      </c>
      <c r="I64" s="115">
        <v>-426</v>
      </c>
      <c r="J64" s="116">
        <v>-0.85389564833931331</v>
      </c>
    </row>
    <row r="65" spans="1:12" s="110" customFormat="1" ht="12" customHeight="1" x14ac:dyDescent="0.2">
      <c r="A65" s="118" t="s">
        <v>105</v>
      </c>
      <c r="B65" s="119" t="s">
        <v>106</v>
      </c>
      <c r="C65" s="113">
        <v>52.406849564320808</v>
      </c>
      <c r="D65" s="235">
        <v>25922</v>
      </c>
      <c r="E65" s="236">
        <v>26169</v>
      </c>
      <c r="F65" s="236">
        <v>26705</v>
      </c>
      <c r="G65" s="236">
        <v>26458</v>
      </c>
      <c r="H65" s="140">
        <v>26299</v>
      </c>
      <c r="I65" s="115">
        <v>-377</v>
      </c>
      <c r="J65" s="116">
        <v>-1.4335145823035096</v>
      </c>
    </row>
    <row r="66" spans="1:12" s="110" customFormat="1" ht="12" customHeight="1" x14ac:dyDescent="0.2">
      <c r="A66" s="118"/>
      <c r="B66" s="119" t="s">
        <v>107</v>
      </c>
      <c r="C66" s="113">
        <v>47.593150435679192</v>
      </c>
      <c r="D66" s="235">
        <v>23541</v>
      </c>
      <c r="E66" s="236">
        <v>23715</v>
      </c>
      <c r="F66" s="236">
        <v>23870</v>
      </c>
      <c r="G66" s="236">
        <v>23647</v>
      </c>
      <c r="H66" s="140">
        <v>23590</v>
      </c>
      <c r="I66" s="115">
        <v>-49</v>
      </c>
      <c r="J66" s="116">
        <v>-0.20771513353115728</v>
      </c>
    </row>
    <row r="67" spans="1:12" s="110" customFormat="1" ht="12" customHeight="1" x14ac:dyDescent="0.2">
      <c r="A67" s="118" t="s">
        <v>105</v>
      </c>
      <c r="B67" s="121" t="s">
        <v>108</v>
      </c>
      <c r="C67" s="113">
        <v>7.6461193215130505</v>
      </c>
      <c r="D67" s="235">
        <v>3782</v>
      </c>
      <c r="E67" s="236">
        <v>3953</v>
      </c>
      <c r="F67" s="236">
        <v>4086</v>
      </c>
      <c r="G67" s="236">
        <v>3563</v>
      </c>
      <c r="H67" s="140">
        <v>3686</v>
      </c>
      <c r="I67" s="115">
        <v>96</v>
      </c>
      <c r="J67" s="116">
        <v>2.6044492674986435</v>
      </c>
    </row>
    <row r="68" spans="1:12" s="110" customFormat="1" ht="12" customHeight="1" x14ac:dyDescent="0.2">
      <c r="A68" s="118"/>
      <c r="B68" s="121" t="s">
        <v>109</v>
      </c>
      <c r="C68" s="113">
        <v>64.452216808523545</v>
      </c>
      <c r="D68" s="235">
        <v>31880</v>
      </c>
      <c r="E68" s="236">
        <v>32119</v>
      </c>
      <c r="F68" s="236">
        <v>32713</v>
      </c>
      <c r="G68" s="236">
        <v>32870</v>
      </c>
      <c r="H68" s="140">
        <v>32788</v>
      </c>
      <c r="I68" s="115">
        <v>-908</v>
      </c>
      <c r="J68" s="116">
        <v>-2.7693058436013174</v>
      </c>
    </row>
    <row r="69" spans="1:12" s="110" customFormat="1" ht="12" customHeight="1" x14ac:dyDescent="0.2">
      <c r="A69" s="118"/>
      <c r="B69" s="121" t="s">
        <v>110</v>
      </c>
      <c r="C69" s="113">
        <v>26.935284960475506</v>
      </c>
      <c r="D69" s="235">
        <v>13323</v>
      </c>
      <c r="E69" s="236">
        <v>13312</v>
      </c>
      <c r="F69" s="236">
        <v>13297</v>
      </c>
      <c r="G69" s="236">
        <v>13193</v>
      </c>
      <c r="H69" s="140">
        <v>12976</v>
      </c>
      <c r="I69" s="115">
        <v>347</v>
      </c>
      <c r="J69" s="116">
        <v>2.6741676942046855</v>
      </c>
    </row>
    <row r="70" spans="1:12" s="110" customFormat="1" ht="12" customHeight="1" x14ac:dyDescent="0.2">
      <c r="A70" s="120"/>
      <c r="B70" s="121" t="s">
        <v>111</v>
      </c>
      <c r="C70" s="113">
        <v>0.96637890948790006</v>
      </c>
      <c r="D70" s="235">
        <v>478</v>
      </c>
      <c r="E70" s="236">
        <v>500</v>
      </c>
      <c r="F70" s="236">
        <v>479</v>
      </c>
      <c r="G70" s="236">
        <v>479</v>
      </c>
      <c r="H70" s="140">
        <v>439</v>
      </c>
      <c r="I70" s="115">
        <v>39</v>
      </c>
      <c r="J70" s="116">
        <v>8.8838268792710711</v>
      </c>
    </row>
    <row r="71" spans="1:12" s="110" customFormat="1" ht="12" customHeight="1" x14ac:dyDescent="0.2">
      <c r="A71" s="120"/>
      <c r="B71" s="121" t="s">
        <v>112</v>
      </c>
      <c r="C71" s="113">
        <v>0.26888785556880901</v>
      </c>
      <c r="D71" s="235">
        <v>133</v>
      </c>
      <c r="E71" s="236">
        <v>135</v>
      </c>
      <c r="F71" s="236">
        <v>138</v>
      </c>
      <c r="G71" s="236">
        <v>131</v>
      </c>
      <c r="H71" s="140">
        <v>125</v>
      </c>
      <c r="I71" s="115">
        <v>8</v>
      </c>
      <c r="J71" s="116">
        <v>6.4</v>
      </c>
    </row>
    <row r="72" spans="1:12" s="110" customFormat="1" ht="12" customHeight="1" x14ac:dyDescent="0.2">
      <c r="A72" s="118" t="s">
        <v>113</v>
      </c>
      <c r="B72" s="119" t="s">
        <v>181</v>
      </c>
      <c r="C72" s="113">
        <v>68.689727675231993</v>
      </c>
      <c r="D72" s="235">
        <v>33976</v>
      </c>
      <c r="E72" s="236">
        <v>34264</v>
      </c>
      <c r="F72" s="236">
        <v>34954</v>
      </c>
      <c r="G72" s="236">
        <v>34482</v>
      </c>
      <c r="H72" s="140">
        <v>34436</v>
      </c>
      <c r="I72" s="115">
        <v>-460</v>
      </c>
      <c r="J72" s="116">
        <v>-1.3358113602044372</v>
      </c>
    </row>
    <row r="73" spans="1:12" s="110" customFormat="1" ht="12" customHeight="1" x14ac:dyDescent="0.2">
      <c r="A73" s="118"/>
      <c r="B73" s="119" t="s">
        <v>182</v>
      </c>
      <c r="C73" s="113">
        <v>31.310272324768007</v>
      </c>
      <c r="D73" s="115">
        <v>15487</v>
      </c>
      <c r="E73" s="114">
        <v>15620</v>
      </c>
      <c r="F73" s="114">
        <v>15621</v>
      </c>
      <c r="G73" s="114">
        <v>15623</v>
      </c>
      <c r="H73" s="140">
        <v>15453</v>
      </c>
      <c r="I73" s="115">
        <v>34</v>
      </c>
      <c r="J73" s="116">
        <v>0.22002200220022003</v>
      </c>
    </row>
    <row r="74" spans="1:12" s="110" customFormat="1" ht="12" customHeight="1" x14ac:dyDescent="0.2">
      <c r="A74" s="118" t="s">
        <v>113</v>
      </c>
      <c r="B74" s="119" t="s">
        <v>116</v>
      </c>
      <c r="C74" s="113">
        <v>97.986373653033581</v>
      </c>
      <c r="D74" s="115">
        <v>48467</v>
      </c>
      <c r="E74" s="114">
        <v>48904</v>
      </c>
      <c r="F74" s="114">
        <v>49595</v>
      </c>
      <c r="G74" s="114">
        <v>49146</v>
      </c>
      <c r="H74" s="140">
        <v>48957</v>
      </c>
      <c r="I74" s="115">
        <v>-490</v>
      </c>
      <c r="J74" s="116">
        <v>-1.0008783217925934</v>
      </c>
    </row>
    <row r="75" spans="1:12" s="110" customFormat="1" ht="12" customHeight="1" x14ac:dyDescent="0.2">
      <c r="A75" s="142"/>
      <c r="B75" s="124" t="s">
        <v>117</v>
      </c>
      <c r="C75" s="125">
        <v>2.0136263469664195</v>
      </c>
      <c r="D75" s="143">
        <v>996</v>
      </c>
      <c r="E75" s="144">
        <v>980</v>
      </c>
      <c r="F75" s="144">
        <v>980</v>
      </c>
      <c r="G75" s="144">
        <v>958</v>
      </c>
      <c r="H75" s="145">
        <v>931</v>
      </c>
      <c r="I75" s="143">
        <v>65</v>
      </c>
      <c r="J75" s="146">
        <v>6.9817400644468313</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41381</v>
      </c>
      <c r="G11" s="114">
        <v>41868</v>
      </c>
      <c r="H11" s="114">
        <v>42433</v>
      </c>
      <c r="I11" s="114">
        <v>41939</v>
      </c>
      <c r="J11" s="140">
        <v>41907</v>
      </c>
      <c r="K11" s="114">
        <v>-526</v>
      </c>
      <c r="L11" s="116">
        <v>-1.2551602357601355</v>
      </c>
    </row>
    <row r="12" spans="1:17" s="110" customFormat="1" ht="24.95" customHeight="1" x14ac:dyDescent="0.2">
      <c r="A12" s="604" t="s">
        <v>185</v>
      </c>
      <c r="B12" s="605"/>
      <c r="C12" s="605"/>
      <c r="D12" s="606"/>
      <c r="E12" s="113">
        <v>48.850921920688236</v>
      </c>
      <c r="F12" s="115">
        <v>20215</v>
      </c>
      <c r="G12" s="114">
        <v>20537</v>
      </c>
      <c r="H12" s="114">
        <v>20997</v>
      </c>
      <c r="I12" s="114">
        <v>20704</v>
      </c>
      <c r="J12" s="140">
        <v>20658</v>
      </c>
      <c r="K12" s="114">
        <v>-443</v>
      </c>
      <c r="L12" s="116">
        <v>-2.1444476716042211</v>
      </c>
    </row>
    <row r="13" spans="1:17" s="110" customFormat="1" ht="15" customHeight="1" x14ac:dyDescent="0.2">
      <c r="A13" s="120"/>
      <c r="B13" s="612" t="s">
        <v>107</v>
      </c>
      <c r="C13" s="612"/>
      <c r="E13" s="113">
        <v>51.149078079311764</v>
      </c>
      <c r="F13" s="115">
        <v>21166</v>
      </c>
      <c r="G13" s="114">
        <v>21331</v>
      </c>
      <c r="H13" s="114">
        <v>21436</v>
      </c>
      <c r="I13" s="114">
        <v>21235</v>
      </c>
      <c r="J13" s="140">
        <v>21249</v>
      </c>
      <c r="K13" s="114">
        <v>-83</v>
      </c>
      <c r="L13" s="116">
        <v>-0.39060661678196623</v>
      </c>
    </row>
    <row r="14" spans="1:17" s="110" customFormat="1" ht="24.95" customHeight="1" x14ac:dyDescent="0.2">
      <c r="A14" s="604" t="s">
        <v>186</v>
      </c>
      <c r="B14" s="605"/>
      <c r="C14" s="605"/>
      <c r="D14" s="606"/>
      <c r="E14" s="113">
        <v>8.1196684468717528</v>
      </c>
      <c r="F14" s="115">
        <v>3360</v>
      </c>
      <c r="G14" s="114">
        <v>3500</v>
      </c>
      <c r="H14" s="114">
        <v>3636</v>
      </c>
      <c r="I14" s="114">
        <v>3158</v>
      </c>
      <c r="J14" s="140">
        <v>3296</v>
      </c>
      <c r="K14" s="114">
        <v>64</v>
      </c>
      <c r="L14" s="116">
        <v>1.941747572815534</v>
      </c>
    </row>
    <row r="15" spans="1:17" s="110" customFormat="1" ht="15" customHeight="1" x14ac:dyDescent="0.2">
      <c r="A15" s="120"/>
      <c r="B15" s="119"/>
      <c r="C15" s="258" t="s">
        <v>106</v>
      </c>
      <c r="E15" s="113">
        <v>61.220238095238095</v>
      </c>
      <c r="F15" s="115">
        <v>2057</v>
      </c>
      <c r="G15" s="114">
        <v>2160</v>
      </c>
      <c r="H15" s="114">
        <v>2263</v>
      </c>
      <c r="I15" s="114">
        <v>1954</v>
      </c>
      <c r="J15" s="140">
        <v>2030</v>
      </c>
      <c r="K15" s="114">
        <v>27</v>
      </c>
      <c r="L15" s="116">
        <v>1.3300492610837438</v>
      </c>
    </row>
    <row r="16" spans="1:17" s="110" customFormat="1" ht="15" customHeight="1" x14ac:dyDescent="0.2">
      <c r="A16" s="120"/>
      <c r="B16" s="119"/>
      <c r="C16" s="258" t="s">
        <v>107</v>
      </c>
      <c r="E16" s="113">
        <v>38.779761904761905</v>
      </c>
      <c r="F16" s="115">
        <v>1303</v>
      </c>
      <c r="G16" s="114">
        <v>1340</v>
      </c>
      <c r="H16" s="114">
        <v>1373</v>
      </c>
      <c r="I16" s="114">
        <v>1204</v>
      </c>
      <c r="J16" s="140">
        <v>1266</v>
      </c>
      <c r="K16" s="114">
        <v>37</v>
      </c>
      <c r="L16" s="116">
        <v>2.9225908372827805</v>
      </c>
    </row>
    <row r="17" spans="1:12" s="110" customFormat="1" ht="15" customHeight="1" x14ac:dyDescent="0.2">
      <c r="A17" s="120"/>
      <c r="B17" s="121" t="s">
        <v>109</v>
      </c>
      <c r="C17" s="258"/>
      <c r="E17" s="113">
        <v>63.923056475193931</v>
      </c>
      <c r="F17" s="115">
        <v>26452</v>
      </c>
      <c r="G17" s="114">
        <v>26767</v>
      </c>
      <c r="H17" s="114">
        <v>27201</v>
      </c>
      <c r="I17" s="114">
        <v>27287</v>
      </c>
      <c r="J17" s="140">
        <v>27335</v>
      </c>
      <c r="K17" s="114">
        <v>-883</v>
      </c>
      <c r="L17" s="116">
        <v>-3.2302908359246389</v>
      </c>
    </row>
    <row r="18" spans="1:12" s="110" customFormat="1" ht="15" customHeight="1" x14ac:dyDescent="0.2">
      <c r="A18" s="120"/>
      <c r="B18" s="119"/>
      <c r="C18" s="258" t="s">
        <v>106</v>
      </c>
      <c r="E18" s="113">
        <v>48.782700740964763</v>
      </c>
      <c r="F18" s="115">
        <v>12904</v>
      </c>
      <c r="G18" s="114">
        <v>13098</v>
      </c>
      <c r="H18" s="114">
        <v>13412</v>
      </c>
      <c r="I18" s="114">
        <v>13495</v>
      </c>
      <c r="J18" s="140">
        <v>13458</v>
      </c>
      <c r="K18" s="114">
        <v>-554</v>
      </c>
      <c r="L18" s="116">
        <v>-4.1165106256501707</v>
      </c>
    </row>
    <row r="19" spans="1:12" s="110" customFormat="1" ht="15" customHeight="1" x14ac:dyDescent="0.2">
      <c r="A19" s="120"/>
      <c r="B19" s="119"/>
      <c r="C19" s="258" t="s">
        <v>107</v>
      </c>
      <c r="E19" s="113">
        <v>51.217299259035237</v>
      </c>
      <c r="F19" s="115">
        <v>13548</v>
      </c>
      <c r="G19" s="114">
        <v>13669</v>
      </c>
      <c r="H19" s="114">
        <v>13789</v>
      </c>
      <c r="I19" s="114">
        <v>13792</v>
      </c>
      <c r="J19" s="140">
        <v>13877</v>
      </c>
      <c r="K19" s="114">
        <v>-329</v>
      </c>
      <c r="L19" s="116">
        <v>-2.3708294299920731</v>
      </c>
    </row>
    <row r="20" spans="1:12" s="110" customFormat="1" ht="15" customHeight="1" x14ac:dyDescent="0.2">
      <c r="A20" s="120"/>
      <c r="B20" s="121" t="s">
        <v>110</v>
      </c>
      <c r="C20" s="258"/>
      <c r="E20" s="113">
        <v>26.848070370459872</v>
      </c>
      <c r="F20" s="115">
        <v>11110</v>
      </c>
      <c r="G20" s="114">
        <v>11129</v>
      </c>
      <c r="H20" s="114">
        <v>11151</v>
      </c>
      <c r="I20" s="114">
        <v>11043</v>
      </c>
      <c r="J20" s="140">
        <v>10862</v>
      </c>
      <c r="K20" s="114">
        <v>248</v>
      </c>
      <c r="L20" s="116">
        <v>2.2831890996133311</v>
      </c>
    </row>
    <row r="21" spans="1:12" s="110" customFormat="1" ht="15" customHeight="1" x14ac:dyDescent="0.2">
      <c r="A21" s="120"/>
      <c r="B21" s="119"/>
      <c r="C21" s="258" t="s">
        <v>106</v>
      </c>
      <c r="E21" s="113">
        <v>44.644464446444644</v>
      </c>
      <c r="F21" s="115">
        <v>4960</v>
      </c>
      <c r="G21" s="114">
        <v>4978</v>
      </c>
      <c r="H21" s="114">
        <v>5031</v>
      </c>
      <c r="I21" s="114">
        <v>4960</v>
      </c>
      <c r="J21" s="140">
        <v>4898</v>
      </c>
      <c r="K21" s="114">
        <v>62</v>
      </c>
      <c r="L21" s="116">
        <v>1.2658227848101267</v>
      </c>
    </row>
    <row r="22" spans="1:12" s="110" customFormat="1" ht="15" customHeight="1" x14ac:dyDescent="0.2">
      <c r="A22" s="120"/>
      <c r="B22" s="119"/>
      <c r="C22" s="258" t="s">
        <v>107</v>
      </c>
      <c r="E22" s="113">
        <v>55.355535553555356</v>
      </c>
      <c r="F22" s="115">
        <v>6150</v>
      </c>
      <c r="G22" s="114">
        <v>6151</v>
      </c>
      <c r="H22" s="114">
        <v>6120</v>
      </c>
      <c r="I22" s="114">
        <v>6083</v>
      </c>
      <c r="J22" s="140">
        <v>5964</v>
      </c>
      <c r="K22" s="114">
        <v>186</v>
      </c>
      <c r="L22" s="116">
        <v>3.1187122736418509</v>
      </c>
    </row>
    <row r="23" spans="1:12" s="110" customFormat="1" ht="15" customHeight="1" x14ac:dyDescent="0.2">
      <c r="A23" s="120"/>
      <c r="B23" s="121" t="s">
        <v>111</v>
      </c>
      <c r="C23" s="258"/>
      <c r="E23" s="113">
        <v>1.1092047074744449</v>
      </c>
      <c r="F23" s="115">
        <v>459</v>
      </c>
      <c r="G23" s="114">
        <v>472</v>
      </c>
      <c r="H23" s="114">
        <v>445</v>
      </c>
      <c r="I23" s="114">
        <v>451</v>
      </c>
      <c r="J23" s="140">
        <v>414</v>
      </c>
      <c r="K23" s="114">
        <v>45</v>
      </c>
      <c r="L23" s="116">
        <v>10.869565217391305</v>
      </c>
    </row>
    <row r="24" spans="1:12" s="110" customFormat="1" ht="15" customHeight="1" x14ac:dyDescent="0.2">
      <c r="A24" s="120"/>
      <c r="B24" s="119"/>
      <c r="C24" s="258" t="s">
        <v>106</v>
      </c>
      <c r="E24" s="113">
        <v>64.052287581699346</v>
      </c>
      <c r="F24" s="115">
        <v>294</v>
      </c>
      <c r="G24" s="114">
        <v>301</v>
      </c>
      <c r="H24" s="114">
        <v>291</v>
      </c>
      <c r="I24" s="114">
        <v>295</v>
      </c>
      <c r="J24" s="140">
        <v>272</v>
      </c>
      <c r="K24" s="114">
        <v>22</v>
      </c>
      <c r="L24" s="116">
        <v>8.0882352941176467</v>
      </c>
    </row>
    <row r="25" spans="1:12" s="110" customFormat="1" ht="15" customHeight="1" x14ac:dyDescent="0.2">
      <c r="A25" s="120"/>
      <c r="B25" s="119"/>
      <c r="C25" s="258" t="s">
        <v>107</v>
      </c>
      <c r="E25" s="113">
        <v>35.947712418300654</v>
      </c>
      <c r="F25" s="115">
        <v>165</v>
      </c>
      <c r="G25" s="114">
        <v>171</v>
      </c>
      <c r="H25" s="114">
        <v>154</v>
      </c>
      <c r="I25" s="114">
        <v>156</v>
      </c>
      <c r="J25" s="140">
        <v>142</v>
      </c>
      <c r="K25" s="114">
        <v>23</v>
      </c>
      <c r="L25" s="116">
        <v>16.197183098591548</v>
      </c>
    </row>
    <row r="26" spans="1:12" s="110" customFormat="1" ht="15" customHeight="1" x14ac:dyDescent="0.2">
      <c r="A26" s="120"/>
      <c r="C26" s="121" t="s">
        <v>187</v>
      </c>
      <c r="D26" s="110" t="s">
        <v>188</v>
      </c>
      <c r="E26" s="113">
        <v>0.30690413474783113</v>
      </c>
      <c r="F26" s="115">
        <v>127</v>
      </c>
      <c r="G26" s="114">
        <v>124</v>
      </c>
      <c r="H26" s="114">
        <v>114</v>
      </c>
      <c r="I26" s="114">
        <v>115</v>
      </c>
      <c r="J26" s="140">
        <v>112</v>
      </c>
      <c r="K26" s="114">
        <v>15</v>
      </c>
      <c r="L26" s="116">
        <v>13.392857142857142</v>
      </c>
    </row>
    <row r="27" spans="1:12" s="110" customFormat="1" ht="15" customHeight="1" x14ac:dyDescent="0.2">
      <c r="A27" s="120"/>
      <c r="B27" s="119"/>
      <c r="D27" s="259" t="s">
        <v>106</v>
      </c>
      <c r="E27" s="113">
        <v>54.330708661417326</v>
      </c>
      <c r="F27" s="115">
        <v>69</v>
      </c>
      <c r="G27" s="114">
        <v>65</v>
      </c>
      <c r="H27" s="114">
        <v>60</v>
      </c>
      <c r="I27" s="114">
        <v>69</v>
      </c>
      <c r="J27" s="140">
        <v>61</v>
      </c>
      <c r="K27" s="114">
        <v>8</v>
      </c>
      <c r="L27" s="116">
        <v>13.114754098360656</v>
      </c>
    </row>
    <row r="28" spans="1:12" s="110" customFormat="1" ht="15" customHeight="1" x14ac:dyDescent="0.2">
      <c r="A28" s="120"/>
      <c r="B28" s="119"/>
      <c r="D28" s="259" t="s">
        <v>107</v>
      </c>
      <c r="E28" s="113">
        <v>45.669291338582674</v>
      </c>
      <c r="F28" s="115">
        <v>58</v>
      </c>
      <c r="G28" s="114">
        <v>59</v>
      </c>
      <c r="H28" s="114">
        <v>54</v>
      </c>
      <c r="I28" s="114">
        <v>46</v>
      </c>
      <c r="J28" s="140">
        <v>51</v>
      </c>
      <c r="K28" s="114">
        <v>7</v>
      </c>
      <c r="L28" s="116">
        <v>13.725490196078431</v>
      </c>
    </row>
    <row r="29" spans="1:12" s="110" customFormat="1" ht="24.95" customHeight="1" x14ac:dyDescent="0.2">
      <c r="A29" s="604" t="s">
        <v>189</v>
      </c>
      <c r="B29" s="605"/>
      <c r="C29" s="605"/>
      <c r="D29" s="606"/>
      <c r="E29" s="113">
        <v>97.380440298687802</v>
      </c>
      <c r="F29" s="115">
        <v>40297</v>
      </c>
      <c r="G29" s="114">
        <v>40753</v>
      </c>
      <c r="H29" s="114">
        <v>41309</v>
      </c>
      <c r="I29" s="114">
        <v>40866</v>
      </c>
      <c r="J29" s="140">
        <v>40856</v>
      </c>
      <c r="K29" s="114">
        <v>-559</v>
      </c>
      <c r="L29" s="116">
        <v>-1.3682200900724495</v>
      </c>
    </row>
    <row r="30" spans="1:12" s="110" customFormat="1" ht="15" customHeight="1" x14ac:dyDescent="0.2">
      <c r="A30" s="120"/>
      <c r="B30" s="119"/>
      <c r="C30" s="258" t="s">
        <v>106</v>
      </c>
      <c r="E30" s="113">
        <v>48.135096905476836</v>
      </c>
      <c r="F30" s="115">
        <v>19397</v>
      </c>
      <c r="G30" s="114">
        <v>19686</v>
      </c>
      <c r="H30" s="114">
        <v>20128</v>
      </c>
      <c r="I30" s="114">
        <v>19872</v>
      </c>
      <c r="J30" s="140">
        <v>19840</v>
      </c>
      <c r="K30" s="114">
        <v>-443</v>
      </c>
      <c r="L30" s="116">
        <v>-2.2328629032258065</v>
      </c>
    </row>
    <row r="31" spans="1:12" s="110" customFormat="1" ht="15" customHeight="1" x14ac:dyDescent="0.2">
      <c r="A31" s="120"/>
      <c r="B31" s="119"/>
      <c r="C31" s="258" t="s">
        <v>107</v>
      </c>
      <c r="E31" s="113">
        <v>51.864903094523164</v>
      </c>
      <c r="F31" s="115">
        <v>20900</v>
      </c>
      <c r="G31" s="114">
        <v>21067</v>
      </c>
      <c r="H31" s="114">
        <v>21181</v>
      </c>
      <c r="I31" s="114">
        <v>20994</v>
      </c>
      <c r="J31" s="140">
        <v>21016</v>
      </c>
      <c r="K31" s="114">
        <v>-116</v>
      </c>
      <c r="L31" s="116">
        <v>-0.55196041111534067</v>
      </c>
    </row>
    <row r="32" spans="1:12" s="110" customFormat="1" ht="15" customHeight="1" x14ac:dyDescent="0.2">
      <c r="A32" s="120"/>
      <c r="B32" s="119" t="s">
        <v>117</v>
      </c>
      <c r="C32" s="258"/>
      <c r="E32" s="113">
        <v>2.6171431333220561</v>
      </c>
      <c r="F32" s="115">
        <v>1083</v>
      </c>
      <c r="G32" s="114">
        <v>1114</v>
      </c>
      <c r="H32" s="114">
        <v>1123</v>
      </c>
      <c r="I32" s="114">
        <v>1072</v>
      </c>
      <c r="J32" s="140">
        <v>1050</v>
      </c>
      <c r="K32" s="114">
        <v>33</v>
      </c>
      <c r="L32" s="116">
        <v>3.1428571428571428</v>
      </c>
    </row>
    <row r="33" spans="1:12" s="110" customFormat="1" ht="15" customHeight="1" x14ac:dyDescent="0.2">
      <c r="A33" s="120"/>
      <c r="B33" s="119"/>
      <c r="C33" s="258" t="s">
        <v>106</v>
      </c>
      <c r="E33" s="113">
        <v>75.438596491228068</v>
      </c>
      <c r="F33" s="115">
        <v>817</v>
      </c>
      <c r="G33" s="114">
        <v>850</v>
      </c>
      <c r="H33" s="114">
        <v>868</v>
      </c>
      <c r="I33" s="114">
        <v>831</v>
      </c>
      <c r="J33" s="140">
        <v>817</v>
      </c>
      <c r="K33" s="114">
        <v>0</v>
      </c>
      <c r="L33" s="116">
        <v>0</v>
      </c>
    </row>
    <row r="34" spans="1:12" s="110" customFormat="1" ht="15" customHeight="1" x14ac:dyDescent="0.2">
      <c r="A34" s="120"/>
      <c r="B34" s="119"/>
      <c r="C34" s="258" t="s">
        <v>107</v>
      </c>
      <c r="E34" s="113">
        <v>24.561403508771932</v>
      </c>
      <c r="F34" s="115">
        <v>266</v>
      </c>
      <c r="G34" s="114">
        <v>264</v>
      </c>
      <c r="H34" s="114">
        <v>255</v>
      </c>
      <c r="I34" s="114">
        <v>241</v>
      </c>
      <c r="J34" s="140">
        <v>233</v>
      </c>
      <c r="K34" s="114">
        <v>33</v>
      </c>
      <c r="L34" s="116">
        <v>14.163090128755364</v>
      </c>
    </row>
    <row r="35" spans="1:12" s="110" customFormat="1" ht="24.95" customHeight="1" x14ac:dyDescent="0.2">
      <c r="A35" s="604" t="s">
        <v>190</v>
      </c>
      <c r="B35" s="605"/>
      <c r="C35" s="605"/>
      <c r="D35" s="606"/>
      <c r="E35" s="113">
        <v>64.597278944443104</v>
      </c>
      <c r="F35" s="115">
        <v>26731</v>
      </c>
      <c r="G35" s="114">
        <v>27157</v>
      </c>
      <c r="H35" s="114">
        <v>27749</v>
      </c>
      <c r="I35" s="114">
        <v>27225</v>
      </c>
      <c r="J35" s="140">
        <v>27291</v>
      </c>
      <c r="K35" s="114">
        <v>-560</v>
      </c>
      <c r="L35" s="116">
        <v>-2.0519585211241802</v>
      </c>
    </row>
    <row r="36" spans="1:12" s="110" customFormat="1" ht="15" customHeight="1" x14ac:dyDescent="0.2">
      <c r="A36" s="120"/>
      <c r="B36" s="119"/>
      <c r="C36" s="258" t="s">
        <v>106</v>
      </c>
      <c r="E36" s="113">
        <v>64.943324230294408</v>
      </c>
      <c r="F36" s="115">
        <v>17360</v>
      </c>
      <c r="G36" s="114">
        <v>17684</v>
      </c>
      <c r="H36" s="114">
        <v>18141</v>
      </c>
      <c r="I36" s="114">
        <v>17795</v>
      </c>
      <c r="J36" s="140">
        <v>17780</v>
      </c>
      <c r="K36" s="114">
        <v>-420</v>
      </c>
      <c r="L36" s="116">
        <v>-2.3622047244094486</v>
      </c>
    </row>
    <row r="37" spans="1:12" s="110" customFormat="1" ht="15" customHeight="1" x14ac:dyDescent="0.2">
      <c r="A37" s="120"/>
      <c r="B37" s="119"/>
      <c r="C37" s="258" t="s">
        <v>107</v>
      </c>
      <c r="E37" s="113">
        <v>35.056675769705585</v>
      </c>
      <c r="F37" s="115">
        <v>9371</v>
      </c>
      <c r="G37" s="114">
        <v>9473</v>
      </c>
      <c r="H37" s="114">
        <v>9608</v>
      </c>
      <c r="I37" s="114">
        <v>9430</v>
      </c>
      <c r="J37" s="140">
        <v>9511</v>
      </c>
      <c r="K37" s="114">
        <v>-140</v>
      </c>
      <c r="L37" s="116">
        <v>-1.4719798128482808</v>
      </c>
    </row>
    <row r="38" spans="1:12" s="110" customFormat="1" ht="15" customHeight="1" x14ac:dyDescent="0.2">
      <c r="A38" s="120"/>
      <c r="B38" s="119" t="s">
        <v>182</v>
      </c>
      <c r="C38" s="258"/>
      <c r="E38" s="113">
        <v>35.402721055556896</v>
      </c>
      <c r="F38" s="115">
        <v>14650</v>
      </c>
      <c r="G38" s="114">
        <v>14711</v>
      </c>
      <c r="H38" s="114">
        <v>14684</v>
      </c>
      <c r="I38" s="114">
        <v>14714</v>
      </c>
      <c r="J38" s="140">
        <v>14616</v>
      </c>
      <c r="K38" s="114">
        <v>34</v>
      </c>
      <c r="L38" s="116">
        <v>0.23262178434592229</v>
      </c>
    </row>
    <row r="39" spans="1:12" s="110" customFormat="1" ht="15" customHeight="1" x14ac:dyDescent="0.2">
      <c r="A39" s="120"/>
      <c r="B39" s="119"/>
      <c r="C39" s="258" t="s">
        <v>106</v>
      </c>
      <c r="E39" s="113">
        <v>19.488054607508534</v>
      </c>
      <c r="F39" s="115">
        <v>2855</v>
      </c>
      <c r="G39" s="114">
        <v>2853</v>
      </c>
      <c r="H39" s="114">
        <v>2856</v>
      </c>
      <c r="I39" s="114">
        <v>2909</v>
      </c>
      <c r="J39" s="140">
        <v>2878</v>
      </c>
      <c r="K39" s="114">
        <v>-23</v>
      </c>
      <c r="L39" s="116">
        <v>-0.79916608756080609</v>
      </c>
    </row>
    <row r="40" spans="1:12" s="110" customFormat="1" ht="15" customHeight="1" x14ac:dyDescent="0.2">
      <c r="A40" s="120"/>
      <c r="B40" s="119"/>
      <c r="C40" s="258" t="s">
        <v>107</v>
      </c>
      <c r="E40" s="113">
        <v>80.511945392491469</v>
      </c>
      <c r="F40" s="115">
        <v>11795</v>
      </c>
      <c r="G40" s="114">
        <v>11858</v>
      </c>
      <c r="H40" s="114">
        <v>11828</v>
      </c>
      <c r="I40" s="114">
        <v>11805</v>
      </c>
      <c r="J40" s="140">
        <v>11738</v>
      </c>
      <c r="K40" s="114">
        <v>57</v>
      </c>
      <c r="L40" s="116">
        <v>0.4856023172601806</v>
      </c>
    </row>
    <row r="41" spans="1:12" s="110" customFormat="1" ht="24.75" customHeight="1" x14ac:dyDescent="0.2">
      <c r="A41" s="604" t="s">
        <v>517</v>
      </c>
      <c r="B41" s="605"/>
      <c r="C41" s="605"/>
      <c r="D41" s="606"/>
      <c r="E41" s="113">
        <v>3.4701916338416181</v>
      </c>
      <c r="F41" s="115">
        <v>1436</v>
      </c>
      <c r="G41" s="114">
        <v>1612</v>
      </c>
      <c r="H41" s="114">
        <v>1667</v>
      </c>
      <c r="I41" s="114">
        <v>1337</v>
      </c>
      <c r="J41" s="140">
        <v>1452</v>
      </c>
      <c r="K41" s="114">
        <v>-16</v>
      </c>
      <c r="L41" s="116">
        <v>-1.1019283746556474</v>
      </c>
    </row>
    <row r="42" spans="1:12" s="110" customFormat="1" ht="15" customHeight="1" x14ac:dyDescent="0.2">
      <c r="A42" s="120"/>
      <c r="B42" s="119"/>
      <c r="C42" s="258" t="s">
        <v>106</v>
      </c>
      <c r="E42" s="113">
        <v>63.022284122562674</v>
      </c>
      <c r="F42" s="115">
        <v>905</v>
      </c>
      <c r="G42" s="114">
        <v>1045</v>
      </c>
      <c r="H42" s="114">
        <v>1076</v>
      </c>
      <c r="I42" s="114">
        <v>849</v>
      </c>
      <c r="J42" s="140">
        <v>909</v>
      </c>
      <c r="K42" s="114">
        <v>-4</v>
      </c>
      <c r="L42" s="116">
        <v>-0.44004400440044006</v>
      </c>
    </row>
    <row r="43" spans="1:12" s="110" customFormat="1" ht="15" customHeight="1" x14ac:dyDescent="0.2">
      <c r="A43" s="123"/>
      <c r="B43" s="124"/>
      <c r="C43" s="260" t="s">
        <v>107</v>
      </c>
      <c r="D43" s="261"/>
      <c r="E43" s="125">
        <v>36.977715877437326</v>
      </c>
      <c r="F43" s="143">
        <v>531</v>
      </c>
      <c r="G43" s="144">
        <v>567</v>
      </c>
      <c r="H43" s="144">
        <v>591</v>
      </c>
      <c r="I43" s="144">
        <v>488</v>
      </c>
      <c r="J43" s="145">
        <v>543</v>
      </c>
      <c r="K43" s="144">
        <v>-12</v>
      </c>
      <c r="L43" s="146">
        <v>-2.2099447513812156</v>
      </c>
    </row>
    <row r="44" spans="1:12" s="110" customFormat="1" ht="45.75" customHeight="1" x14ac:dyDescent="0.2">
      <c r="A44" s="604" t="s">
        <v>191</v>
      </c>
      <c r="B44" s="605"/>
      <c r="C44" s="605"/>
      <c r="D44" s="606"/>
      <c r="E44" s="113">
        <v>2.6920567410164087</v>
      </c>
      <c r="F44" s="115">
        <v>1114</v>
      </c>
      <c r="G44" s="114">
        <v>1134</v>
      </c>
      <c r="H44" s="114">
        <v>1139</v>
      </c>
      <c r="I44" s="114">
        <v>1086</v>
      </c>
      <c r="J44" s="140">
        <v>1103</v>
      </c>
      <c r="K44" s="114">
        <v>11</v>
      </c>
      <c r="L44" s="116">
        <v>0.99728014505893015</v>
      </c>
    </row>
    <row r="45" spans="1:12" s="110" customFormat="1" ht="15" customHeight="1" x14ac:dyDescent="0.2">
      <c r="A45" s="120"/>
      <c r="B45" s="119"/>
      <c r="C45" s="258" t="s">
        <v>106</v>
      </c>
      <c r="E45" s="113">
        <v>58.438061041292642</v>
      </c>
      <c r="F45" s="115">
        <v>651</v>
      </c>
      <c r="G45" s="114">
        <v>662</v>
      </c>
      <c r="H45" s="114">
        <v>665</v>
      </c>
      <c r="I45" s="114">
        <v>626</v>
      </c>
      <c r="J45" s="140">
        <v>636</v>
      </c>
      <c r="K45" s="114">
        <v>15</v>
      </c>
      <c r="L45" s="116">
        <v>2.358490566037736</v>
      </c>
    </row>
    <row r="46" spans="1:12" s="110" customFormat="1" ht="15" customHeight="1" x14ac:dyDescent="0.2">
      <c r="A46" s="123"/>
      <c r="B46" s="124"/>
      <c r="C46" s="260" t="s">
        <v>107</v>
      </c>
      <c r="D46" s="261"/>
      <c r="E46" s="125">
        <v>41.561938958707358</v>
      </c>
      <c r="F46" s="143">
        <v>463</v>
      </c>
      <c r="G46" s="144">
        <v>472</v>
      </c>
      <c r="H46" s="144">
        <v>474</v>
      </c>
      <c r="I46" s="144">
        <v>460</v>
      </c>
      <c r="J46" s="145">
        <v>467</v>
      </c>
      <c r="K46" s="144">
        <v>-4</v>
      </c>
      <c r="L46" s="146">
        <v>-0.85653104925053536</v>
      </c>
    </row>
    <row r="47" spans="1:12" s="110" customFormat="1" ht="39" customHeight="1" x14ac:dyDescent="0.2">
      <c r="A47" s="604" t="s">
        <v>518</v>
      </c>
      <c r="B47" s="607"/>
      <c r="C47" s="607"/>
      <c r="D47" s="608"/>
      <c r="E47" s="113">
        <v>0.80713370870689449</v>
      </c>
      <c r="F47" s="115">
        <v>334</v>
      </c>
      <c r="G47" s="114">
        <v>356</v>
      </c>
      <c r="H47" s="114">
        <v>329</v>
      </c>
      <c r="I47" s="114">
        <v>366</v>
      </c>
      <c r="J47" s="140">
        <v>373</v>
      </c>
      <c r="K47" s="114">
        <v>-39</v>
      </c>
      <c r="L47" s="116">
        <v>-10.455764075067025</v>
      </c>
    </row>
    <row r="48" spans="1:12" s="110" customFormat="1" ht="15" customHeight="1" x14ac:dyDescent="0.2">
      <c r="A48" s="120"/>
      <c r="B48" s="119"/>
      <c r="C48" s="258" t="s">
        <v>106</v>
      </c>
      <c r="E48" s="113">
        <v>42.514970059880241</v>
      </c>
      <c r="F48" s="115">
        <v>142</v>
      </c>
      <c r="G48" s="114">
        <v>150</v>
      </c>
      <c r="H48" s="114">
        <v>131</v>
      </c>
      <c r="I48" s="114">
        <v>155</v>
      </c>
      <c r="J48" s="140">
        <v>159</v>
      </c>
      <c r="K48" s="114">
        <v>-17</v>
      </c>
      <c r="L48" s="116">
        <v>-10.691823899371069</v>
      </c>
    </row>
    <row r="49" spans="1:12" s="110" customFormat="1" ht="15" customHeight="1" x14ac:dyDescent="0.2">
      <c r="A49" s="123"/>
      <c r="B49" s="124"/>
      <c r="C49" s="260" t="s">
        <v>107</v>
      </c>
      <c r="D49" s="261"/>
      <c r="E49" s="125">
        <v>57.485029940119759</v>
      </c>
      <c r="F49" s="143">
        <v>192</v>
      </c>
      <c r="G49" s="144">
        <v>206</v>
      </c>
      <c r="H49" s="144">
        <v>198</v>
      </c>
      <c r="I49" s="144">
        <v>211</v>
      </c>
      <c r="J49" s="145">
        <v>214</v>
      </c>
      <c r="K49" s="144">
        <v>-22</v>
      </c>
      <c r="L49" s="146">
        <v>-10.280373831775702</v>
      </c>
    </row>
    <row r="50" spans="1:12" s="110" customFormat="1" ht="24.95" customHeight="1" x14ac:dyDescent="0.2">
      <c r="A50" s="609" t="s">
        <v>192</v>
      </c>
      <c r="B50" s="610"/>
      <c r="C50" s="610"/>
      <c r="D50" s="611"/>
      <c r="E50" s="262">
        <v>7.696769048597182</v>
      </c>
      <c r="F50" s="263">
        <v>3185</v>
      </c>
      <c r="G50" s="264">
        <v>3363</v>
      </c>
      <c r="H50" s="264">
        <v>3442</v>
      </c>
      <c r="I50" s="264">
        <v>3042</v>
      </c>
      <c r="J50" s="265">
        <v>3127</v>
      </c>
      <c r="K50" s="263">
        <v>58</v>
      </c>
      <c r="L50" s="266">
        <v>1.8548129197313719</v>
      </c>
    </row>
    <row r="51" spans="1:12" s="110" customFormat="1" ht="15" customHeight="1" x14ac:dyDescent="0.2">
      <c r="A51" s="120"/>
      <c r="B51" s="119"/>
      <c r="C51" s="258" t="s">
        <v>106</v>
      </c>
      <c r="E51" s="113">
        <v>60.690737833594973</v>
      </c>
      <c r="F51" s="115">
        <v>1933</v>
      </c>
      <c r="G51" s="114">
        <v>2036</v>
      </c>
      <c r="H51" s="114">
        <v>2107</v>
      </c>
      <c r="I51" s="114">
        <v>1862</v>
      </c>
      <c r="J51" s="140">
        <v>1889</v>
      </c>
      <c r="K51" s="114">
        <v>44</v>
      </c>
      <c r="L51" s="116">
        <v>2.3292747485442034</v>
      </c>
    </row>
    <row r="52" spans="1:12" s="110" customFormat="1" ht="15" customHeight="1" x14ac:dyDescent="0.2">
      <c r="A52" s="120"/>
      <c r="B52" s="119"/>
      <c r="C52" s="258" t="s">
        <v>107</v>
      </c>
      <c r="E52" s="113">
        <v>39.309262166405027</v>
      </c>
      <c r="F52" s="115">
        <v>1252</v>
      </c>
      <c r="G52" s="114">
        <v>1327</v>
      </c>
      <c r="H52" s="114">
        <v>1335</v>
      </c>
      <c r="I52" s="114">
        <v>1180</v>
      </c>
      <c r="J52" s="140">
        <v>1238</v>
      </c>
      <c r="K52" s="114">
        <v>14</v>
      </c>
      <c r="L52" s="116">
        <v>1.1308562197092085</v>
      </c>
    </row>
    <row r="53" spans="1:12" s="110" customFormat="1" ht="15" customHeight="1" x14ac:dyDescent="0.2">
      <c r="A53" s="120"/>
      <c r="B53" s="119"/>
      <c r="C53" s="258" t="s">
        <v>187</v>
      </c>
      <c r="D53" s="110" t="s">
        <v>193</v>
      </c>
      <c r="E53" s="113">
        <v>34.411302982731556</v>
      </c>
      <c r="F53" s="115">
        <v>1096</v>
      </c>
      <c r="G53" s="114">
        <v>1234</v>
      </c>
      <c r="H53" s="114">
        <v>1302</v>
      </c>
      <c r="I53" s="114">
        <v>972</v>
      </c>
      <c r="J53" s="140">
        <v>1074</v>
      </c>
      <c r="K53" s="114">
        <v>22</v>
      </c>
      <c r="L53" s="116">
        <v>2.0484171322160147</v>
      </c>
    </row>
    <row r="54" spans="1:12" s="110" customFormat="1" ht="15" customHeight="1" x14ac:dyDescent="0.2">
      <c r="A54" s="120"/>
      <c r="B54" s="119"/>
      <c r="D54" s="267" t="s">
        <v>194</v>
      </c>
      <c r="E54" s="113">
        <v>66.149635036496349</v>
      </c>
      <c r="F54" s="115">
        <v>725</v>
      </c>
      <c r="G54" s="114">
        <v>815</v>
      </c>
      <c r="H54" s="114">
        <v>865</v>
      </c>
      <c r="I54" s="114">
        <v>654</v>
      </c>
      <c r="J54" s="140">
        <v>710</v>
      </c>
      <c r="K54" s="114">
        <v>15</v>
      </c>
      <c r="L54" s="116">
        <v>2.112676056338028</v>
      </c>
    </row>
    <row r="55" spans="1:12" s="110" customFormat="1" ht="15" customHeight="1" x14ac:dyDescent="0.2">
      <c r="A55" s="120"/>
      <c r="B55" s="119"/>
      <c r="D55" s="267" t="s">
        <v>195</v>
      </c>
      <c r="E55" s="113">
        <v>33.850364963503651</v>
      </c>
      <c r="F55" s="115">
        <v>371</v>
      </c>
      <c r="G55" s="114">
        <v>419</v>
      </c>
      <c r="H55" s="114">
        <v>437</v>
      </c>
      <c r="I55" s="114">
        <v>318</v>
      </c>
      <c r="J55" s="140">
        <v>364</v>
      </c>
      <c r="K55" s="114">
        <v>7</v>
      </c>
      <c r="L55" s="116">
        <v>1.9230769230769231</v>
      </c>
    </row>
    <row r="56" spans="1:12" s="110" customFormat="1" ht="15" customHeight="1" x14ac:dyDescent="0.2">
      <c r="A56" s="120"/>
      <c r="B56" s="119" t="s">
        <v>196</v>
      </c>
      <c r="C56" s="258"/>
      <c r="E56" s="113">
        <v>79.03143954955172</v>
      </c>
      <c r="F56" s="115">
        <v>32704</v>
      </c>
      <c r="G56" s="114">
        <v>32931</v>
      </c>
      <c r="H56" s="114">
        <v>33367</v>
      </c>
      <c r="I56" s="114">
        <v>33244</v>
      </c>
      <c r="J56" s="140">
        <v>33100</v>
      </c>
      <c r="K56" s="114">
        <v>-396</v>
      </c>
      <c r="L56" s="116">
        <v>-1.1963746223564955</v>
      </c>
    </row>
    <row r="57" spans="1:12" s="110" customFormat="1" ht="15" customHeight="1" x14ac:dyDescent="0.2">
      <c r="A57" s="120"/>
      <c r="B57" s="119"/>
      <c r="C57" s="258" t="s">
        <v>106</v>
      </c>
      <c r="E57" s="113">
        <v>48.17453522504892</v>
      </c>
      <c r="F57" s="115">
        <v>15755</v>
      </c>
      <c r="G57" s="114">
        <v>15913</v>
      </c>
      <c r="H57" s="114">
        <v>16276</v>
      </c>
      <c r="I57" s="114">
        <v>16210</v>
      </c>
      <c r="J57" s="140">
        <v>16118</v>
      </c>
      <c r="K57" s="114">
        <v>-363</v>
      </c>
      <c r="L57" s="116">
        <v>-2.2521404640774292</v>
      </c>
    </row>
    <row r="58" spans="1:12" s="110" customFormat="1" ht="15" customHeight="1" x14ac:dyDescent="0.2">
      <c r="A58" s="120"/>
      <c r="B58" s="119"/>
      <c r="C58" s="258" t="s">
        <v>107</v>
      </c>
      <c r="E58" s="113">
        <v>51.82546477495108</v>
      </c>
      <c r="F58" s="115">
        <v>16949</v>
      </c>
      <c r="G58" s="114">
        <v>17018</v>
      </c>
      <c r="H58" s="114">
        <v>17091</v>
      </c>
      <c r="I58" s="114">
        <v>17034</v>
      </c>
      <c r="J58" s="140">
        <v>16982</v>
      </c>
      <c r="K58" s="114">
        <v>-33</v>
      </c>
      <c r="L58" s="116">
        <v>-0.19432340124838063</v>
      </c>
    </row>
    <row r="59" spans="1:12" s="110" customFormat="1" ht="15" customHeight="1" x14ac:dyDescent="0.2">
      <c r="A59" s="120"/>
      <c r="B59" s="119"/>
      <c r="C59" s="258" t="s">
        <v>105</v>
      </c>
      <c r="D59" s="110" t="s">
        <v>197</v>
      </c>
      <c r="E59" s="113">
        <v>91.679916829745594</v>
      </c>
      <c r="F59" s="115">
        <v>29983</v>
      </c>
      <c r="G59" s="114">
        <v>30213</v>
      </c>
      <c r="H59" s="114">
        <v>30627</v>
      </c>
      <c r="I59" s="114">
        <v>30500</v>
      </c>
      <c r="J59" s="140">
        <v>30349</v>
      </c>
      <c r="K59" s="114">
        <v>-366</v>
      </c>
      <c r="L59" s="116">
        <v>-1.2059705426867442</v>
      </c>
    </row>
    <row r="60" spans="1:12" s="110" customFormat="1" ht="15" customHeight="1" x14ac:dyDescent="0.2">
      <c r="A60" s="120"/>
      <c r="B60" s="119"/>
      <c r="C60" s="258"/>
      <c r="D60" s="267" t="s">
        <v>198</v>
      </c>
      <c r="E60" s="113">
        <v>48.644231731314413</v>
      </c>
      <c r="F60" s="115">
        <v>14585</v>
      </c>
      <c r="G60" s="114">
        <v>14759</v>
      </c>
      <c r="H60" s="114">
        <v>15112</v>
      </c>
      <c r="I60" s="114">
        <v>15029</v>
      </c>
      <c r="J60" s="140">
        <v>14933</v>
      </c>
      <c r="K60" s="114">
        <v>-348</v>
      </c>
      <c r="L60" s="116">
        <v>-2.3304091609187707</v>
      </c>
    </row>
    <row r="61" spans="1:12" s="110" customFormat="1" ht="15" customHeight="1" x14ac:dyDescent="0.2">
      <c r="A61" s="120"/>
      <c r="B61" s="119"/>
      <c r="C61" s="258"/>
      <c r="D61" s="267" t="s">
        <v>199</v>
      </c>
      <c r="E61" s="113">
        <v>51.355768268685587</v>
      </c>
      <c r="F61" s="115">
        <v>15398</v>
      </c>
      <c r="G61" s="114">
        <v>15454</v>
      </c>
      <c r="H61" s="114">
        <v>15515</v>
      </c>
      <c r="I61" s="114">
        <v>15471</v>
      </c>
      <c r="J61" s="140">
        <v>15416</v>
      </c>
      <c r="K61" s="114">
        <v>-18</v>
      </c>
      <c r="L61" s="116">
        <v>-0.11676180591593149</v>
      </c>
    </row>
    <row r="62" spans="1:12" s="110" customFormat="1" ht="15" customHeight="1" x14ac:dyDescent="0.2">
      <c r="A62" s="120"/>
      <c r="B62" s="119"/>
      <c r="C62" s="258"/>
      <c r="D62" s="258" t="s">
        <v>200</v>
      </c>
      <c r="E62" s="113">
        <v>8.3200831702544029</v>
      </c>
      <c r="F62" s="115">
        <v>2721</v>
      </c>
      <c r="G62" s="114">
        <v>2718</v>
      </c>
      <c r="H62" s="114">
        <v>2740</v>
      </c>
      <c r="I62" s="114">
        <v>2744</v>
      </c>
      <c r="J62" s="140">
        <v>2751</v>
      </c>
      <c r="K62" s="114">
        <v>-30</v>
      </c>
      <c r="L62" s="116">
        <v>-1.0905125408942202</v>
      </c>
    </row>
    <row r="63" spans="1:12" s="110" customFormat="1" ht="15" customHeight="1" x14ac:dyDescent="0.2">
      <c r="A63" s="120"/>
      <c r="B63" s="119"/>
      <c r="C63" s="258"/>
      <c r="D63" s="267" t="s">
        <v>198</v>
      </c>
      <c r="E63" s="113">
        <v>42.998897464167584</v>
      </c>
      <c r="F63" s="115">
        <v>1170</v>
      </c>
      <c r="G63" s="114">
        <v>1154</v>
      </c>
      <c r="H63" s="114">
        <v>1164</v>
      </c>
      <c r="I63" s="114">
        <v>1181</v>
      </c>
      <c r="J63" s="140">
        <v>1185</v>
      </c>
      <c r="K63" s="114">
        <v>-15</v>
      </c>
      <c r="L63" s="116">
        <v>-1.2658227848101267</v>
      </c>
    </row>
    <row r="64" spans="1:12" s="110" customFormat="1" ht="15" customHeight="1" x14ac:dyDescent="0.2">
      <c r="A64" s="120"/>
      <c r="B64" s="119"/>
      <c r="C64" s="258"/>
      <c r="D64" s="267" t="s">
        <v>199</v>
      </c>
      <c r="E64" s="113">
        <v>57.001102535832416</v>
      </c>
      <c r="F64" s="115">
        <v>1551</v>
      </c>
      <c r="G64" s="114">
        <v>1564</v>
      </c>
      <c r="H64" s="114">
        <v>1576</v>
      </c>
      <c r="I64" s="114">
        <v>1563</v>
      </c>
      <c r="J64" s="140">
        <v>1566</v>
      </c>
      <c r="K64" s="114">
        <v>-15</v>
      </c>
      <c r="L64" s="116">
        <v>-0.95785440613026818</v>
      </c>
    </row>
    <row r="65" spans="1:12" s="110" customFormat="1" ht="15" customHeight="1" x14ac:dyDescent="0.2">
      <c r="A65" s="120"/>
      <c r="B65" s="119" t="s">
        <v>201</v>
      </c>
      <c r="C65" s="258"/>
      <c r="E65" s="113">
        <v>8.1873323505956836</v>
      </c>
      <c r="F65" s="115">
        <v>3388</v>
      </c>
      <c r="G65" s="114">
        <v>3401</v>
      </c>
      <c r="H65" s="114">
        <v>3419</v>
      </c>
      <c r="I65" s="114">
        <v>3460</v>
      </c>
      <c r="J65" s="140">
        <v>3465</v>
      </c>
      <c r="K65" s="114">
        <v>-77</v>
      </c>
      <c r="L65" s="116">
        <v>-2.2222222222222223</v>
      </c>
    </row>
    <row r="66" spans="1:12" s="110" customFormat="1" ht="15" customHeight="1" x14ac:dyDescent="0.2">
      <c r="A66" s="120"/>
      <c r="B66" s="119"/>
      <c r="C66" s="258" t="s">
        <v>106</v>
      </c>
      <c r="E66" s="113">
        <v>39.787485242030698</v>
      </c>
      <c r="F66" s="115">
        <v>1348</v>
      </c>
      <c r="G66" s="114">
        <v>1366</v>
      </c>
      <c r="H66" s="114">
        <v>1380</v>
      </c>
      <c r="I66" s="114">
        <v>1401</v>
      </c>
      <c r="J66" s="140">
        <v>1400</v>
      </c>
      <c r="K66" s="114">
        <v>-52</v>
      </c>
      <c r="L66" s="116">
        <v>-3.7142857142857144</v>
      </c>
    </row>
    <row r="67" spans="1:12" s="110" customFormat="1" ht="15" customHeight="1" x14ac:dyDescent="0.2">
      <c r="A67" s="120"/>
      <c r="B67" s="119"/>
      <c r="C67" s="258" t="s">
        <v>107</v>
      </c>
      <c r="E67" s="113">
        <v>60.212514757969302</v>
      </c>
      <c r="F67" s="115">
        <v>2040</v>
      </c>
      <c r="G67" s="114">
        <v>2035</v>
      </c>
      <c r="H67" s="114">
        <v>2039</v>
      </c>
      <c r="I67" s="114">
        <v>2059</v>
      </c>
      <c r="J67" s="140">
        <v>2065</v>
      </c>
      <c r="K67" s="114">
        <v>-25</v>
      </c>
      <c r="L67" s="116">
        <v>-1.2106537530266344</v>
      </c>
    </row>
    <row r="68" spans="1:12" s="110" customFormat="1" ht="15" customHeight="1" x14ac:dyDescent="0.2">
      <c r="A68" s="120"/>
      <c r="B68" s="119"/>
      <c r="C68" s="258" t="s">
        <v>105</v>
      </c>
      <c r="D68" s="110" t="s">
        <v>202</v>
      </c>
      <c r="E68" s="113">
        <v>14.728453364817002</v>
      </c>
      <c r="F68" s="115">
        <v>499</v>
      </c>
      <c r="G68" s="114">
        <v>479</v>
      </c>
      <c r="H68" s="114">
        <v>475</v>
      </c>
      <c r="I68" s="114">
        <v>465</v>
      </c>
      <c r="J68" s="140">
        <v>452</v>
      </c>
      <c r="K68" s="114">
        <v>47</v>
      </c>
      <c r="L68" s="116">
        <v>10.398230088495575</v>
      </c>
    </row>
    <row r="69" spans="1:12" s="110" customFormat="1" ht="15" customHeight="1" x14ac:dyDescent="0.2">
      <c r="A69" s="120"/>
      <c r="B69" s="119"/>
      <c r="C69" s="258"/>
      <c r="D69" s="267" t="s">
        <v>198</v>
      </c>
      <c r="E69" s="113">
        <v>37.274549098196395</v>
      </c>
      <c r="F69" s="115">
        <v>186</v>
      </c>
      <c r="G69" s="114">
        <v>179</v>
      </c>
      <c r="H69" s="114">
        <v>182</v>
      </c>
      <c r="I69" s="114">
        <v>182</v>
      </c>
      <c r="J69" s="140">
        <v>177</v>
      </c>
      <c r="K69" s="114">
        <v>9</v>
      </c>
      <c r="L69" s="116">
        <v>5.0847457627118642</v>
      </c>
    </row>
    <row r="70" spans="1:12" s="110" customFormat="1" ht="15" customHeight="1" x14ac:dyDescent="0.2">
      <c r="A70" s="120"/>
      <c r="B70" s="119"/>
      <c r="C70" s="258"/>
      <c r="D70" s="267" t="s">
        <v>199</v>
      </c>
      <c r="E70" s="113">
        <v>62.725450901803605</v>
      </c>
      <c r="F70" s="115">
        <v>313</v>
      </c>
      <c r="G70" s="114">
        <v>300</v>
      </c>
      <c r="H70" s="114">
        <v>293</v>
      </c>
      <c r="I70" s="114">
        <v>283</v>
      </c>
      <c r="J70" s="140">
        <v>275</v>
      </c>
      <c r="K70" s="114">
        <v>38</v>
      </c>
      <c r="L70" s="116">
        <v>13.818181818181818</v>
      </c>
    </row>
    <row r="71" spans="1:12" s="110" customFormat="1" ht="15" customHeight="1" x14ac:dyDescent="0.2">
      <c r="A71" s="120"/>
      <c r="B71" s="119"/>
      <c r="C71" s="258"/>
      <c r="D71" s="110" t="s">
        <v>203</v>
      </c>
      <c r="E71" s="113">
        <v>80.785123966942152</v>
      </c>
      <c r="F71" s="115">
        <v>2737</v>
      </c>
      <c r="G71" s="114">
        <v>2767</v>
      </c>
      <c r="H71" s="114">
        <v>2799</v>
      </c>
      <c r="I71" s="114">
        <v>2847</v>
      </c>
      <c r="J71" s="140">
        <v>2869</v>
      </c>
      <c r="K71" s="114">
        <v>-132</v>
      </c>
      <c r="L71" s="116">
        <v>-4.6009062391077027</v>
      </c>
    </row>
    <row r="72" spans="1:12" s="110" customFormat="1" ht="15" customHeight="1" x14ac:dyDescent="0.2">
      <c r="A72" s="120"/>
      <c r="B72" s="119"/>
      <c r="C72" s="258"/>
      <c r="D72" s="267" t="s">
        <v>198</v>
      </c>
      <c r="E72" s="113">
        <v>39.422725611983921</v>
      </c>
      <c r="F72" s="115">
        <v>1079</v>
      </c>
      <c r="G72" s="114">
        <v>1103</v>
      </c>
      <c r="H72" s="114">
        <v>1119</v>
      </c>
      <c r="I72" s="114">
        <v>1142</v>
      </c>
      <c r="J72" s="140">
        <v>1145</v>
      </c>
      <c r="K72" s="114">
        <v>-66</v>
      </c>
      <c r="L72" s="116">
        <v>-5.7641921397379914</v>
      </c>
    </row>
    <row r="73" spans="1:12" s="110" customFormat="1" ht="15" customHeight="1" x14ac:dyDescent="0.2">
      <c r="A73" s="120"/>
      <c r="B73" s="119"/>
      <c r="C73" s="258"/>
      <c r="D73" s="267" t="s">
        <v>199</v>
      </c>
      <c r="E73" s="113">
        <v>60.577274388016079</v>
      </c>
      <c r="F73" s="115">
        <v>1658</v>
      </c>
      <c r="G73" s="114">
        <v>1664</v>
      </c>
      <c r="H73" s="114">
        <v>1680</v>
      </c>
      <c r="I73" s="114">
        <v>1705</v>
      </c>
      <c r="J73" s="140">
        <v>1724</v>
      </c>
      <c r="K73" s="114">
        <v>-66</v>
      </c>
      <c r="L73" s="116">
        <v>-3.8283062645011601</v>
      </c>
    </row>
    <row r="74" spans="1:12" s="110" customFormat="1" ht="15" customHeight="1" x14ac:dyDescent="0.2">
      <c r="A74" s="120"/>
      <c r="B74" s="119"/>
      <c r="C74" s="258"/>
      <c r="D74" s="110" t="s">
        <v>204</v>
      </c>
      <c r="E74" s="113">
        <v>4.4864226682408503</v>
      </c>
      <c r="F74" s="115">
        <v>152</v>
      </c>
      <c r="G74" s="114">
        <v>155</v>
      </c>
      <c r="H74" s="114">
        <v>145</v>
      </c>
      <c r="I74" s="114">
        <v>148</v>
      </c>
      <c r="J74" s="140">
        <v>144</v>
      </c>
      <c r="K74" s="114">
        <v>8</v>
      </c>
      <c r="L74" s="116">
        <v>5.5555555555555554</v>
      </c>
    </row>
    <row r="75" spans="1:12" s="110" customFormat="1" ht="15" customHeight="1" x14ac:dyDescent="0.2">
      <c r="A75" s="120"/>
      <c r="B75" s="119"/>
      <c r="C75" s="258"/>
      <c r="D75" s="267" t="s">
        <v>198</v>
      </c>
      <c r="E75" s="113">
        <v>54.60526315789474</v>
      </c>
      <c r="F75" s="115">
        <v>83</v>
      </c>
      <c r="G75" s="114">
        <v>84</v>
      </c>
      <c r="H75" s="114">
        <v>79</v>
      </c>
      <c r="I75" s="114">
        <v>77</v>
      </c>
      <c r="J75" s="140">
        <v>78</v>
      </c>
      <c r="K75" s="114">
        <v>5</v>
      </c>
      <c r="L75" s="116">
        <v>6.4102564102564106</v>
      </c>
    </row>
    <row r="76" spans="1:12" s="110" customFormat="1" ht="15" customHeight="1" x14ac:dyDescent="0.2">
      <c r="A76" s="120"/>
      <c r="B76" s="119"/>
      <c r="C76" s="258"/>
      <c r="D76" s="267" t="s">
        <v>199</v>
      </c>
      <c r="E76" s="113">
        <v>45.39473684210526</v>
      </c>
      <c r="F76" s="115">
        <v>69</v>
      </c>
      <c r="G76" s="114">
        <v>71</v>
      </c>
      <c r="H76" s="114">
        <v>66</v>
      </c>
      <c r="I76" s="114">
        <v>71</v>
      </c>
      <c r="J76" s="140">
        <v>66</v>
      </c>
      <c r="K76" s="114">
        <v>3</v>
      </c>
      <c r="L76" s="116">
        <v>4.5454545454545459</v>
      </c>
    </row>
    <row r="77" spans="1:12" s="110" customFormat="1" ht="15" customHeight="1" x14ac:dyDescent="0.2">
      <c r="A77" s="534"/>
      <c r="B77" s="119" t="s">
        <v>205</v>
      </c>
      <c r="C77" s="268"/>
      <c r="D77" s="182"/>
      <c r="E77" s="113">
        <v>5.0844590512554069</v>
      </c>
      <c r="F77" s="115">
        <v>2104</v>
      </c>
      <c r="G77" s="114">
        <v>2173</v>
      </c>
      <c r="H77" s="114">
        <v>2205</v>
      </c>
      <c r="I77" s="114">
        <v>2193</v>
      </c>
      <c r="J77" s="140">
        <v>2215</v>
      </c>
      <c r="K77" s="114">
        <v>-111</v>
      </c>
      <c r="L77" s="116">
        <v>-5.0112866817155757</v>
      </c>
    </row>
    <row r="78" spans="1:12" s="110" customFormat="1" ht="15" customHeight="1" x14ac:dyDescent="0.2">
      <c r="A78" s="120"/>
      <c r="B78" s="119"/>
      <c r="C78" s="268" t="s">
        <v>106</v>
      </c>
      <c r="D78" s="182"/>
      <c r="E78" s="113">
        <v>56.036121673003805</v>
      </c>
      <c r="F78" s="115">
        <v>1179</v>
      </c>
      <c r="G78" s="114">
        <v>1222</v>
      </c>
      <c r="H78" s="114">
        <v>1234</v>
      </c>
      <c r="I78" s="114">
        <v>1231</v>
      </c>
      <c r="J78" s="140">
        <v>1251</v>
      </c>
      <c r="K78" s="114">
        <v>-72</v>
      </c>
      <c r="L78" s="116">
        <v>-5.7553956834532372</v>
      </c>
    </row>
    <row r="79" spans="1:12" s="110" customFormat="1" ht="15" customHeight="1" x14ac:dyDescent="0.2">
      <c r="A79" s="123"/>
      <c r="B79" s="124"/>
      <c r="C79" s="260" t="s">
        <v>107</v>
      </c>
      <c r="D79" s="261"/>
      <c r="E79" s="125">
        <v>43.963878326996195</v>
      </c>
      <c r="F79" s="143">
        <v>925</v>
      </c>
      <c r="G79" s="144">
        <v>951</v>
      </c>
      <c r="H79" s="144">
        <v>971</v>
      </c>
      <c r="I79" s="144">
        <v>962</v>
      </c>
      <c r="J79" s="145">
        <v>964</v>
      </c>
      <c r="K79" s="144">
        <v>-39</v>
      </c>
      <c r="L79" s="146">
        <v>-4.0456431535269708</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41381</v>
      </c>
      <c r="E11" s="114">
        <v>41868</v>
      </c>
      <c r="F11" s="114">
        <v>42433</v>
      </c>
      <c r="G11" s="114">
        <v>41939</v>
      </c>
      <c r="H11" s="140">
        <v>41907</v>
      </c>
      <c r="I11" s="115">
        <v>-526</v>
      </c>
      <c r="J11" s="116">
        <v>-1.2551602357601355</v>
      </c>
    </row>
    <row r="12" spans="1:15" s="110" customFormat="1" ht="24.95" customHeight="1" x14ac:dyDescent="0.2">
      <c r="A12" s="193" t="s">
        <v>132</v>
      </c>
      <c r="B12" s="194" t="s">
        <v>133</v>
      </c>
      <c r="C12" s="113">
        <v>2.1821608950967835</v>
      </c>
      <c r="D12" s="115">
        <v>903</v>
      </c>
      <c r="E12" s="114">
        <v>915</v>
      </c>
      <c r="F12" s="114">
        <v>969</v>
      </c>
      <c r="G12" s="114">
        <v>949</v>
      </c>
      <c r="H12" s="140">
        <v>935</v>
      </c>
      <c r="I12" s="115">
        <v>-32</v>
      </c>
      <c r="J12" s="116">
        <v>-3.4224598930481283</v>
      </c>
    </row>
    <row r="13" spans="1:15" s="110" customFormat="1" ht="24.95" customHeight="1" x14ac:dyDescent="0.2">
      <c r="A13" s="193" t="s">
        <v>134</v>
      </c>
      <c r="B13" s="199" t="s">
        <v>214</v>
      </c>
      <c r="C13" s="113">
        <v>2.8370508204248326</v>
      </c>
      <c r="D13" s="115">
        <v>1174</v>
      </c>
      <c r="E13" s="114">
        <v>1193</v>
      </c>
      <c r="F13" s="114">
        <v>1232</v>
      </c>
      <c r="G13" s="114">
        <v>1222</v>
      </c>
      <c r="H13" s="140">
        <v>1245</v>
      </c>
      <c r="I13" s="115">
        <v>-71</v>
      </c>
      <c r="J13" s="116">
        <v>-5.7028112449799195</v>
      </c>
    </row>
    <row r="14" spans="1:15" s="287" customFormat="1" ht="24" customHeight="1" x14ac:dyDescent="0.2">
      <c r="A14" s="193" t="s">
        <v>215</v>
      </c>
      <c r="B14" s="199" t="s">
        <v>137</v>
      </c>
      <c r="C14" s="113">
        <v>19.75785988738793</v>
      </c>
      <c r="D14" s="115">
        <v>8176</v>
      </c>
      <c r="E14" s="114">
        <v>8433</v>
      </c>
      <c r="F14" s="114">
        <v>8597</v>
      </c>
      <c r="G14" s="114">
        <v>8551</v>
      </c>
      <c r="H14" s="140">
        <v>8616</v>
      </c>
      <c r="I14" s="115">
        <v>-440</v>
      </c>
      <c r="J14" s="116">
        <v>-5.1067780872794799</v>
      </c>
      <c r="K14" s="110"/>
      <c r="L14" s="110"/>
      <c r="M14" s="110"/>
      <c r="N14" s="110"/>
      <c r="O14" s="110"/>
    </row>
    <row r="15" spans="1:15" s="110" customFormat="1" ht="24.75" customHeight="1" x14ac:dyDescent="0.2">
      <c r="A15" s="193" t="s">
        <v>216</v>
      </c>
      <c r="B15" s="199" t="s">
        <v>217</v>
      </c>
      <c r="C15" s="113">
        <v>6.3652400860298206</v>
      </c>
      <c r="D15" s="115">
        <v>2634</v>
      </c>
      <c r="E15" s="114">
        <v>2673</v>
      </c>
      <c r="F15" s="114">
        <v>2704</v>
      </c>
      <c r="G15" s="114">
        <v>2703</v>
      </c>
      <c r="H15" s="140">
        <v>2755</v>
      </c>
      <c r="I15" s="115">
        <v>-121</v>
      </c>
      <c r="J15" s="116">
        <v>-4.3920145190562616</v>
      </c>
    </row>
    <row r="16" spans="1:15" s="287" customFormat="1" ht="24.95" customHeight="1" x14ac:dyDescent="0.2">
      <c r="A16" s="193" t="s">
        <v>218</v>
      </c>
      <c r="B16" s="199" t="s">
        <v>141</v>
      </c>
      <c r="C16" s="113">
        <v>10.492738213189629</v>
      </c>
      <c r="D16" s="115">
        <v>4342</v>
      </c>
      <c r="E16" s="114">
        <v>4549</v>
      </c>
      <c r="F16" s="114">
        <v>4650</v>
      </c>
      <c r="G16" s="114">
        <v>4616</v>
      </c>
      <c r="H16" s="140">
        <v>4664</v>
      </c>
      <c r="I16" s="115">
        <v>-322</v>
      </c>
      <c r="J16" s="116">
        <v>-6.9039451114922814</v>
      </c>
      <c r="K16" s="110"/>
      <c r="L16" s="110"/>
      <c r="M16" s="110"/>
      <c r="N16" s="110"/>
      <c r="O16" s="110"/>
    </row>
    <row r="17" spans="1:15" s="110" customFormat="1" ht="24.95" customHeight="1" x14ac:dyDescent="0.2">
      <c r="A17" s="193" t="s">
        <v>219</v>
      </c>
      <c r="B17" s="199" t="s">
        <v>220</v>
      </c>
      <c r="C17" s="113">
        <v>2.899881588168483</v>
      </c>
      <c r="D17" s="115">
        <v>1200</v>
      </c>
      <c r="E17" s="114">
        <v>1211</v>
      </c>
      <c r="F17" s="114">
        <v>1243</v>
      </c>
      <c r="G17" s="114">
        <v>1232</v>
      </c>
      <c r="H17" s="140">
        <v>1197</v>
      </c>
      <c r="I17" s="115">
        <v>3</v>
      </c>
      <c r="J17" s="116">
        <v>0.25062656641604009</v>
      </c>
    </row>
    <row r="18" spans="1:15" s="287" customFormat="1" ht="24.95" customHeight="1" x14ac:dyDescent="0.2">
      <c r="A18" s="201" t="s">
        <v>144</v>
      </c>
      <c r="B18" s="202" t="s">
        <v>145</v>
      </c>
      <c r="C18" s="113">
        <v>8.2549962543196145</v>
      </c>
      <c r="D18" s="115">
        <v>3416</v>
      </c>
      <c r="E18" s="114">
        <v>3443</v>
      </c>
      <c r="F18" s="114">
        <v>3563</v>
      </c>
      <c r="G18" s="114">
        <v>3487</v>
      </c>
      <c r="H18" s="140">
        <v>3431</v>
      </c>
      <c r="I18" s="115">
        <v>-15</v>
      </c>
      <c r="J18" s="116">
        <v>-0.43719032352083942</v>
      </c>
      <c r="K18" s="110"/>
      <c r="L18" s="110"/>
      <c r="M18" s="110"/>
      <c r="N18" s="110"/>
      <c r="O18" s="110"/>
    </row>
    <row r="19" spans="1:15" s="110" customFormat="1" ht="24.95" customHeight="1" x14ac:dyDescent="0.2">
      <c r="A19" s="193" t="s">
        <v>146</v>
      </c>
      <c r="B19" s="199" t="s">
        <v>147</v>
      </c>
      <c r="C19" s="113">
        <v>14.94888958700853</v>
      </c>
      <c r="D19" s="115">
        <v>6186</v>
      </c>
      <c r="E19" s="114">
        <v>6222</v>
      </c>
      <c r="F19" s="114">
        <v>6243</v>
      </c>
      <c r="G19" s="114">
        <v>6161</v>
      </c>
      <c r="H19" s="140">
        <v>6158</v>
      </c>
      <c r="I19" s="115">
        <v>28</v>
      </c>
      <c r="J19" s="116">
        <v>0.45469308216953558</v>
      </c>
    </row>
    <row r="20" spans="1:15" s="287" customFormat="1" ht="24.95" customHeight="1" x14ac:dyDescent="0.2">
      <c r="A20" s="193" t="s">
        <v>148</v>
      </c>
      <c r="B20" s="199" t="s">
        <v>149</v>
      </c>
      <c r="C20" s="113">
        <v>5.1787052028708827</v>
      </c>
      <c r="D20" s="115">
        <v>2143</v>
      </c>
      <c r="E20" s="114">
        <v>2193</v>
      </c>
      <c r="F20" s="114">
        <v>2232</v>
      </c>
      <c r="G20" s="114">
        <v>2216</v>
      </c>
      <c r="H20" s="140">
        <v>2230</v>
      </c>
      <c r="I20" s="115">
        <v>-87</v>
      </c>
      <c r="J20" s="116">
        <v>-3.9013452914798208</v>
      </c>
      <c r="K20" s="110"/>
      <c r="L20" s="110"/>
      <c r="M20" s="110"/>
      <c r="N20" s="110"/>
      <c r="O20" s="110"/>
    </row>
    <row r="21" spans="1:15" s="110" customFormat="1" ht="24.95" customHeight="1" x14ac:dyDescent="0.2">
      <c r="A21" s="201" t="s">
        <v>150</v>
      </c>
      <c r="B21" s="202" t="s">
        <v>151</v>
      </c>
      <c r="C21" s="113">
        <v>3.3445300983543174</v>
      </c>
      <c r="D21" s="115">
        <v>1384</v>
      </c>
      <c r="E21" s="114">
        <v>1395</v>
      </c>
      <c r="F21" s="114">
        <v>1435</v>
      </c>
      <c r="G21" s="114">
        <v>1397</v>
      </c>
      <c r="H21" s="140">
        <v>1369</v>
      </c>
      <c r="I21" s="115">
        <v>15</v>
      </c>
      <c r="J21" s="116">
        <v>1.0956902848794741</v>
      </c>
    </row>
    <row r="22" spans="1:15" s="110" customFormat="1" ht="24.95" customHeight="1" x14ac:dyDescent="0.2">
      <c r="A22" s="201" t="s">
        <v>152</v>
      </c>
      <c r="B22" s="199" t="s">
        <v>153</v>
      </c>
      <c r="C22" s="113">
        <v>0.2924047268069887</v>
      </c>
      <c r="D22" s="115">
        <v>121</v>
      </c>
      <c r="E22" s="114">
        <v>121</v>
      </c>
      <c r="F22" s="114">
        <v>120</v>
      </c>
      <c r="G22" s="114">
        <v>143</v>
      </c>
      <c r="H22" s="140">
        <v>138</v>
      </c>
      <c r="I22" s="115">
        <v>-17</v>
      </c>
      <c r="J22" s="116">
        <v>-12.318840579710145</v>
      </c>
    </row>
    <row r="23" spans="1:15" s="110" customFormat="1" ht="24.95" customHeight="1" x14ac:dyDescent="0.2">
      <c r="A23" s="193" t="s">
        <v>154</v>
      </c>
      <c r="B23" s="199" t="s">
        <v>155</v>
      </c>
      <c r="C23" s="113">
        <v>1.2445325149223074</v>
      </c>
      <c r="D23" s="115">
        <v>515</v>
      </c>
      <c r="E23" s="114">
        <v>508</v>
      </c>
      <c r="F23" s="114">
        <v>508</v>
      </c>
      <c r="G23" s="114">
        <v>498</v>
      </c>
      <c r="H23" s="140">
        <v>504</v>
      </c>
      <c r="I23" s="115">
        <v>11</v>
      </c>
      <c r="J23" s="116">
        <v>2.1825396825396823</v>
      </c>
    </row>
    <row r="24" spans="1:15" s="110" customFormat="1" ht="24.95" customHeight="1" x14ac:dyDescent="0.2">
      <c r="A24" s="193" t="s">
        <v>156</v>
      </c>
      <c r="B24" s="199" t="s">
        <v>221</v>
      </c>
      <c r="C24" s="113">
        <v>3.2768661946303861</v>
      </c>
      <c r="D24" s="115">
        <v>1356</v>
      </c>
      <c r="E24" s="114">
        <v>1351</v>
      </c>
      <c r="F24" s="114">
        <v>1360</v>
      </c>
      <c r="G24" s="114">
        <v>1317</v>
      </c>
      <c r="H24" s="140">
        <v>1301</v>
      </c>
      <c r="I24" s="115">
        <v>55</v>
      </c>
      <c r="J24" s="116">
        <v>4.2275172943889316</v>
      </c>
    </row>
    <row r="25" spans="1:15" s="110" customFormat="1" ht="24.95" customHeight="1" x14ac:dyDescent="0.2">
      <c r="A25" s="193" t="s">
        <v>222</v>
      </c>
      <c r="B25" s="204" t="s">
        <v>159</v>
      </c>
      <c r="C25" s="113">
        <v>3.4436093859500736</v>
      </c>
      <c r="D25" s="115">
        <v>1425</v>
      </c>
      <c r="E25" s="114">
        <v>1463</v>
      </c>
      <c r="F25" s="114">
        <v>1477</v>
      </c>
      <c r="G25" s="114">
        <v>1492</v>
      </c>
      <c r="H25" s="140">
        <v>1527</v>
      </c>
      <c r="I25" s="115">
        <v>-102</v>
      </c>
      <c r="J25" s="116">
        <v>-6.6797642436149314</v>
      </c>
    </row>
    <row r="26" spans="1:15" s="110" customFormat="1" ht="24.95" customHeight="1" x14ac:dyDescent="0.2">
      <c r="A26" s="201">
        <v>782.78300000000002</v>
      </c>
      <c r="B26" s="203" t="s">
        <v>160</v>
      </c>
      <c r="C26" s="113">
        <v>0.84821536453928126</v>
      </c>
      <c r="D26" s="115">
        <v>351</v>
      </c>
      <c r="E26" s="114">
        <v>398</v>
      </c>
      <c r="F26" s="114">
        <v>453</v>
      </c>
      <c r="G26" s="114">
        <v>466</v>
      </c>
      <c r="H26" s="140">
        <v>462</v>
      </c>
      <c r="I26" s="115">
        <v>-111</v>
      </c>
      <c r="J26" s="116">
        <v>-24.025974025974026</v>
      </c>
    </row>
    <row r="27" spans="1:15" s="110" customFormat="1" ht="24.95" customHeight="1" x14ac:dyDescent="0.2">
      <c r="A27" s="193" t="s">
        <v>161</v>
      </c>
      <c r="B27" s="199" t="s">
        <v>223</v>
      </c>
      <c r="C27" s="113">
        <v>6.8461371160677604</v>
      </c>
      <c r="D27" s="115">
        <v>2833</v>
      </c>
      <c r="E27" s="114">
        <v>2822</v>
      </c>
      <c r="F27" s="114">
        <v>2819</v>
      </c>
      <c r="G27" s="114">
        <v>2823</v>
      </c>
      <c r="H27" s="140">
        <v>2840</v>
      </c>
      <c r="I27" s="115">
        <v>-7</v>
      </c>
      <c r="J27" s="116">
        <v>-0.24647887323943662</v>
      </c>
    </row>
    <row r="28" spans="1:15" s="110" customFormat="1" ht="24.95" customHeight="1" x14ac:dyDescent="0.2">
      <c r="A28" s="193" t="s">
        <v>163</v>
      </c>
      <c r="B28" s="199" t="s">
        <v>164</v>
      </c>
      <c r="C28" s="113">
        <v>4.8863004760638944</v>
      </c>
      <c r="D28" s="115">
        <v>2022</v>
      </c>
      <c r="E28" s="114">
        <v>2010</v>
      </c>
      <c r="F28" s="114">
        <v>1968</v>
      </c>
      <c r="G28" s="114">
        <v>1881</v>
      </c>
      <c r="H28" s="140">
        <v>1882</v>
      </c>
      <c r="I28" s="115">
        <v>140</v>
      </c>
      <c r="J28" s="116">
        <v>7.4388947927736453</v>
      </c>
    </row>
    <row r="29" spans="1:15" s="110" customFormat="1" ht="24.95" customHeight="1" x14ac:dyDescent="0.2">
      <c r="A29" s="193">
        <v>86</v>
      </c>
      <c r="B29" s="199" t="s">
        <v>165</v>
      </c>
      <c r="C29" s="113">
        <v>7.3270341461057003</v>
      </c>
      <c r="D29" s="115">
        <v>3032</v>
      </c>
      <c r="E29" s="114">
        <v>3028</v>
      </c>
      <c r="F29" s="114">
        <v>3074</v>
      </c>
      <c r="G29" s="114">
        <v>3029</v>
      </c>
      <c r="H29" s="140">
        <v>3024</v>
      </c>
      <c r="I29" s="115">
        <v>8</v>
      </c>
      <c r="J29" s="116">
        <v>0.26455026455026454</v>
      </c>
    </row>
    <row r="30" spans="1:15" s="110" customFormat="1" ht="24.95" customHeight="1" x14ac:dyDescent="0.2">
      <c r="A30" s="193">
        <v>87.88</v>
      </c>
      <c r="B30" s="204" t="s">
        <v>166</v>
      </c>
      <c r="C30" s="113">
        <v>12.90205649935961</v>
      </c>
      <c r="D30" s="115">
        <v>5339</v>
      </c>
      <c r="E30" s="114">
        <v>5365</v>
      </c>
      <c r="F30" s="114">
        <v>5351</v>
      </c>
      <c r="G30" s="114">
        <v>5285</v>
      </c>
      <c r="H30" s="140">
        <v>5260</v>
      </c>
      <c r="I30" s="115">
        <v>79</v>
      </c>
      <c r="J30" s="116">
        <v>1.5019011406844107</v>
      </c>
    </row>
    <row r="31" spans="1:15" s="110" customFormat="1" ht="24.95" customHeight="1" x14ac:dyDescent="0.2">
      <c r="A31" s="193" t="s">
        <v>167</v>
      </c>
      <c r="B31" s="199" t="s">
        <v>168</v>
      </c>
      <c r="C31" s="113">
        <v>2.4286508300911045</v>
      </c>
      <c r="D31" s="115">
        <v>1005</v>
      </c>
      <c r="E31" s="114">
        <v>1008</v>
      </c>
      <c r="F31" s="114">
        <v>1032</v>
      </c>
      <c r="G31" s="114">
        <v>1022</v>
      </c>
      <c r="H31" s="140">
        <v>985</v>
      </c>
      <c r="I31" s="115">
        <v>20</v>
      </c>
      <c r="J31" s="116">
        <v>2.030456852791878</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2.1821608950967835</v>
      </c>
      <c r="D34" s="115">
        <v>903</v>
      </c>
      <c r="E34" s="114">
        <v>915</v>
      </c>
      <c r="F34" s="114">
        <v>969</v>
      </c>
      <c r="G34" s="114">
        <v>949</v>
      </c>
      <c r="H34" s="140">
        <v>935</v>
      </c>
      <c r="I34" s="115">
        <v>-32</v>
      </c>
      <c r="J34" s="116">
        <v>-3.4224598930481283</v>
      </c>
    </row>
    <row r="35" spans="1:10" s="110" customFormat="1" ht="24.95" customHeight="1" x14ac:dyDescent="0.2">
      <c r="A35" s="292" t="s">
        <v>171</v>
      </c>
      <c r="B35" s="293" t="s">
        <v>172</v>
      </c>
      <c r="C35" s="113">
        <v>30.84990696213238</v>
      </c>
      <c r="D35" s="115">
        <v>12766</v>
      </c>
      <c r="E35" s="114">
        <v>13069</v>
      </c>
      <c r="F35" s="114">
        <v>13392</v>
      </c>
      <c r="G35" s="114">
        <v>13260</v>
      </c>
      <c r="H35" s="140">
        <v>13292</v>
      </c>
      <c r="I35" s="115">
        <v>-526</v>
      </c>
      <c r="J35" s="116">
        <v>-3.9572675293409572</v>
      </c>
    </row>
    <row r="36" spans="1:10" s="110" customFormat="1" ht="24.95" customHeight="1" x14ac:dyDescent="0.2">
      <c r="A36" s="294" t="s">
        <v>173</v>
      </c>
      <c r="B36" s="295" t="s">
        <v>174</v>
      </c>
      <c r="C36" s="125">
        <v>66.967932142770835</v>
      </c>
      <c r="D36" s="143">
        <v>27712</v>
      </c>
      <c r="E36" s="144">
        <v>27884</v>
      </c>
      <c r="F36" s="144">
        <v>28072</v>
      </c>
      <c r="G36" s="144">
        <v>27730</v>
      </c>
      <c r="H36" s="145">
        <v>27680</v>
      </c>
      <c r="I36" s="143">
        <v>32</v>
      </c>
      <c r="J36" s="146">
        <v>0.11560693641618497</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2020-09-25T13:23:41Z</dcterms:created>
  <dcterms:modified xsi:type="dcterms:W3CDTF">2020-09-28T08:13:41Z</dcterms:modified>
</cp:coreProperties>
</file>