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J75" i="24"/>
  <c r="H75" i="24"/>
  <c r="K75" i="24" s="1"/>
  <c r="G75" i="24"/>
  <c r="F75" i="24"/>
  <c r="E75" i="24"/>
  <c r="L74" i="24"/>
  <c r="J74" i="24"/>
  <c r="H74" i="24"/>
  <c r="K74" i="24" s="1"/>
  <c r="G74" i="24"/>
  <c r="F74" i="24"/>
  <c r="E74" i="24"/>
  <c r="L73" i="24"/>
  <c r="J73" i="24"/>
  <c r="H73" i="24"/>
  <c r="G73" i="24"/>
  <c r="F73" i="24"/>
  <c r="E73" i="24"/>
  <c r="L72" i="24"/>
  <c r="H72" i="24"/>
  <c r="G72" i="24"/>
  <c r="F72" i="24"/>
  <c r="E72" i="24"/>
  <c r="L71" i="24"/>
  <c r="J71" i="24"/>
  <c r="H71" i="24"/>
  <c r="G71" i="24"/>
  <c r="F71" i="24"/>
  <c r="E71" i="24"/>
  <c r="L70" i="24"/>
  <c r="J70" i="24"/>
  <c r="H70" i="24"/>
  <c r="G70" i="24"/>
  <c r="F70" i="24"/>
  <c r="E70" i="24"/>
  <c r="L69" i="24"/>
  <c r="J69" i="24"/>
  <c r="H69" i="24"/>
  <c r="G69" i="24"/>
  <c r="F69" i="24"/>
  <c r="E69" i="24"/>
  <c r="L68" i="24"/>
  <c r="H68" i="24"/>
  <c r="G68" i="24"/>
  <c r="F68" i="24"/>
  <c r="E68" i="24"/>
  <c r="L67" i="24"/>
  <c r="J67" i="24"/>
  <c r="H67" i="24"/>
  <c r="G67" i="24"/>
  <c r="F67" i="24"/>
  <c r="E67" i="24"/>
  <c r="L66" i="24"/>
  <c r="J66" i="24"/>
  <c r="H66" i="24"/>
  <c r="G66" i="24"/>
  <c r="F66" i="24"/>
  <c r="E66" i="24"/>
  <c r="L65" i="24"/>
  <c r="J65" i="24"/>
  <c r="H65" i="24"/>
  <c r="G65" i="24"/>
  <c r="F65" i="24"/>
  <c r="E65" i="24"/>
  <c r="L64" i="24"/>
  <c r="H64" i="24"/>
  <c r="G64" i="24"/>
  <c r="F64" i="24"/>
  <c r="E64" i="24"/>
  <c r="L63" i="24"/>
  <c r="H63" i="24"/>
  <c r="G63" i="24"/>
  <c r="F63" i="24"/>
  <c r="E63" i="24"/>
  <c r="L62" i="24"/>
  <c r="J62" i="24"/>
  <c r="H62" i="24"/>
  <c r="G62" i="24"/>
  <c r="F62" i="24"/>
  <c r="E62" i="24"/>
  <c r="L61" i="24"/>
  <c r="J61" i="24"/>
  <c r="H61" i="24"/>
  <c r="G61" i="24"/>
  <c r="F61" i="24"/>
  <c r="E61" i="24"/>
  <c r="L60" i="24"/>
  <c r="H60" i="24"/>
  <c r="G60" i="24"/>
  <c r="F60" i="24"/>
  <c r="E60" i="24"/>
  <c r="L59" i="24"/>
  <c r="H59" i="24"/>
  <c r="G59" i="24"/>
  <c r="F59" i="24"/>
  <c r="E59" i="24"/>
  <c r="L58" i="24"/>
  <c r="H58" i="24"/>
  <c r="G58" i="24"/>
  <c r="F58" i="24"/>
  <c r="E58" i="24"/>
  <c r="L57" i="24"/>
  <c r="J57" i="24"/>
  <c r="H57" i="24"/>
  <c r="G57" i="24"/>
  <c r="F57" i="24"/>
  <c r="E57" i="24"/>
  <c r="L56" i="24"/>
  <c r="H56" i="24"/>
  <c r="G56" i="24"/>
  <c r="F56" i="24"/>
  <c r="E56" i="24"/>
  <c r="L55" i="24"/>
  <c r="H55" i="24"/>
  <c r="G55" i="24"/>
  <c r="F55" i="24"/>
  <c r="E55" i="24"/>
  <c r="L54" i="24"/>
  <c r="H54" i="24"/>
  <c r="G54" i="24"/>
  <c r="F54" i="24"/>
  <c r="E54" i="24"/>
  <c r="L53" i="24"/>
  <c r="J53" i="24"/>
  <c r="H53" i="24"/>
  <c r="G53" i="24"/>
  <c r="F53" i="24"/>
  <c r="E53" i="24"/>
  <c r="L52" i="24"/>
  <c r="H52" i="24"/>
  <c r="G52" i="24"/>
  <c r="F52" i="24"/>
  <c r="E52" i="24"/>
  <c r="L51" i="24"/>
  <c r="H51" i="24"/>
  <c r="G51" i="24"/>
  <c r="F51" i="24"/>
  <c r="E51" i="24"/>
  <c r="M44" i="24"/>
  <c r="I44" i="24"/>
  <c r="G44" i="24"/>
  <c r="E44" i="24"/>
  <c r="C44" i="24"/>
  <c r="L44" i="24" s="1"/>
  <c r="B44" i="24"/>
  <c r="D44" i="24" s="1"/>
  <c r="M43" i="24"/>
  <c r="K43" i="24"/>
  <c r="I43" i="24"/>
  <c r="H43" i="24"/>
  <c r="F43" i="24"/>
  <c r="E43" i="24"/>
  <c r="C43" i="24"/>
  <c r="B43" i="24"/>
  <c r="D43" i="24" s="1"/>
  <c r="M42" i="24"/>
  <c r="J42" i="24"/>
  <c r="I42" i="24"/>
  <c r="G42" i="24"/>
  <c r="E42" i="24"/>
  <c r="C42" i="24"/>
  <c r="L42" i="24" s="1"/>
  <c r="B42" i="24"/>
  <c r="K41" i="24"/>
  <c r="H41" i="24"/>
  <c r="F41" i="24"/>
  <c r="C41" i="24"/>
  <c r="B41" i="24"/>
  <c r="D41" i="24" s="1"/>
  <c r="M40" i="24"/>
  <c r="I40" i="24"/>
  <c r="G40" i="24"/>
  <c r="E40" i="24"/>
  <c r="C40" i="24"/>
  <c r="L40" i="24" s="1"/>
  <c r="B40" i="24"/>
  <c r="M36" i="24"/>
  <c r="L36" i="24"/>
  <c r="K36" i="24"/>
  <c r="J36" i="24"/>
  <c r="I36" i="24"/>
  <c r="H36" i="24"/>
  <c r="G36" i="24"/>
  <c r="F36" i="24"/>
  <c r="E36" i="24"/>
  <c r="D36" i="24"/>
  <c r="C30" i="24"/>
  <c r="C25" i="24"/>
  <c r="C6" i="24"/>
  <c r="K57" i="15"/>
  <c r="L57" i="15" s="1"/>
  <c r="C45" i="24"/>
  <c r="C38" i="24"/>
  <c r="C37" i="24"/>
  <c r="C35" i="24"/>
  <c r="G35" i="24" s="1"/>
  <c r="C34" i="24"/>
  <c r="C33" i="24"/>
  <c r="C32" i="24"/>
  <c r="C31" i="24"/>
  <c r="C29" i="24"/>
  <c r="C28" i="24"/>
  <c r="C27" i="24"/>
  <c r="C26" i="24"/>
  <c r="C24" i="24"/>
  <c r="C23" i="24"/>
  <c r="M23" i="24" s="1"/>
  <c r="C22" i="24"/>
  <c r="C21" i="24"/>
  <c r="C20" i="24"/>
  <c r="C19" i="24"/>
  <c r="C18" i="24"/>
  <c r="C17" i="24"/>
  <c r="C16" i="24"/>
  <c r="C15" i="24"/>
  <c r="G15" i="24" s="1"/>
  <c r="C14" i="24"/>
  <c r="C9" i="24"/>
  <c r="C8" i="24"/>
  <c r="E8" i="24" s="1"/>
  <c r="C7" i="24"/>
  <c r="B38" i="24"/>
  <c r="J38" i="24" s="1"/>
  <c r="B37" i="24"/>
  <c r="B35" i="24"/>
  <c r="B34" i="24"/>
  <c r="B33" i="24"/>
  <c r="B32" i="24"/>
  <c r="B31" i="24"/>
  <c r="B30" i="24"/>
  <c r="B29" i="24"/>
  <c r="B28" i="24"/>
  <c r="B27" i="24"/>
  <c r="B26" i="24"/>
  <c r="B25" i="24"/>
  <c r="B24" i="24"/>
  <c r="B23" i="24"/>
  <c r="B22" i="24"/>
  <c r="B21" i="24"/>
  <c r="B20" i="24"/>
  <c r="K20" i="24" s="1"/>
  <c r="B19" i="24"/>
  <c r="B18" i="24"/>
  <c r="B17" i="24"/>
  <c r="B16" i="24"/>
  <c r="B15" i="24"/>
  <c r="B9" i="24"/>
  <c r="B8" i="24"/>
  <c r="B7" i="24"/>
  <c r="F17" i="24" l="1"/>
  <c r="J17" i="24"/>
  <c r="H17" i="24"/>
  <c r="D17" i="24"/>
  <c r="K17" i="24"/>
  <c r="J30" i="24"/>
  <c r="F30" i="24"/>
  <c r="D30" i="24"/>
  <c r="K30" i="24"/>
  <c r="H30" i="24"/>
  <c r="J34" i="24"/>
  <c r="F34" i="24"/>
  <c r="D34" i="24"/>
  <c r="K34" i="24"/>
  <c r="H34" i="24"/>
  <c r="I34" i="24"/>
  <c r="L34" i="24"/>
  <c r="M34" i="24"/>
  <c r="G34" i="24"/>
  <c r="E34" i="24"/>
  <c r="B14" i="24"/>
  <c r="B6" i="24"/>
  <c r="J18" i="24"/>
  <c r="F18" i="24"/>
  <c r="D18" i="24"/>
  <c r="K18" i="24"/>
  <c r="H18" i="24"/>
  <c r="F31" i="24"/>
  <c r="J31" i="24"/>
  <c r="H31" i="24"/>
  <c r="K31" i="24"/>
  <c r="D31" i="24"/>
  <c r="J8" i="24"/>
  <c r="F8" i="24"/>
  <c r="D8" i="24"/>
  <c r="K8" i="24"/>
  <c r="H8" i="24"/>
  <c r="F25" i="24"/>
  <c r="J25" i="24"/>
  <c r="H25" i="24"/>
  <c r="K25" i="24"/>
  <c r="D25" i="24"/>
  <c r="B45" i="24"/>
  <c r="B39" i="24"/>
  <c r="F15" i="24"/>
  <c r="J15" i="24"/>
  <c r="H15" i="24"/>
  <c r="D15" i="24"/>
  <c r="K15" i="24"/>
  <c r="J32" i="24"/>
  <c r="F32" i="24"/>
  <c r="D32" i="24"/>
  <c r="H32" i="24"/>
  <c r="K32" i="24"/>
  <c r="M9" i="24"/>
  <c r="L9" i="24"/>
  <c r="I9" i="24"/>
  <c r="G9" i="24"/>
  <c r="E9" i="24"/>
  <c r="I26" i="24"/>
  <c r="L26" i="24"/>
  <c r="M26" i="24"/>
  <c r="G26" i="24"/>
  <c r="E26" i="24"/>
  <c r="J24" i="24"/>
  <c r="F24" i="24"/>
  <c r="D24" i="24"/>
  <c r="K24" i="24"/>
  <c r="H24" i="24"/>
  <c r="J22" i="24"/>
  <c r="F22" i="24"/>
  <c r="D22" i="24"/>
  <c r="H22" i="24"/>
  <c r="K22" i="24"/>
  <c r="J26" i="24"/>
  <c r="F26" i="24"/>
  <c r="D26" i="24"/>
  <c r="K26" i="24"/>
  <c r="H26" i="24"/>
  <c r="F9" i="24"/>
  <c r="J9" i="24"/>
  <c r="H9" i="24"/>
  <c r="K9" i="24"/>
  <c r="D9" i="24"/>
  <c r="F7" i="24"/>
  <c r="J7" i="24"/>
  <c r="H7" i="24"/>
  <c r="K7" i="24"/>
  <c r="D7" i="24"/>
  <c r="J16" i="24"/>
  <c r="F16" i="24"/>
  <c r="D16" i="24"/>
  <c r="K16" i="24"/>
  <c r="H16" i="24"/>
  <c r="F33" i="24"/>
  <c r="J33" i="24"/>
  <c r="H33" i="24"/>
  <c r="K33" i="24"/>
  <c r="D33" i="24"/>
  <c r="F23" i="24"/>
  <c r="J23" i="24"/>
  <c r="H23" i="24"/>
  <c r="K23" i="24"/>
  <c r="D23" i="24"/>
  <c r="F19" i="24"/>
  <c r="J19" i="24"/>
  <c r="H19" i="24"/>
  <c r="D19" i="24"/>
  <c r="L14" i="24"/>
  <c r="M14" i="24"/>
  <c r="I14" i="24"/>
  <c r="E14" i="24"/>
  <c r="E17" i="24"/>
  <c r="M17" i="24"/>
  <c r="L17" i="24"/>
  <c r="G17" i="24"/>
  <c r="M33" i="24"/>
  <c r="E33" i="24"/>
  <c r="I33" i="24"/>
  <c r="G33" i="24"/>
  <c r="L33" i="24"/>
  <c r="M27" i="24"/>
  <c r="E27" i="24"/>
  <c r="L27" i="24"/>
  <c r="I27" i="24"/>
  <c r="L25" i="24"/>
  <c r="I25" i="24"/>
  <c r="G25" i="24"/>
  <c r="E25" i="24"/>
  <c r="M25" i="24"/>
  <c r="M15" i="24"/>
  <c r="L15" i="24"/>
  <c r="I15" i="24"/>
  <c r="E15" i="24"/>
  <c r="M31" i="24"/>
  <c r="E31" i="24"/>
  <c r="L31" i="24"/>
  <c r="I31" i="24"/>
  <c r="I17" i="24"/>
  <c r="L38" i="24"/>
  <c r="G38" i="24"/>
  <c r="E38" i="24"/>
  <c r="M38" i="24"/>
  <c r="I38" i="24"/>
  <c r="L18" i="24"/>
  <c r="G18" i="24"/>
  <c r="E18" i="24"/>
  <c r="M18" i="24"/>
  <c r="I28" i="24"/>
  <c r="L28" i="24"/>
  <c r="G28" i="24"/>
  <c r="E28" i="24"/>
  <c r="M28" i="24"/>
  <c r="L6" i="24"/>
  <c r="M6" i="24"/>
  <c r="I6" i="24"/>
  <c r="G6" i="24"/>
  <c r="E6" i="24"/>
  <c r="I18" i="24"/>
  <c r="G27" i="24"/>
  <c r="J28" i="24"/>
  <c r="F28" i="24"/>
  <c r="D28" i="24"/>
  <c r="H28" i="24"/>
  <c r="H37" i="24"/>
  <c r="D37" i="24"/>
  <c r="J37" i="24"/>
  <c r="K37" i="24"/>
  <c r="L22" i="24"/>
  <c r="I22" i="24"/>
  <c r="G22" i="24"/>
  <c r="E22" i="24"/>
  <c r="G45" i="24"/>
  <c r="M45" i="24"/>
  <c r="L45" i="24"/>
  <c r="I45" i="24"/>
  <c r="E45" i="24"/>
  <c r="K19" i="24"/>
  <c r="K28" i="24"/>
  <c r="F37" i="24"/>
  <c r="F35" i="24"/>
  <c r="J35" i="24"/>
  <c r="H35" i="24"/>
  <c r="K35" i="24"/>
  <c r="D35" i="24"/>
  <c r="L16" i="24"/>
  <c r="E16" i="24"/>
  <c r="M16" i="24"/>
  <c r="I16" i="24"/>
  <c r="G16" i="24"/>
  <c r="G19" i="24"/>
  <c r="E19" i="24"/>
  <c r="M19" i="24"/>
  <c r="L19" i="24"/>
  <c r="I19" i="24"/>
  <c r="M29" i="24"/>
  <c r="E29" i="24"/>
  <c r="I29" i="24"/>
  <c r="G29" i="24"/>
  <c r="L29" i="24"/>
  <c r="I32" i="24"/>
  <c r="L32" i="24"/>
  <c r="G32" i="24"/>
  <c r="E32" i="24"/>
  <c r="M32" i="24"/>
  <c r="M35" i="24"/>
  <c r="E35" i="24"/>
  <c r="L35" i="24"/>
  <c r="I35" i="24"/>
  <c r="I30" i="24"/>
  <c r="L30" i="24"/>
  <c r="M30" i="24"/>
  <c r="G30" i="24"/>
  <c r="E30" i="24"/>
  <c r="G41" i="24"/>
  <c r="L41" i="24"/>
  <c r="M41" i="24"/>
  <c r="I41" i="24"/>
  <c r="E41" i="24"/>
  <c r="F27" i="24"/>
  <c r="J27" i="24"/>
  <c r="H27" i="24"/>
  <c r="K27" i="24"/>
  <c r="D27" i="24"/>
  <c r="I21" i="24"/>
  <c r="G21" i="24"/>
  <c r="E21" i="24"/>
  <c r="M21" i="24"/>
  <c r="J20" i="24"/>
  <c r="F20" i="24"/>
  <c r="D20" i="24"/>
  <c r="H20" i="24"/>
  <c r="M7" i="24"/>
  <c r="L7" i="24"/>
  <c r="I7" i="24"/>
  <c r="G7" i="24"/>
  <c r="E7" i="24"/>
  <c r="L8" i="24"/>
  <c r="M8" i="24"/>
  <c r="I8" i="24"/>
  <c r="G8" i="24"/>
  <c r="I23" i="24"/>
  <c r="G23" i="24"/>
  <c r="E23" i="24"/>
  <c r="L23" i="24"/>
  <c r="L21" i="24"/>
  <c r="G31" i="24"/>
  <c r="D40" i="24"/>
  <c r="K40" i="24"/>
  <c r="H40" i="24"/>
  <c r="F40" i="24"/>
  <c r="J40" i="24"/>
  <c r="L24" i="24"/>
  <c r="I24" i="24"/>
  <c r="G24" i="24"/>
  <c r="E24" i="24"/>
  <c r="M24" i="24"/>
  <c r="F21" i="24"/>
  <c r="J21" i="24"/>
  <c r="H21" i="24"/>
  <c r="D21" i="24"/>
  <c r="K21" i="24"/>
  <c r="F29" i="24"/>
  <c r="J29" i="24"/>
  <c r="H29" i="24"/>
  <c r="K29" i="24"/>
  <c r="D29" i="24"/>
  <c r="D38" i="24"/>
  <c r="K38" i="24"/>
  <c r="H38" i="24"/>
  <c r="F38" i="24"/>
  <c r="L20" i="24"/>
  <c r="G20" i="24"/>
  <c r="E20" i="24"/>
  <c r="M20" i="24"/>
  <c r="I20" i="24"/>
  <c r="G37" i="24"/>
  <c r="L37" i="24"/>
  <c r="M37" i="24"/>
  <c r="I37" i="24"/>
  <c r="E37" i="24"/>
  <c r="G14" i="24"/>
  <c r="M22" i="24"/>
  <c r="D42" i="24"/>
  <c r="K42" i="24"/>
  <c r="H42" i="24"/>
  <c r="F42" i="24"/>
  <c r="G43" i="24"/>
  <c r="L43" i="24"/>
  <c r="K53" i="24"/>
  <c r="I53" i="24"/>
  <c r="K57" i="24"/>
  <c r="I57" i="24"/>
  <c r="K61" i="24"/>
  <c r="I61" i="24"/>
  <c r="K65" i="24"/>
  <c r="I65" i="24"/>
  <c r="K69" i="24"/>
  <c r="I69" i="24"/>
  <c r="K73" i="24"/>
  <c r="K77" i="24" s="1"/>
  <c r="I73" i="24"/>
  <c r="K52" i="24"/>
  <c r="I52" i="24"/>
  <c r="K56" i="24"/>
  <c r="I56" i="24"/>
  <c r="K60" i="24"/>
  <c r="I60" i="24"/>
  <c r="K64" i="24"/>
  <c r="I64" i="24"/>
  <c r="K68" i="24"/>
  <c r="I68" i="24"/>
  <c r="K72" i="24"/>
  <c r="I72" i="24"/>
  <c r="C39" i="24"/>
  <c r="J52" i="24"/>
  <c r="J56" i="24"/>
  <c r="J60" i="24"/>
  <c r="J64" i="24"/>
  <c r="J68" i="24"/>
  <c r="J72" i="24"/>
  <c r="K51" i="24"/>
  <c r="I51" i="24"/>
  <c r="K55" i="24"/>
  <c r="I55" i="24"/>
  <c r="K59" i="24"/>
  <c r="I59" i="24"/>
  <c r="K63" i="24"/>
  <c r="I63" i="24"/>
  <c r="K67" i="24"/>
  <c r="I67" i="24"/>
  <c r="K71" i="24"/>
  <c r="I71" i="24"/>
  <c r="J51" i="24"/>
  <c r="J55" i="24"/>
  <c r="J59" i="24"/>
  <c r="J63" i="24"/>
  <c r="J77" i="24"/>
  <c r="K54" i="24"/>
  <c r="I54" i="24"/>
  <c r="K58" i="24"/>
  <c r="I58" i="24"/>
  <c r="K62" i="24"/>
  <c r="I62" i="24"/>
  <c r="K66" i="24"/>
  <c r="I66" i="24"/>
  <c r="K70" i="24"/>
  <c r="I70" i="24"/>
  <c r="J54" i="24"/>
  <c r="J58" i="24"/>
  <c r="J41" i="24"/>
  <c r="J43" i="24"/>
  <c r="F44" i="24"/>
  <c r="I74" i="24"/>
  <c r="I75" i="24"/>
  <c r="H44" i="24"/>
  <c r="J44" i="24"/>
  <c r="K44" i="24"/>
  <c r="K79" i="24" l="1"/>
  <c r="J6" i="24"/>
  <c r="F6" i="24"/>
  <c r="D6" i="24"/>
  <c r="K6" i="24"/>
  <c r="H6" i="24"/>
  <c r="J14" i="24"/>
  <c r="F14" i="24"/>
  <c r="D14" i="24"/>
  <c r="K14" i="24"/>
  <c r="H14" i="24"/>
  <c r="H39" i="24"/>
  <c r="D39" i="24"/>
  <c r="J39" i="24"/>
  <c r="K39" i="24"/>
  <c r="F39" i="24"/>
  <c r="I77" i="24"/>
  <c r="H45" i="24"/>
  <c r="F45" i="24"/>
  <c r="D45" i="24"/>
  <c r="J45" i="24"/>
  <c r="K45" i="24"/>
  <c r="J79" i="24"/>
  <c r="J78" i="24"/>
  <c r="G39" i="24"/>
  <c r="L39" i="24"/>
  <c r="I39" i="24"/>
  <c r="E39" i="24"/>
  <c r="M39" i="24"/>
  <c r="I78" i="24" l="1"/>
  <c r="I79" i="24"/>
  <c r="K78" i="24"/>
  <c r="I83" i="24" l="1"/>
  <c r="I82" i="24"/>
  <c r="I81" i="24"/>
</calcChain>
</file>

<file path=xl/sharedStrings.xml><?xml version="1.0" encoding="utf-8"?>
<sst xmlns="http://schemas.openxmlformats.org/spreadsheetml/2006/main" count="1715" uniqueCount="520">
  <si>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</si>
  <si>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</si>
  <si>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</si>
  <si>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</si>
  <si>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</si>
  <si>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</si>
  <si>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</si>
  <si>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</si>
  <si>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</si>
  <si>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</si>
  <si>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</si>
  <si>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</si>
  <si>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</si>
  <si>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Saalekreis (15088)</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</si>
  <si>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</si>
  <si>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</si>
  <si>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</si>
  <si>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</si>
  <si>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</si>
  <si>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</si>
  <si>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</si>
  <si>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</si>
  <si>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</si>
  <si>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</si>
  <si>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</si>
  <si>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</si>
  <si>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</si>
  <si>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</si>
  <si>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</si>
  <si>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</si>
  <si>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</si>
  <si>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</si>
  <si>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</si>
  <si>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</si>
  <si>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</si>
  <si>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</si>
  <si>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</si>
  <si>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</si>
  <si>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</si>
  <si>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</si>
  <si>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</si>
  <si>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</si>
  <si>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</si>
  <si>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</si>
  <si>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</si>
  <si>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</si>
  <si>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</si>
  <si>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</si>
  <si>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</si>
  <si>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</si>
  <si>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</si>
  <si>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</si>
  <si>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</si>
  <si>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</si>
  <si>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</si>
  <si>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</si>
  <si>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</si>
  <si>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</si>
  <si>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</si>
  <si>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</si>
  <si>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</si>
  <si>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</si>
  <si>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</si>
  <si>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</si>
  <si>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</si>
  <si>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</si>
  <si>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</si>
  <si>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</si>
  <si>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</si>
  <si>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</si>
  <si>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</si>
  <si>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</si>
  <si>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</si>
  <si>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</si>
  <si>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</si>
  <si>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</si>
  <si>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</si>
  <si>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</si>
  <si>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</si>
  <si>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</si>
  <si>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</si>
  <si>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</si>
  <si>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</si>
  <si>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</si>
  <si>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</si>
  <si>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</si>
  <si>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</si>
  <si>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</si>
  <si>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</si>
  <si>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</si>
  <si>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</si>
  <si>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</si>
  <si>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Saalekreis (15088);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</si>
  <si>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</si>
  <si>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</si>
  <si>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</si>
  <si>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</si>
  <si>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</si>
  <si>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</si>
  <si>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</si>
  <si>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</si>
  <si>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</si>
  <si>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</si>
  <si>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</si>
  <si>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</si>
  <si>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</si>
  <si>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</si>
  <si>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</si>
  <si>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</si>
  <si>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</si>
  <si>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</si>
  <si>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</si>
  <si>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</si>
  <si>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</si>
  <si>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</si>
  <si>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</si>
  <si>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</si>
  <si>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</si>
  <si>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</si>
  <si>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</si>
  <si>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</si>
  <si>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</si>
  <si>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</si>
  <si>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</si>
  <si>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</si>
  <si>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</si>
  <si>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</si>
  <si>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</si>
  <si>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</si>
  <si>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Sachsen-Anhalt</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</si>
  <si>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</si>
  <si>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</si>
  <si>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</si>
  <si>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</si>
  <si>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</si>
  <si>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</si>
  <si>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</si>
  <si>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</si>
  <si>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</si>
  <si>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</si>
  <si>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</si>
  <si>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</si>
  <si>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</si>
  <si>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</si>
  <si>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</si>
  <si>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</si>
  <si>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</si>
  <si>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</si>
  <si>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</si>
  <si>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</si>
  <si>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</si>
  <si>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</si>
  <si>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</si>
  <si>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</si>
  <si>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</si>
  <si>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</si>
  <si>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</si>
  <si>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</si>
  <si>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</si>
  <si>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</si>
  <si>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</si>
  <si>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</si>
  <si>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</si>
  <si>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</si>
  <si>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</si>
  <si>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</si>
  <si>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</si>
  <si>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</si>
  <si>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</si>
  <si>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</si>
  <si>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</si>
  <si>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</si>
  <si>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</si>
  <si>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</si>
  <si>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</si>
  <si>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</si>
  <si>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</si>
  <si>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</si>
  <si>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</si>
  <si>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</si>
  <si>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</si>
  <si>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</si>
  <si>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</si>
  <si>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Saalekreis (15088)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</si>
  <si>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</si>
  <si>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</si>
  <si>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</si>
  <si>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</si>
  <si>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</si>
  <si>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</si>
  <si>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</si>
  <si>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</si>
  <si>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</si>
  <si>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</si>
  <si>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</si>
  <si>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</si>
  <si>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</si>
  <si>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</si>
  <si>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</si>
  <si>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</si>
  <si>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</si>
  <si>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</si>
  <si>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</si>
  <si>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</si>
  <si>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</si>
  <si>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</si>
  <si>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</si>
  <si>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</si>
  <si>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</si>
  <si>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</si>
  <si>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</si>
  <si>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</si>
  <si>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</si>
  <si>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</si>
  <si>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</si>
  <si>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</si>
  <si>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</si>
  <si>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</si>
  <si>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</si>
  <si>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</si>
  <si>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</si>
  <si>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</si>
  <si>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</si>
  <si>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</si>
  <si>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</si>
  <si>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</si>
  <si>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</si>
  <si>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</si>
  <si>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</si>
  <si>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</si>
  <si>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</si>
  <si>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</si>
  <si>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</si>
  <si>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</si>
  <si>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</si>
  <si>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</si>
  <si>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</si>
  <si>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</si>
  <si>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</si>
  <si>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</si>
  <si>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</si>
  <si>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</si>
  <si>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</si>
  <si>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</si>
  <si>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</si>
  <si>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</si>
  <si>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</si>
  <si>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</si>
  <si>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</si>
  <si>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</si>
  <si>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</si>
  <si>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</si>
  <si>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</si>
  <si>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</si>
  <si>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</si>
  <si>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</si>
  <si>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</si>
  <si>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</si>
  <si>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</si>
  <si>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</si>
  <si>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</si>
  <si>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</si>
  <si>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</si>
  <si>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</si>
  <si>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</si>
  <si>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</si>
  <si>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</si>
  <si>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</si>
  <si>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</si>
  <si>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</si>
  <si>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</si>
  <si>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</si>
  <si>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</si>
  <si>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</si>
  <si>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</si>
  <si>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</si>
  <si>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</si>
  <si>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</si>
  <si>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</si>
  <si>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</si>
  <si>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</si>
  <si>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</si>
  <si>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</si>
  <si>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</si>
  <si>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</si>
  <si>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</si>
  <si>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</si>
  <si>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</si>
  <si>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</si>
  <si>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</si>
  <si>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</si>
  <si>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</si>
  <si>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</si>
  <si>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</si>
  <si>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</si>
  <si>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</si>
  <si>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</si>
  <si>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</si>
  <si>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</si>
  <si>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</si>
  <si>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</si>
  <si>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</si>
  <si>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</si>
  <si>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</si>
  <si>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</si>
  <si>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</si>
  <si>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</si>
  <si>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</si>
  <si>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</si>
  <si>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</si>
  <si>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</si>
  <si>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</si>
  <si>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</si>
  <si>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</si>
  <si>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</si>
  <si>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</si>
  <si>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</si>
  <si>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</si>
  <si>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</si>
  <si>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</si>
  <si>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</si>
  <si>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</si>
  <si>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</si>
  <si>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</si>
  <si>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</si>
  <si>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</si>
  <si>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</si>
  <si>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</si>
  <si>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</si>
  <si>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</si>
  <si>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</si>
  <si>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</si>
  <si>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</si>
  <si>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</si>
  <si>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</si>
  <si>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</si>
  <si>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</si>
  <si>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</si>
  <si>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</si>
  <si>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</si>
  <si>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</si>
  <si>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</si>
  <si>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</si>
  <si>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</si>
  <si>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</si>
  <si>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</si>
  <si>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</si>
  <si>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</si>
  <si>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</si>
  <si>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</si>
  <si>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</si>
  <si>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</si>
  <si>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</si>
  <si>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</si>
  <si>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</si>
  <si>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</si>
  <si>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</si>
  <si>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</si>
  <si>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</si>
  <si>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</si>
  <si>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</si>
  <si>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</si>
  <si>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</si>
  <si>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</si>
  <si>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</si>
  <si>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</si>
  <si>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</si>
  <si>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</si>
  <si>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</si>
  <si>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</si>
  <si>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</si>
  <si>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</si>
  <si>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</si>
  <si>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Saalekreis (15088);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</si>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</sst>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{81F4B7D7-C1FC-4340-A8EC-5F22A93BFB18}</c15:txfldGUID>
                      <c15:f>Daten_Diagramme!$D$6</c15:f>
                      <c15:dlblFieldTableCache>
                        <c:ptCount val="1"/>
                        <c:pt idx="0">
                          <c:v>0.4</c:v>
                        </c:pt>
                      </c15:dlblFieldTableCache>
                    </c15:dlblFTEntry>
                  </c15:dlblFieldTable>
                  <c15:showDataLabelsRange val="0"/>
                </c:ext>
                <c:ext xmlns:c16="http://schemas.microsoft.com/office/drawing/2014/chart" uri="{C3380CC4-5D6E-409C-BE32-E72D297353CC}">
                  <c16:uniqueId val="{00000000-9498-4DAE-A8C7-1ACBDF813335}"/>
                </c:ext>
              </c:extLst>
            </c:dLbl>
            <c:dLbl>
              <c:idx val="1"/>
              <c:tx>
                <c:strRef>
                  <c:f>Daten_Diagramme!$D$7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{7803B2F6-38A5-4EBE-9B05-6BEDEF485490}</c15:txfldGUID>
                      <c15:f>Daten_Diagramme!$D$7</c15:f>
                      <c15:dlblFieldTableCache>
                        <c:ptCount val="1"/>
                        <c:pt idx="0">
                          <c:v>0.1</c:v>
                        </c:pt>
                      </c15:dlblFieldTableCache>
                    </c15:dlblFTEntry>
                  </c15:dlblFieldTable>
                  <c15:showDataLabelsRange val="0"/>
                </c:ext>
                <c:ext xmlns:c16="http://schemas.microsoft.com/office/drawing/2014/chart" uri="{C3380CC4-5D6E-409C-BE32-E72D297353CC}">
                  <c16:uniqueId val="{00000001-9498-4DAE-A8C7-1ACBDF813335}"/>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{90E5E5A8-1537-45B7-B802-514CDEE5E962}</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9498-4DAE-A8C7-1ACBDF813335}"/>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{D2DD081C-0220-47DD-91DF-0C7804A6D060}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498-4DAE-A8C7-1ACBDF813335}"/>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0.36953427178742432</c:v>
                </c:pt>
                <c:pt idx="1">
                  <c:v>8.2197109924516704E-2</c:v>
                </c:pt>
                <c:pt idx="2">
                  <c:v>0.95490282911153723</c:v>
                </c:pt>
                <c:pt idx="3">
                  <c:v>1.0875687030768</c:v>
                </c:pt>
              </c:numCache>
            </c:numRef>
          </c:val>
          <c:extLst>
            <c:ext xmlns:c16="http://schemas.microsoft.com/office/drawing/2014/chart" uri="{C3380CC4-5D6E-409C-BE32-E72D297353CC}">
              <c16:uniqueId val="{00000004-9498-4DAE-A8C7-1ACBDF813335}"/>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{2C7544B4-DF3D-4A29-B4E2-22C7B19BB0CA}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498-4DAE-A8C7-1ACBDF813335}"/>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{ED870E07-9624-48E1-BDAA-F728B7E58195}</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498-4DAE-A8C7-1ACBDF813335}"/>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{4583B87F-FD8F-4997-831B-754F433515EE}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498-4DAE-A8C7-1ACBDF813335}"/>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{F5BF3E9F-C552-4F92-944A-EBD580BBF40A}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498-4DAE-A8C7-1ACBDF81333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498-4DAE-A8C7-1ACBDF813335}"/>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498-4DAE-A8C7-1ACBDF813335}"/>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{C3096180-04D4-44D3-82B2-6FE61E5C1545}</c15:txfldGUID>
                      <c15:f>Daten_Diagramme!$E$6</c15:f>
                      <c15:dlblFieldTableCache>
                        <c:ptCount val="1"/>
                        <c:pt idx="0">
                          <c:v>-4.3</c:v>
                        </c:pt>
                      </c15:dlblFieldTableCache>
                    </c15:dlblFTEntry>
                  </c15:dlblFieldTable>
                  <c15:showDataLabelsRange val="0"/>
                </c:ext>
                <c:ext xmlns:c16="http://schemas.microsoft.com/office/drawing/2014/chart" uri="{C3380CC4-5D6E-409C-BE32-E72D297353CC}">
                  <c16:uniqueId val="{00000000-A23A-41F2-B200-1159846CD07E}"/>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{44043D54-556E-4F72-BFC6-A59A74D66E47}</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A23A-41F2-B200-1159846CD07E}"/>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{28D1C28E-C197-46BE-AA57-25F0A1BE73BB}</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A23A-41F2-B200-1159846CD07E}"/>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{3F334924-315C-4EA8-8722-265D2F55DF39}</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23A-41F2-B200-1159846CD07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-4.2688349637911323</c:v>
                </c:pt>
                <c:pt idx="1">
                  <c:v>-2.7368672112575281</c:v>
                </c:pt>
                <c:pt idx="2">
                  <c:v>-3.6279896103654186</c:v>
                </c:pt>
                <c:pt idx="3">
                  <c:v>-2.8655893304673015</c:v>
                </c:pt>
              </c:numCache>
            </c:numRef>
          </c:val>
          <c:extLst>
            <c:ext xmlns:c16="http://schemas.microsoft.com/office/drawing/2014/chart" uri="{C3380CC4-5D6E-409C-BE32-E72D297353CC}">
              <c16:uniqueId val="{00000004-A23A-41F2-B200-1159846CD07E}"/>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{DD71834F-60D5-4A44-A7ED-17196C9EA165}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23A-41F2-B200-1159846CD07E}"/>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{BD011C35-2C15-4CF0-8825-7C0D8685306C}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23A-41F2-B200-1159846CD07E}"/>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{88BF5584-C055-4836-B77F-190BA378DFC3}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23A-41F2-B200-1159846CD07E}"/>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{39853F65-45DF-4A41-9CF2-943C80E3E454}</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23A-41F2-B200-1159846CD07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23A-41F2-B200-1159846CD07E}"/>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23A-41F2-B200-1159846CD07E}"/>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{4666B121-2ED3-485B-8464-765034507E74}</c15:txfldGUID>
                      <c15:f>Daten_Diagramme!$D$14</c15:f>
                      <c15:dlblFieldTableCache>
                        <c:ptCount val="1"/>
                        <c:pt idx="0">
                          <c:v>0.4</c:v>
                        </c:pt>
                      </c15:dlblFieldTableCache>
                    </c15:dlblFTEntry>
                  </c15:dlblFieldTable>
                  <c15:showDataLabelsRange val="0"/>
                </c:ext>
                <c:ext xmlns:c16="http://schemas.microsoft.com/office/drawing/2014/chart" uri="{C3380CC4-5D6E-409C-BE32-E72D297353CC}">
                  <c16:uniqueId val="{00000000-CB00-493E-AA76-47F787DE5A91}"/>
                </c:ext>
              </c:extLst>
            </c:dLbl>
            <c:dLbl>
              <c:idx val="1"/>
              <c:tx>
                <c:strRef>
                  <c:f>Daten_Diagramme!$D$15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{EE6195D8-8717-40C2-B082-96649B8B70AD}</c15:txfldGUID>
                      <c15:f>Daten_Diagramme!$D$15</c15:f>
                      <c15:dlblFieldTableCache>
                        <c:ptCount val="1"/>
                        <c:pt idx="0">
                          <c:v>-1.9</c:v>
                        </c:pt>
                      </c15:dlblFieldTableCache>
                    </c15:dlblFTEntry>
                  </c15:dlblFieldTable>
                  <c15:showDataLabelsRange val="0"/>
                </c:ext>
                <c:ext xmlns:c16="http://schemas.microsoft.com/office/drawing/2014/chart" uri="{C3380CC4-5D6E-409C-BE32-E72D297353CC}">
                  <c16:uniqueId val="{00000001-CB00-493E-AA76-47F787DE5A91}"/>
                </c:ext>
              </c:extLst>
            </c:dLbl>
            <c:dLbl>
              <c:idx val="2"/>
              <c:tx>
                <c:strRef>
                  <c:f>Daten_Diagramme!$D$16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{C5FF4FD9-B52E-452C-99BB-5F40B9840B8B}</c15:txfldGUID>
                      <c15:f>Daten_Diagramme!$D$16</c15:f>
                      <c15:dlblFieldTableCache>
                        <c:ptCount val="1"/>
                        <c:pt idx="0">
                          <c:v>1.6</c:v>
                        </c:pt>
                      </c15:dlblFieldTableCache>
                    </c15:dlblFTEntry>
                  </c15:dlblFieldTable>
                  <c15:showDataLabelsRange val="0"/>
                </c:ext>
                <c:ext xmlns:c16="http://schemas.microsoft.com/office/drawing/2014/chart" uri="{C3380CC4-5D6E-409C-BE32-E72D297353CC}">
                  <c16:uniqueId val="{00000002-CB00-493E-AA76-47F787DE5A91}"/>
                </c:ext>
              </c:extLst>
            </c:dLbl>
            <c:dLbl>
              <c:idx val="3"/>
              <c:tx>
                <c:strRef>
                  <c:f>Daten_Diagramme!$D$17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{45FED47C-2FAE-4705-A231-0EC53C3C7E20}</c15:txfldGUID>
                      <c15:f>Daten_Diagramme!$D$17</c15:f>
                      <c15:dlblFieldTableCache>
                        <c:ptCount val="1"/>
                        <c:pt idx="0">
                          <c:v>-0.1</c:v>
                        </c:pt>
                      </c15:dlblFieldTableCache>
                    </c15:dlblFTEntry>
                  </c15:dlblFieldTable>
                  <c15:showDataLabelsRange val="0"/>
                </c:ext>
                <c:ext xmlns:c16="http://schemas.microsoft.com/office/drawing/2014/chart" uri="{C3380CC4-5D6E-409C-BE32-E72D297353CC}">
                  <c16:uniqueId val="{00000003-CB00-493E-AA76-47F787DE5A91}"/>
                </c:ext>
              </c:extLst>
            </c:dLbl>
            <c:dLbl>
              <c:idx val="4"/>
              <c:tx>
                <c:strRef>
                  <c:f>Daten_Diagramme!$D$18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{E0630F2A-31E0-4188-972C-49E51CF34571}</c15:txfldGUID>
                      <c15:f>Daten_Diagramme!$D$18</c15:f>
                      <c15:dlblFieldTableCache>
                        <c:ptCount val="1"/>
                        <c:pt idx="0">
                          <c:v>-1.9</c:v>
                        </c:pt>
                      </c15:dlblFieldTableCache>
                    </c15:dlblFTEntry>
                  </c15:dlblFieldTable>
                  <c15:showDataLabelsRange val="0"/>
                </c:ext>
                <c:ext xmlns:c16="http://schemas.microsoft.com/office/drawing/2014/chart" uri="{C3380CC4-5D6E-409C-BE32-E72D297353CC}">
                  <c16:uniqueId val="{00000004-CB00-493E-AA76-47F787DE5A91}"/>
                </c:ext>
              </c:extLst>
            </c:dLbl>
            <c:dLbl>
              <c:idx val="5"/>
              <c:tx>
                <c:strRef>
                  <c:f>Daten_Diagramme!$D$19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{93CDA55B-9E8F-473F-8A5A-09AE682C3AFD}</c15:txfldGUID>
                      <c15:f>Daten_Diagramme!$D$19</c15:f>
                      <c15:dlblFieldTableCache>
                        <c:ptCount val="1"/>
                        <c:pt idx="0">
                          <c:v>1.0</c:v>
                        </c:pt>
                      </c15:dlblFieldTableCache>
                    </c15:dlblFTEntry>
                  </c15:dlblFieldTable>
                  <c15:showDataLabelsRange val="0"/>
                </c:ext>
                <c:ext xmlns:c16="http://schemas.microsoft.com/office/drawing/2014/chart" uri="{C3380CC4-5D6E-409C-BE32-E72D297353CC}">
                  <c16:uniqueId val="{00000005-CB00-493E-AA76-47F787DE5A91}"/>
                </c:ext>
              </c:extLst>
            </c:dLbl>
            <c:dLbl>
              <c:idx val="6"/>
              <c:tx>
                <c:strRef>
                  <c:f>Daten_Diagramme!$D$20</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{32DF7A3F-DBBC-4E6A-960F-6EC0B83AC628}</c15:txfldGUID>
                      <c15:f>Daten_Diagramme!$D$20</c15:f>
                      <c15:dlblFieldTableCache>
                        <c:ptCount val="1"/>
                        <c:pt idx="0">
                          <c:v>-0.7</c:v>
                        </c:pt>
                      </c15:dlblFieldTableCache>
                    </c15:dlblFTEntry>
                  </c15:dlblFieldTable>
                  <c15:showDataLabelsRange val="0"/>
                </c:ext>
                <c:ext xmlns:c16="http://schemas.microsoft.com/office/drawing/2014/chart" uri="{C3380CC4-5D6E-409C-BE32-E72D297353CC}">
                  <c16:uniqueId val="{00000006-CB00-493E-AA76-47F787DE5A91}"/>
                </c:ext>
              </c:extLst>
            </c:dLbl>
            <c:dLbl>
              <c:idx val="7"/>
              <c:tx>
                <c:strRef>
                  <c:f>Daten_Diagramme!$D$21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{235E138B-C817-45D3-A6B3-5EE73D317AD6}</c15:txfldGUID>
                      <c15:f>Daten_Diagramme!$D$21</c15:f>
                      <c15:dlblFieldTableCache>
                        <c:ptCount val="1"/>
                        <c:pt idx="0">
                          <c:v>2.1</c:v>
                        </c:pt>
                      </c15:dlblFieldTableCache>
                    </c15:dlblFTEntry>
                  </c15:dlblFieldTable>
                  <c15:showDataLabelsRange val="0"/>
                </c:ext>
                <c:ext xmlns:c16="http://schemas.microsoft.com/office/drawing/2014/chart" uri="{C3380CC4-5D6E-409C-BE32-E72D297353CC}">
                  <c16:uniqueId val="{00000007-CB00-493E-AA76-47F787DE5A91}"/>
                </c:ext>
              </c:extLst>
            </c:dLbl>
            <c:dLbl>
              <c:idx val="8"/>
              <c:tx>
                <c:strRef>
                  <c:f>Daten_Diagramme!$D$22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{FAF7705D-EC0E-4BCC-BA16-83C1BAF8A3CA}</c15:txfldGUID>
                      <c15:f>Daten_Diagramme!$D$22</c15:f>
                      <c15:dlblFieldTableCache>
                        <c:ptCount val="1"/>
                        <c:pt idx="0">
                          <c:v>1.0</c:v>
                        </c:pt>
                      </c15:dlblFieldTableCache>
                    </c15:dlblFTEntry>
                  </c15:dlblFieldTable>
                  <c15:showDataLabelsRange val="0"/>
                </c:ext>
                <c:ext xmlns:c16="http://schemas.microsoft.com/office/drawing/2014/chart" uri="{C3380CC4-5D6E-409C-BE32-E72D297353CC}">
                  <c16:uniqueId val="{00000008-CB00-493E-AA76-47F787DE5A91}"/>
                </c:ext>
              </c:extLst>
            </c:dLbl>
            <c:dLbl>
              <c:idx val="9"/>
              <c:tx>
                <c:strRef>
                  <c:f>Daten_Diagramme!$D$23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{7E076F0B-11AA-4F37-B85B-6ED72EBE8B9F}</c15:txfldGUID>
                      <c15:f>Daten_Diagramme!$D$23</c15:f>
                      <c15:dlblFieldTableCache>
                        <c:ptCount val="1"/>
                        <c:pt idx="0">
                          <c:v>-2.6</c:v>
                        </c:pt>
                      </c15:dlblFieldTableCache>
                    </c15:dlblFTEntry>
                  </c15:dlblFieldTable>
                  <c15:showDataLabelsRange val="0"/>
                </c:ext>
                <c:ext xmlns:c16="http://schemas.microsoft.com/office/drawing/2014/chart" uri="{C3380CC4-5D6E-409C-BE32-E72D297353CC}">
                  <c16:uniqueId val="{00000009-CB00-493E-AA76-47F787DE5A91}"/>
                </c:ext>
              </c:extLst>
            </c:dLbl>
            <c:dLbl>
              <c:idx val="10"/>
              <c:tx>
                <c:strRef>
                  <c:f>Daten_Diagramme!$D$24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{DCC19CF6-3B53-4FBA-82FE-0C58F46EC2CB}</c15:txfldGUID>
                      <c15:f>Daten_Diagramme!$D$24</c15:f>
                      <c15:dlblFieldTableCache>
                        <c:ptCount val="1"/>
                        <c:pt idx="0">
                          <c:v>3.3</c:v>
                        </c:pt>
                      </c15:dlblFieldTableCache>
                    </c15:dlblFTEntry>
                  </c15:dlblFieldTable>
                  <c15:showDataLabelsRange val="0"/>
                </c:ext>
                <c:ext xmlns:c16="http://schemas.microsoft.com/office/drawing/2014/chart" uri="{C3380CC4-5D6E-409C-BE32-E72D297353CC}">
                  <c16:uniqueId val="{0000000A-CB00-493E-AA76-47F787DE5A91}"/>
                </c:ext>
              </c:extLst>
            </c:dLbl>
            <c:dLbl>
              <c:idx val="11"/>
              <c:tx>
                <c:strRef>
                  <c:f>Daten_Diagramme!$D$25</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{F7D6F29C-A4FD-4ADE-82E1-7B4922525299}</c15:txfldGUID>
                      <c15:f>Daten_Diagramme!$D$25</c15:f>
                      <c15:dlblFieldTableCache>
                        <c:ptCount val="1"/>
                        <c:pt idx="0">
                          <c:v>9.0</c:v>
                        </c:pt>
                      </c15:dlblFieldTableCache>
                    </c15:dlblFTEntry>
                  </c15:dlblFieldTable>
                  <c15:showDataLabelsRange val="0"/>
                </c:ext>
                <c:ext xmlns:c16="http://schemas.microsoft.com/office/drawing/2014/chart" uri="{C3380CC4-5D6E-409C-BE32-E72D297353CC}">
                  <c16:uniqueId val="{0000000B-CB00-493E-AA76-47F787DE5A91}"/>
                </c:ext>
              </c:extLst>
            </c:dLbl>
            <c:dLbl>
              <c:idx val="12"/>
              <c:tx>
                <c:strRef>
                  <c:f>Daten_Diagramme!$D$26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{415C8F52-9ECB-4D04-B562-B906A99A7754}</c15:txfldGUID>
                      <c15:f>Daten_Diagramme!$D$26</c15:f>
                      <c15:dlblFieldTableCache>
                        <c:ptCount val="1"/>
                        <c:pt idx="0">
                          <c:v>-2.2</c:v>
                        </c:pt>
                      </c15:dlblFieldTableCache>
                    </c15:dlblFTEntry>
                  </c15:dlblFieldTable>
                  <c15:showDataLabelsRange val="0"/>
                </c:ext>
                <c:ext xmlns:c16="http://schemas.microsoft.com/office/drawing/2014/chart" uri="{C3380CC4-5D6E-409C-BE32-E72D297353CC}">
                  <c16:uniqueId val="{0000000C-CB00-493E-AA76-47F787DE5A91}"/>
                </c:ext>
              </c:extLst>
            </c:dLbl>
            <c:dLbl>
              <c:idx val="13"/>
              <c:tx>
                <c:strRef>
                  <c:f>Daten_Diagramme!$D$27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{1762A3C0-A4CC-46F1-93CE-737BB3CB8449}</c15:txfldGUID>
                      <c15:f>Daten_Diagramme!$D$27</c15:f>
                      <c15:dlblFieldTableCache>
                        <c:ptCount val="1"/>
                        <c:pt idx="0">
                          <c:v>0.4</c:v>
                        </c:pt>
                      </c15:dlblFieldTableCache>
                    </c15:dlblFTEntry>
                  </c15:dlblFieldTable>
                  <c15:showDataLabelsRange val="0"/>
                </c:ext>
                <c:ext xmlns:c16="http://schemas.microsoft.com/office/drawing/2014/chart" uri="{C3380CC4-5D6E-409C-BE32-E72D297353CC}">
                  <c16:uniqueId val="{0000000D-CB00-493E-AA76-47F787DE5A91}"/>
                </c:ext>
              </c:extLst>
            </c:dLbl>
            <c:dLbl>
              <c:idx val="14"/>
              <c:tx>
                <c:strRef>
                  <c:f>Daten_Diagramme!$D$28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{9AD350E3-2F81-4929-9390-CEB0411EA365}</c15:txfldGUID>
                      <c15:f>Daten_Diagramme!$D$28</c15:f>
                      <c15:dlblFieldTableCache>
                        <c:ptCount val="1"/>
                        <c:pt idx="0">
                          <c:v>-0.9</c:v>
                        </c:pt>
                      </c15:dlblFieldTableCache>
                    </c15:dlblFTEntry>
                  </c15:dlblFieldTable>
                  <c15:showDataLabelsRange val="0"/>
                </c:ext>
                <c:ext xmlns:c16="http://schemas.microsoft.com/office/drawing/2014/chart" uri="{C3380CC4-5D6E-409C-BE32-E72D297353CC}">
                  <c16:uniqueId val="{0000000E-CB00-493E-AA76-47F787DE5A91}"/>
                </c:ext>
              </c:extLst>
            </c:dLbl>
            <c:dLbl>
              <c:idx val="15"/>
              <c:tx>
                <c:strRef>
                  <c:f>Daten_Diagramme!$D$29</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{6C0C11A3-B152-40FC-A314-6D62028C332A}</c15:txfldGUID>
                      <c15:f>Daten_Diagramme!$D$29</c15:f>
                      <c15:dlblFieldTableCache>
                        <c:ptCount val="1"/>
                        <c:pt idx="0">
                          <c:v>-11.5</c:v>
                        </c:pt>
                      </c15:dlblFieldTableCache>
                    </c15:dlblFTEntry>
                  </c15:dlblFieldTable>
                  <c15:showDataLabelsRange val="0"/>
                </c:ext>
                <c:ext xmlns:c16="http://schemas.microsoft.com/office/drawing/2014/chart" uri="{C3380CC4-5D6E-409C-BE32-E72D297353CC}">
                  <c16:uniqueId val="{0000000F-CB00-493E-AA76-47F787DE5A91}"/>
                </c:ext>
              </c:extLst>
            </c:dLbl>
            <c:dLbl>
              <c:idx val="16"/>
              <c:tx>
                <c:strRef>
                  <c:f>Daten_Diagramme!$D$30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{6305D277-6AF3-4175-B1F8-11812F4EBF8C}</c15:txfldGUID>
                      <c15:f>Daten_Diagramme!$D$30</c15:f>
                      <c15:dlblFieldTableCache>
                        <c:ptCount val="1"/>
                        <c:pt idx="0">
                          <c:v>2.1</c:v>
                        </c:pt>
                      </c15:dlblFieldTableCache>
                    </c15:dlblFTEntry>
                  </c15:dlblFieldTable>
                  <c15:showDataLabelsRange val="0"/>
                </c:ext>
                <c:ext xmlns:c16="http://schemas.microsoft.com/office/drawing/2014/chart" uri="{C3380CC4-5D6E-409C-BE32-E72D297353CC}">
                  <c16:uniqueId val="{00000010-CB00-493E-AA76-47F787DE5A91}"/>
                </c:ext>
              </c:extLst>
            </c:dLbl>
            <c:dLbl>
              <c:idx val="17"/>
              <c:tx>
                <c:strRef>
                  <c:f>Daten_Diagramme!$D$31</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{EBCBE2CE-F7A5-4536-BDA9-22BA8B2C559C}</c15:txfldGUID>
                      <c15:f>Daten_Diagramme!$D$31</c15:f>
                      <c15:dlblFieldTableCache>
                        <c:ptCount val="1"/>
                        <c:pt idx="0">
                          <c:v>3.5</c:v>
                        </c:pt>
                      </c15:dlblFieldTableCache>
                    </c15:dlblFTEntry>
                  </c15:dlblFieldTable>
                  <c15:showDataLabelsRange val="0"/>
                </c:ext>
                <c:ext xmlns:c16="http://schemas.microsoft.com/office/drawing/2014/chart" uri="{C3380CC4-5D6E-409C-BE32-E72D297353CC}">
                  <c16:uniqueId val="{00000011-CB00-493E-AA76-47F787DE5A91}"/>
                </c:ext>
              </c:extLst>
            </c:dLbl>
            <c:dLbl>
              <c:idx val="18"/>
              <c:tx>
                <c:strRef>
                  <c:f>Daten_Diagramme!$D$32</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{DD75DC72-06FD-40B4-BCD5-C654497ECBBD}</c15:txfldGUID>
                      <c15:f>Daten_Diagramme!$D$32</c15:f>
                      <c15:dlblFieldTableCache>
                        <c:ptCount val="1"/>
                        <c:pt idx="0">
                          <c:v>4.0</c:v>
                        </c:pt>
                      </c15:dlblFieldTableCache>
                    </c15:dlblFTEntry>
                  </c15:dlblFieldTable>
                  <c15:showDataLabelsRange val="0"/>
                </c:ext>
                <c:ext xmlns:c16="http://schemas.microsoft.com/office/drawing/2014/chart" uri="{C3380CC4-5D6E-409C-BE32-E72D297353CC}">
                  <c16:uniqueId val="{00000012-CB00-493E-AA76-47F787DE5A91}"/>
                </c:ext>
              </c:extLst>
            </c:dLbl>
            <c:dLbl>
              <c:idx val="19"/>
              <c:tx>
                <c:strRef>
                  <c:f>Daten_Diagramme!$D$33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{F4A1ECEB-B9E6-4D95-B89E-708B963FC501}</c15:txfldGUID>
                      <c15:f>Daten_Diagramme!$D$33</c15:f>
                      <c15:dlblFieldTableCache>
                        <c:ptCount val="1"/>
                        <c:pt idx="0">
                          <c:v>2.1</c:v>
                        </c:pt>
                      </c15:dlblFieldTableCache>
                    </c15:dlblFTEntry>
                  </c15:dlblFieldTable>
                  <c15:showDataLabelsRange val="0"/>
                </c:ext>
                <c:ext xmlns:c16="http://schemas.microsoft.com/office/drawing/2014/chart" uri="{C3380CC4-5D6E-409C-BE32-E72D297353CC}">
                  <c16:uniqueId val="{00000013-CB00-493E-AA76-47F787DE5A91}"/>
                </c:ext>
              </c:extLst>
            </c:dLbl>
            <c:dLbl>
              <c:idx val="20"/>
              <c:tx>
                <c:strRef>
                  <c:f>Daten_Diagramme!$D$34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{5474965A-B028-4470-8238-55AE26B2E23C}</c15:txfldGUID>
                      <c15:f>Daten_Diagramme!$D$34</c15:f>
                      <c15:dlblFieldTableCache>
                        <c:ptCount val="1"/>
                        <c:pt idx="0">
                          <c:v>1.2</c:v>
                        </c:pt>
                      </c15:dlblFieldTableCache>
                    </c15:dlblFTEntry>
                  </c15:dlblFieldTable>
                  <c15:showDataLabelsRange val="0"/>
                </c:ext>
                <c:ext xmlns:c16="http://schemas.microsoft.com/office/drawing/2014/chart" uri="{C3380CC4-5D6E-409C-BE32-E72D297353CC}">
                  <c16:uniqueId val="{00000014-CB00-493E-AA76-47F787DE5A91}"/>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{160B3CF6-A120-4272-BB52-9434A93CD52F}</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CB00-493E-AA76-47F787DE5A9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{D6F246BB-238D-4CDC-8CBF-9410224026C4}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CB00-493E-AA76-47F787DE5A91}"/>
                </c:ext>
              </c:extLst>
            </c:dLbl>
            <c:dLbl>
              <c:idx val="23"/>
              <c:tx>
                <c:strRef>
                  <c:f>Daten_Diagramme!$D$37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{D27A4948-F63E-4E95-A01C-C11282FDEA98}</c15:txfldGUID>
                      <c15:f>Daten_Diagramme!$D$37</c15:f>
                      <c15:dlblFieldTableCache>
                        <c:ptCount val="1"/>
                        <c:pt idx="0">
                          <c:v>-1.9</c:v>
                        </c:pt>
                      </c15:dlblFieldTableCache>
                    </c15:dlblFTEntry>
                  </c15:dlblFieldTable>
                  <c15:showDataLabelsRange val="0"/>
                </c:ext>
                <c:ext xmlns:c16="http://schemas.microsoft.com/office/drawing/2014/chart" uri="{C3380CC4-5D6E-409C-BE32-E72D297353CC}">
                  <c16:uniqueId val="{00000017-CB00-493E-AA76-47F787DE5A91}"/>
                </c:ext>
              </c:extLst>
            </c:dLbl>
            <c:dLbl>
              <c:idx val="24"/>
              <c:layout>
                <c:manualLayout>
                  <c:x val="4.7769028871392123E-3"/>
                  <c:y val="-4.6876052205785108E-5"/>
                </c:manualLayout>
              </c:layout>
              <c:tx>
                <c:strRef>
                  <c:f>Daten_Diagramme!$D$38</c:f>
                  <c:strCache>
                    <c:ptCount val="1"/>
                    <c:pt idx="0">
                      <c:v>0.7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{4D25368D-85B9-493C-AF1E-68EA219D4320}</c15:txfldGUID>
                      <c15:f>Daten_Diagramme!$D$38</c15:f>
                      <c15:dlblFieldTableCache>
                        <c:ptCount val="1"/>
                        <c:pt idx="0">
                          <c:v>0.7</c:v>
                        </c:pt>
                      </c15:dlblFieldTableCache>
                    </c15:dlblFTEntry>
                  </c15:dlblFieldTable>
                  <c15:showDataLabelsRange val="0"/>
                </c:ext>
                <c:ext xmlns:c16="http://schemas.microsoft.com/office/drawing/2014/chart" uri="{C3380CC4-5D6E-409C-BE32-E72D297353CC}">
                  <c16:uniqueId val="{00000018-CB00-493E-AA76-47F787DE5A91}"/>
                </c:ext>
              </c:extLst>
            </c:dLbl>
            <c:dLbl>
              <c:idx val="25"/>
              <c:tx>
                <c:strRef>
                  <c:f>Daten_Diagramme!$D$39</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{E650986B-537A-4BE4-95F1-0CDA0AB37B1F}</c15:txfldGUID>
                      <c15:f>Daten_Diagramme!$D$39</c15:f>
                      <c15:dlblFieldTableCache>
                        <c:ptCount val="1"/>
                        <c:pt idx="0">
                          <c:v>0.2</c:v>
                        </c:pt>
                      </c15:dlblFieldTableCache>
                    </c15:dlblFTEntry>
                  </c15:dlblFieldTable>
                  <c15:showDataLabelsRange val="0"/>
                </c:ext>
                <c:ext xmlns:c16="http://schemas.microsoft.com/office/drawing/2014/chart" uri="{C3380CC4-5D6E-409C-BE32-E72D297353CC}">
                  <c16:uniqueId val="{00000019-CB00-493E-AA76-47F787DE5A9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{B1B8F947-059B-455B-B88E-510082F8D1A0}</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CB00-493E-AA76-47F787DE5A9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{B593EB4E-BEBF-4348-B527-CE9CAE62B97A}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CB00-493E-AA76-47F787DE5A9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{C6DC1F77-5C9C-4D82-8E6F-866331EA26F1}</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CB00-493E-AA76-47F787DE5A9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{7435FC6E-419E-483B-B5F3-5F0D007C9F08}</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CB00-493E-AA76-47F787DE5A9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{7D89FDAD-0857-4ECE-89E8-8CFB8B042D74}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CB00-493E-AA76-47F787DE5A91}"/>
                </c:ext>
              </c:extLst>
            </c:dLbl>
            <c:dLbl>
              <c:idx val="31"/>
              <c:tx>
                <c:strRef>
                  <c:f>Daten_Diagramme!$D$45</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{8391EFD6-5E98-40CF-AE0A-8A74532BD87E}</c15:txfldGUID>
                      <c15:f>Daten_Diagramme!$D$45</c15:f>
                      <c15:dlblFieldTableCache>
                        <c:ptCount val="1"/>
                        <c:pt idx="0">
                          <c:v>0.2</c:v>
                        </c:pt>
                      </c15:dlblFieldTableCache>
                    </c15:dlblFTEntry>
                  </c15:dlblFieldTable>
                  <c15:showDataLabelsRange val="0"/>
                </c:ext>
                <c:ext xmlns:c16="http://schemas.microsoft.com/office/drawing/2014/chart" uri="{C3380CC4-5D6E-409C-BE32-E72D297353CC}">
                  <c16:uniqueId val="{0000001F-CB00-493E-AA76-47F787DE5A9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0.36953427178742432</c:v>
                </c:pt>
                <c:pt idx="1">
                  <c:v>-1.8623481781376519</c:v>
                </c:pt>
                <c:pt idx="2">
                  <c:v>1.5975422427035331</c:v>
                </c:pt>
                <c:pt idx="3">
                  <c:v>-7.7475700802929995E-2</c:v>
                </c:pt>
                <c:pt idx="4">
                  <c:v>-1.8884892086330936</c:v>
                </c:pt>
                <c:pt idx="5">
                  <c:v>1.0045029442327675</c:v>
                </c:pt>
                <c:pt idx="6">
                  <c:v>-0.65645514223194745</c:v>
                </c:pt>
                <c:pt idx="7">
                  <c:v>2.0909392631928312</c:v>
                </c:pt>
                <c:pt idx="8">
                  <c:v>1.038098204090107</c:v>
                </c:pt>
                <c:pt idx="9">
                  <c:v>-2.6446094980868784</c:v>
                </c:pt>
                <c:pt idx="10">
                  <c:v>3.3220338983050848</c:v>
                </c:pt>
                <c:pt idx="11">
                  <c:v>9.0062111801242235</c:v>
                </c:pt>
                <c:pt idx="12">
                  <c:v>-2.2491349480968856</c:v>
                </c:pt>
                <c:pt idx="13">
                  <c:v>0.39123630672926446</c:v>
                </c:pt>
                <c:pt idx="14">
                  <c:v>-0.92369477911646591</c:v>
                </c:pt>
                <c:pt idx="15">
                  <c:v>-11.491284699806327</c:v>
                </c:pt>
                <c:pt idx="16">
                  <c:v>2.08955223880597</c:v>
                </c:pt>
                <c:pt idx="17">
                  <c:v>3.4572169403630078</c:v>
                </c:pt>
                <c:pt idx="18">
                  <c:v>3.981191222570533</c:v>
                </c:pt>
                <c:pt idx="19">
                  <c:v>2.1421845574387945</c:v>
                </c:pt>
                <c:pt idx="20">
                  <c:v>1.2025901942645698</c:v>
                </c:pt>
                <c:pt idx="21">
                  <c:v>0</c:v>
                </c:pt>
                <c:pt idx="23">
                  <c:v>-1.8623481781376519</c:v>
                </c:pt>
                <c:pt idx="24">
                  <c:v>0.71127390434004856</c:v>
                </c:pt>
                <c:pt idx="25">
                  <c:v>0.24759100642398288</c:v>
                </c:pt>
              </c:numCache>
            </c:numRef>
          </c:val>
          <c:extLst>
            <c:ext xmlns:c16="http://schemas.microsoft.com/office/drawing/2014/chart" uri="{C3380CC4-5D6E-409C-BE32-E72D297353CC}">
              <c16:uniqueId val="{00000020-CB00-493E-AA76-47F787DE5A9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{CACCAB3D-FA49-4A82-8CEB-07CC1E0D55FD}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CB00-493E-AA76-47F787DE5A9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{2A500DD5-7BA2-4995-A3E9-B1DF43FF6403}</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CB00-493E-AA76-47F787DE5A9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{A6290937-F546-4644-AF16-F3A7C283FDAC}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CB00-493E-AA76-47F787DE5A9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{01AC07AB-25CA-4A96-8C89-084F09BD6324}</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CB00-493E-AA76-47F787DE5A9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{EC637CC8-79E1-467F-AF97-B90B0FF25BC9}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CB00-493E-AA76-47F787DE5A9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{0639A4F1-952C-4205-8ADE-610DA92CC6B2}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CB00-493E-AA76-47F787DE5A9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{53438C02-4459-4150-A911-0098C5026DDB}</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CB00-493E-AA76-47F787DE5A9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{D9ACB0C7-A61D-42FD-B660-18B58E9DE969}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CB00-493E-AA76-47F787DE5A9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{941463A9-6E53-4AB2-9C32-638D75A5E88A}</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CB00-493E-AA76-47F787DE5A9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{1FACA5DA-62B7-4ABC-8193-F8043AA410EC}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CB00-493E-AA76-47F787DE5A9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{FFD4795C-7B55-4B49-881F-C388B6C81664}</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CB00-493E-AA76-47F787DE5A9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{A8FCE5A2-DB76-47BC-973A-884C59EDD8D1}</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CB00-493E-AA76-47F787DE5A9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{5546B450-CF2C-4920-9469-0D893FD189C2}</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CB00-493E-AA76-47F787DE5A9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{6F27ECDA-B8A4-4BEC-B618-EF92F11E3EE5}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CB00-493E-AA76-47F787DE5A9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{AB5C68B6-BD4B-4D91-B0D6-023479B69B52}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CB00-493E-AA76-47F787DE5A9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{7DECDE29-9C92-403C-838D-F8842C50F921}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CB00-493E-AA76-47F787DE5A9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{B47DD291-AF39-4545-A5E7-77BDD8CBEBB4}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CB00-493E-AA76-47F787DE5A9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{918F1F2F-3D3B-4672-BCDF-D3C8E1FF8937}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CB00-493E-AA76-47F787DE5A9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{6F0DF956-ACA0-4E9E-AAB5-4B459868556E}</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CB00-493E-AA76-47F787DE5A9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{9CC1A773-87C6-48AC-8DF1-1EA7BB11BD1C}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CB00-493E-AA76-47F787DE5A9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{749E8E7E-5841-4DCF-8566-E1E10FDD104E}</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CB00-493E-AA76-47F787DE5A9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{35ED7736-CF5F-42DA-B588-111F0B3FB82A}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CB00-493E-AA76-47F787DE5A9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{66F804A7-91DA-4C52-B973-D38429ED9DC4}</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CB00-493E-AA76-47F787DE5A9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{456DD294-D907-4D0B-829E-CC053B5E09D6}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CB00-493E-AA76-47F787DE5A9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{01524F5D-B258-49DC-99A8-22B61CA5C99D}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CB00-493E-AA76-47F787DE5A9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{04D060A8-E0D5-41B3-9EDC-91D6BDFF5CE8}</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CB00-493E-AA76-47F787DE5A9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{AF045E8B-0DE4-424F-9ECA-D8FA587EDEC9}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CB00-493E-AA76-47F787DE5A9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{52C6550F-9A26-4C94-91BB-C2FED3DD586E}</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CB00-493E-AA76-47F787DE5A9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{FFE15399-4099-4572-A80E-022474FD002E}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CB00-493E-AA76-47F787DE5A9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{36E645C8-A954-41C7-9B39-99418033FFA4}</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CB00-493E-AA76-47F787DE5A9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{07C32463-D036-478D-9B0C-6171BF3DE2FA}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CB00-493E-AA76-47F787DE5A9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{7C7C4F09-B85C-4619-98FD-B44A5EB947D5}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CB00-493E-AA76-47F787DE5A9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CB00-493E-AA76-47F787DE5A9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CB00-493E-AA76-47F787DE5A9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{DB0979A0-F71E-4597-8DBD-0013E06404C6}</c15:txfldGUID>
                      <c15:f>Daten_Diagramme!$E$14</c15:f>
                      <c15:dlblFieldTableCache>
                        <c:ptCount val="1"/>
                        <c:pt idx="0">
                          <c:v>-4.3</c:v>
                        </c:pt>
                      </c15:dlblFieldTableCache>
                    </c15:dlblFTEntry>
                  </c15:dlblFieldTable>
                  <c15:showDataLabelsRange val="0"/>
                </c:ext>
                <c:ext xmlns:c16="http://schemas.microsoft.com/office/drawing/2014/chart" uri="{C3380CC4-5D6E-409C-BE32-E72D297353CC}">
                  <c16:uniqueId val="{00000000-8435-44FA-BDD9-4FF429992114}"/>
                </c:ext>
              </c:extLst>
            </c:dLbl>
            <c:dLbl>
              <c:idx val="1"/>
              <c:tx>
                <c:strRef>
                  <c:f>Daten_Diagramme!$E$15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{C075D441-D834-4412-8D6E-3D02D1DC8F79}</c15:txfldGUID>
                      <c15:f>Daten_Diagramme!$E$15</c15:f>
                      <c15:dlblFieldTableCache>
                        <c:ptCount val="1"/>
                        <c:pt idx="0">
                          <c:v>0.6</c:v>
                        </c:pt>
                      </c15:dlblFieldTableCache>
                    </c15:dlblFTEntry>
                  </c15:dlblFieldTable>
                  <c15:showDataLabelsRange val="0"/>
                </c:ext>
                <c:ext xmlns:c16="http://schemas.microsoft.com/office/drawing/2014/chart" uri="{C3380CC4-5D6E-409C-BE32-E72D297353CC}">
                  <c16:uniqueId val="{00000001-8435-44FA-BDD9-4FF429992114}"/>
                </c:ext>
              </c:extLst>
            </c:dLbl>
            <c:dLbl>
              <c:idx val="2"/>
              <c:tx>
                <c:strRef>
                  <c:f>Daten_Diagramme!$E$16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{0E4C8A24-D886-48F7-BC31-ABA0CAC68852}</c15:txfldGUID>
                      <c15:f>Daten_Diagramme!$E$16</c15:f>
                      <c15:dlblFieldTableCache>
                        <c:ptCount val="1"/>
                        <c:pt idx="0">
                          <c:v>-2.3</c:v>
                        </c:pt>
                      </c15:dlblFieldTableCache>
                    </c15:dlblFTEntry>
                  </c15:dlblFieldTable>
                  <c15:showDataLabelsRange val="0"/>
                </c:ext>
                <c:ext xmlns:c16="http://schemas.microsoft.com/office/drawing/2014/chart" uri="{C3380CC4-5D6E-409C-BE32-E72D297353CC}">
                  <c16:uniqueId val="{00000002-8435-44FA-BDD9-4FF429992114}"/>
                </c:ext>
              </c:extLst>
            </c:dLbl>
            <c:dLbl>
              <c:idx val="3"/>
              <c:tx>
                <c:strRef>
                  <c:f>Daten_Diagramme!$E$17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{EF1B9AFA-B976-491D-B831-0E18DCC06AE3}</c15:txfldGUID>
                      <c15:f>Daten_Diagramme!$E$17</c15:f>
                      <c15:dlblFieldTableCache>
                        <c:ptCount val="1"/>
                        <c:pt idx="0">
                          <c:v>-0.6</c:v>
                        </c:pt>
                      </c15:dlblFieldTableCache>
                    </c15:dlblFTEntry>
                  </c15:dlblFieldTable>
                  <c15:showDataLabelsRange val="0"/>
                </c:ext>
                <c:ext xmlns:c16="http://schemas.microsoft.com/office/drawing/2014/chart" uri="{C3380CC4-5D6E-409C-BE32-E72D297353CC}">
                  <c16:uniqueId val="{00000003-8435-44FA-BDD9-4FF429992114}"/>
                </c:ext>
              </c:extLst>
            </c:dLbl>
            <c:dLbl>
              <c:idx val="4"/>
              <c:tx>
                <c:strRef>
                  <c:f>Daten_Diagramme!$E$18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{685877D4-E388-4A6C-88CC-7F132F04BEDE}</c15:txfldGUID>
                      <c15:f>Daten_Diagramme!$E$18</c15:f>
                      <c15:dlblFieldTableCache>
                        <c:ptCount val="1"/>
                        <c:pt idx="0">
                          <c:v>0.9</c:v>
                        </c:pt>
                      </c15:dlblFieldTableCache>
                    </c15:dlblFTEntry>
                  </c15:dlblFieldTable>
                  <c15:showDataLabelsRange val="0"/>
                </c:ext>
                <c:ext xmlns:c16="http://schemas.microsoft.com/office/drawing/2014/chart" uri="{C3380CC4-5D6E-409C-BE32-E72D297353CC}">
                  <c16:uniqueId val="{00000004-8435-44FA-BDD9-4FF429992114}"/>
                </c:ext>
              </c:extLst>
            </c:dLbl>
            <c:dLbl>
              <c:idx val="5"/>
              <c:tx>
                <c:strRef>
                  <c:f>Daten_Diagramme!$E$19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{4064BD41-B471-4727-8056-EBA7EC46C3CD}</c15:txfldGUID>
                      <c15:f>Daten_Diagramme!$E$19</c15:f>
                      <c15:dlblFieldTableCache>
                        <c:ptCount val="1"/>
                        <c:pt idx="0">
                          <c:v>-2.6</c:v>
                        </c:pt>
                      </c15:dlblFieldTableCache>
                    </c15:dlblFTEntry>
                  </c15:dlblFieldTable>
                  <c15:showDataLabelsRange val="0"/>
                </c:ext>
                <c:ext xmlns:c16="http://schemas.microsoft.com/office/drawing/2014/chart" uri="{C3380CC4-5D6E-409C-BE32-E72D297353CC}">
                  <c16:uniqueId val="{00000005-8435-44FA-BDD9-4FF429992114}"/>
                </c:ext>
              </c:extLst>
            </c:dLbl>
            <c:dLbl>
              <c:idx val="6"/>
              <c:tx>
                <c:strRef>
                  <c:f>Daten_Diagramme!$E$20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{FCF5591F-3E12-4FC0-9163-9AFBD5823894}</c15:txfldGUID>
                      <c15:f>Daten_Diagramme!$E$20</c15:f>
                      <c15:dlblFieldTableCache>
                        <c:ptCount val="1"/>
                        <c:pt idx="0">
                          <c:v>2.8</c:v>
                        </c:pt>
                      </c15:dlblFieldTableCache>
                    </c15:dlblFTEntry>
                  </c15:dlblFieldTable>
                  <c15:showDataLabelsRange val="0"/>
                </c:ext>
                <c:ext xmlns:c16="http://schemas.microsoft.com/office/drawing/2014/chart" uri="{C3380CC4-5D6E-409C-BE32-E72D297353CC}">
                  <c16:uniqueId val="{00000006-8435-44FA-BDD9-4FF429992114}"/>
                </c:ext>
              </c:extLst>
            </c:dLbl>
            <c:dLbl>
              <c:idx val="7"/>
              <c:tx>
                <c:strRef>
                  <c:f>Daten_Diagramme!$E$21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{F233547C-6BF0-4667-AAD8-AAAAD16BCCF6}</c15:txfldGUID>
                      <c15:f>Daten_Diagramme!$E$21</c15:f>
                      <c15:dlblFieldTableCache>
                        <c:ptCount val="1"/>
                        <c:pt idx="0">
                          <c:v>-1.9</c:v>
                        </c:pt>
                      </c15:dlblFieldTableCache>
                    </c15:dlblFTEntry>
                  </c15:dlblFieldTable>
                  <c15:showDataLabelsRange val="0"/>
                </c:ext>
                <c:ext xmlns:c16="http://schemas.microsoft.com/office/drawing/2014/chart" uri="{C3380CC4-5D6E-409C-BE32-E72D297353CC}">
                  <c16:uniqueId val="{00000007-8435-44FA-BDD9-4FF429992114}"/>
                </c:ext>
              </c:extLst>
            </c:dLbl>
            <c:dLbl>
              <c:idx val="8"/>
              <c:tx>
                <c:strRef>
                  <c:f>Daten_Diagramme!$E$22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{8689DDD7-4F66-4536-9F02-3040C15C5209}</c15:txfldGUID>
                      <c15:f>Daten_Diagramme!$E$22</c15:f>
                      <c15:dlblFieldTableCache>
                        <c:ptCount val="1"/>
                        <c:pt idx="0">
                          <c:v>-1.7</c:v>
                        </c:pt>
                      </c15:dlblFieldTableCache>
                    </c15:dlblFTEntry>
                  </c15:dlblFieldTable>
                  <c15:showDataLabelsRange val="0"/>
                </c:ext>
                <c:ext xmlns:c16="http://schemas.microsoft.com/office/drawing/2014/chart" uri="{C3380CC4-5D6E-409C-BE32-E72D297353CC}">
                  <c16:uniqueId val="{00000008-8435-44FA-BDD9-4FF429992114}"/>
                </c:ext>
              </c:extLst>
            </c:dLbl>
            <c:dLbl>
              <c:idx val="9"/>
              <c:tx>
                <c:strRef>
                  <c:f>Daten_Diagramme!$E$23</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{44948AD6-80D4-4F49-8C7E-19CB57B8B232}</c15:txfldGUID>
                      <c15:f>Daten_Diagramme!$E$23</c15:f>
                      <c15:dlblFieldTableCache>
                        <c:ptCount val="1"/>
                        <c:pt idx="0">
                          <c:v>-4.5</c:v>
                        </c:pt>
                      </c15:dlblFieldTableCache>
                    </c15:dlblFTEntry>
                  </c15:dlblFieldTable>
                  <c15:showDataLabelsRange val="0"/>
                </c:ext>
                <c:ext xmlns:c16="http://schemas.microsoft.com/office/drawing/2014/chart" uri="{C3380CC4-5D6E-409C-BE32-E72D297353CC}">
                  <c16:uniqueId val="{00000009-8435-44FA-BDD9-4FF429992114}"/>
                </c:ext>
              </c:extLst>
            </c:dLbl>
            <c:dLbl>
              <c:idx val="10"/>
              <c:tx>
                <c:strRef>
                  <c:f>Daten_Diagramme!$E$24</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{E533DA02-A8C9-4DDC-9F7D-661D013E5D24}</c15:txfldGUID>
                      <c15:f>Daten_Diagramme!$E$24</c15:f>
                      <c15:dlblFieldTableCache>
                        <c:ptCount val="1"/>
                        <c:pt idx="0">
                          <c:v>-12.3</c:v>
                        </c:pt>
                      </c15:dlblFieldTableCache>
                    </c15:dlblFTEntry>
                  </c15:dlblFieldTable>
                  <c15:showDataLabelsRange val="0"/>
                </c:ext>
                <c:ext xmlns:c16="http://schemas.microsoft.com/office/drawing/2014/chart" uri="{C3380CC4-5D6E-409C-BE32-E72D297353CC}">
                  <c16:uniqueId val="{0000000A-8435-44FA-BDD9-4FF429992114}"/>
                </c:ext>
              </c:extLst>
            </c:dLbl>
            <c:dLbl>
              <c:idx val="11"/>
              <c:tx>
                <c:strRef>
                  <c:f>Daten_Diagramme!$E$25</c:f>
                  <c:strCache>
                    <c:ptCount val="1"/>
                    <c:pt idx="0">
                      <c:v>-12.9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{FA18ECB0-9A30-420D-8AC1-7B49FA34DF1B}</c15:txfldGUID>
                      <c15:f>Daten_Diagramme!$E$25</c15:f>
                      <c15:dlblFieldTableCache>
                        <c:ptCount val="1"/>
                        <c:pt idx="0">
                          <c:v>-12.9</c:v>
                        </c:pt>
                      </c15:dlblFieldTableCache>
                    </c15:dlblFTEntry>
                  </c15:dlblFieldTable>
                  <c15:showDataLabelsRange val="0"/>
                </c:ext>
                <c:ext xmlns:c16="http://schemas.microsoft.com/office/drawing/2014/chart" uri="{C3380CC4-5D6E-409C-BE32-E72D297353CC}">
                  <c16:uniqueId val="{0000000B-8435-44FA-BDD9-4FF429992114}"/>
                </c:ext>
              </c:extLst>
            </c:dLbl>
            <c:dLbl>
              <c:idx val="12"/>
              <c:tx>
                <c:strRef>
                  <c:f>Daten_Diagramme!$E$26</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{A3C81FFB-322C-408E-AE3E-E8807C87713D}</c15:txfldGUID>
                      <c15:f>Daten_Diagramme!$E$26</c15:f>
                      <c15:dlblFieldTableCache>
                        <c:ptCount val="1"/>
                        <c:pt idx="0">
                          <c:v>-3.2</c:v>
                        </c:pt>
                      </c15:dlblFieldTableCache>
                    </c15:dlblFTEntry>
                  </c15:dlblFieldTable>
                  <c15:showDataLabelsRange val="0"/>
                </c:ext>
                <c:ext xmlns:c16="http://schemas.microsoft.com/office/drawing/2014/chart" uri="{C3380CC4-5D6E-409C-BE32-E72D297353CC}">
                  <c16:uniqueId val="{0000000C-8435-44FA-BDD9-4FF429992114}"/>
                </c:ext>
              </c:extLst>
            </c:dLbl>
            <c:dLbl>
              <c:idx val="13"/>
              <c:tx>
                <c:strRef>
                  <c:f>Daten_Diagramme!$E$27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{46806F65-BB61-40CE-B5E1-55EEA16C17FF}</c15:txfldGUID>
                      <c15:f>Daten_Diagramme!$E$27</c15:f>
                      <c15:dlblFieldTableCache>
                        <c:ptCount val="1"/>
                        <c:pt idx="0">
                          <c:v>2.5</c:v>
                        </c:pt>
                      </c15:dlblFieldTableCache>
                    </c15:dlblFTEntry>
                  </c15:dlblFieldTable>
                  <c15:showDataLabelsRange val="0"/>
                </c:ext>
                <c:ext xmlns:c16="http://schemas.microsoft.com/office/drawing/2014/chart" uri="{C3380CC4-5D6E-409C-BE32-E72D297353CC}">
                  <c16:uniqueId val="{0000000D-8435-44FA-BDD9-4FF429992114}"/>
                </c:ext>
              </c:extLst>
            </c:dLbl>
            <c:dLbl>
              <c:idx val="14"/>
              <c:tx>
                <c:strRef>
                  <c:f>Daten_Diagramme!$E$28</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{879B6E44-0987-42DD-BFB0-A051F05C930E}</c15:txfldGUID>
                      <c15:f>Daten_Diagramme!$E$28</c15:f>
                      <c15:dlblFieldTableCache>
                        <c:ptCount val="1"/>
                        <c:pt idx="0">
                          <c:v>-6.4</c:v>
                        </c:pt>
                      </c15:dlblFieldTableCache>
                    </c15:dlblFTEntry>
                  </c15:dlblFieldTable>
                  <c15:showDataLabelsRange val="0"/>
                </c:ext>
                <c:ext xmlns:c16="http://schemas.microsoft.com/office/drawing/2014/chart" uri="{C3380CC4-5D6E-409C-BE32-E72D297353CC}">
                  <c16:uniqueId val="{0000000E-8435-44FA-BDD9-4FF429992114}"/>
                </c:ext>
              </c:extLst>
            </c:dLbl>
            <c:dLbl>
              <c:idx val="15"/>
              <c:tx>
                <c:strRef>
                  <c:f>Daten_Diagramme!$E$29</c:f>
                  <c:strCache>
                    <c:ptCount val="1"/>
                    <c:pt idx="0">
                      <c:v>-14.8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{CCA6A039-CBFD-47E0-9CF0-7CF61C91E5AF}</c15:txfldGUID>
                      <c15:f>Daten_Diagramme!$E$29</c15:f>
                      <c15:dlblFieldTableCache>
                        <c:ptCount val="1"/>
                        <c:pt idx="0">
                          <c:v>-14.8</c:v>
                        </c:pt>
                      </c15:dlblFieldTableCache>
                    </c15:dlblFTEntry>
                  </c15:dlblFieldTable>
                  <c15:showDataLabelsRange val="0"/>
                </c:ext>
                <c:ext xmlns:c16="http://schemas.microsoft.com/office/drawing/2014/chart" uri="{C3380CC4-5D6E-409C-BE32-E72D297353CC}">
                  <c16:uniqueId val="{0000000F-8435-44FA-BDD9-4FF429992114}"/>
                </c:ext>
              </c:extLst>
            </c:dLbl>
            <c:dLbl>
              <c:idx val="16"/>
              <c:tx>
                <c:strRef>
                  <c:f>Daten_Diagramme!$E$30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{3F999A36-A0DA-4AD6-A2F3-D02A1BAAB875}</c15:txfldGUID>
                      <c15:f>Daten_Diagramme!$E$30</c15:f>
                      <c15:dlblFieldTableCache>
                        <c:ptCount val="1"/>
                        <c:pt idx="0">
                          <c:v>0.0</c:v>
                        </c:pt>
                      </c15:dlblFieldTableCache>
                    </c15:dlblFTEntry>
                  </c15:dlblFieldTable>
                  <c15:showDataLabelsRange val="0"/>
                </c:ext>
                <c:ext xmlns:c16="http://schemas.microsoft.com/office/drawing/2014/chart" uri="{C3380CC4-5D6E-409C-BE32-E72D297353CC}">
                  <c16:uniqueId val="{00000010-8435-44FA-BDD9-4FF429992114}"/>
                </c:ext>
              </c:extLst>
            </c:dLbl>
            <c:dLbl>
              <c:idx val="17"/>
              <c:tx>
                <c:strRef>
                  <c:f>Daten_Diagramme!$E$31</c:f>
                  <c:strCache>
                    <c:ptCount val="1"/>
                    <c:pt idx="0">
                      <c:v>-13.9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{B698FB06-0285-4AE2-8990-DF9C1643FCFA}</c15:txfldGUID>
                      <c15:f>Daten_Diagramme!$E$31</c15:f>
                      <c15:dlblFieldTableCache>
                        <c:ptCount val="1"/>
                        <c:pt idx="0">
                          <c:v>-13.9</c:v>
                        </c:pt>
                      </c15:dlblFieldTableCache>
                    </c15:dlblFTEntry>
                  </c15:dlblFieldTable>
                  <c15:showDataLabelsRange val="0"/>
                </c:ext>
                <c:ext xmlns:c16="http://schemas.microsoft.com/office/drawing/2014/chart" uri="{C3380CC4-5D6E-409C-BE32-E72D297353CC}">
                  <c16:uniqueId val="{00000011-8435-44FA-BDD9-4FF429992114}"/>
                </c:ext>
              </c:extLst>
            </c:dLbl>
            <c:dLbl>
              <c:idx val="18"/>
              <c:tx>
                <c:strRef>
                  <c:f>Daten_Diagramme!$E$32</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{ECD134E9-87AB-4C39-8278-F3DA75978F46}</c15:txfldGUID>
                      <c15:f>Daten_Diagramme!$E$32</c15:f>
                      <c15:dlblFieldTableCache>
                        <c:ptCount val="1"/>
                        <c:pt idx="0">
                          <c:v>-2.9</c:v>
                        </c:pt>
                      </c15:dlblFieldTableCache>
                    </c15:dlblFTEntry>
                  </c15:dlblFieldTable>
                  <c15:showDataLabelsRange val="0"/>
                </c:ext>
                <c:ext xmlns:c16="http://schemas.microsoft.com/office/drawing/2014/chart" uri="{C3380CC4-5D6E-409C-BE32-E72D297353CC}">
                  <c16:uniqueId val="{00000012-8435-44FA-BDD9-4FF429992114}"/>
                </c:ext>
              </c:extLst>
            </c:dLbl>
            <c:dLbl>
              <c:idx val="19"/>
              <c:tx>
                <c:strRef>
                  <c:f>Daten_Diagramme!$E$33</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{3234EFF4-511C-48F0-8901-BC5CF8B3808C}</c15:txfldGUID>
                      <c15:f>Daten_Diagramme!$E$33</c15:f>
                      <c15:dlblFieldTableCache>
                        <c:ptCount val="1"/>
                        <c:pt idx="0">
                          <c:v>11.5</c:v>
                        </c:pt>
                      </c15:dlblFieldTableCache>
                    </c15:dlblFTEntry>
                  </c15:dlblFieldTable>
                  <c15:showDataLabelsRange val="0"/>
                </c:ext>
                <c:ext xmlns:c16="http://schemas.microsoft.com/office/drawing/2014/chart" uri="{C3380CC4-5D6E-409C-BE32-E72D297353CC}">
                  <c16:uniqueId val="{00000013-8435-44FA-BDD9-4FF429992114}"/>
                </c:ext>
              </c:extLst>
            </c:dLbl>
            <c:dLbl>
              <c:idx val="20"/>
              <c:tx>
                <c:strRef>
                  <c:f>Daten_Diagramme!$E$34</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{3B446B7F-BF65-4BA3-A242-AE5736E2A7DA}</c15:txfldGUID>
                      <c15:f>Daten_Diagramme!$E$34</c15:f>
                      <c15:dlblFieldTableCache>
                        <c:ptCount val="1"/>
                        <c:pt idx="0">
                          <c:v>-10.1</c:v>
                        </c:pt>
                      </c15:dlblFieldTableCache>
                    </c15:dlblFTEntry>
                  </c15:dlblFieldTable>
                  <c15:showDataLabelsRange val="0"/>
                </c:ext>
                <c:ext xmlns:c16="http://schemas.microsoft.com/office/drawing/2014/chart" uri="{C3380CC4-5D6E-409C-BE32-E72D297353CC}">
                  <c16:uniqueId val="{00000014-8435-44FA-BDD9-4FF429992114}"/>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{DF44160F-9CAD-4CE1-888E-BEDF8791EDE8}</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8435-44FA-BDD9-4FF42999211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{22AE6C7A-C2E6-47B2-9419-D14D0BAC224A}</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435-44FA-BDD9-4FF429992114}"/>
                </c:ext>
              </c:extLst>
            </c:dLbl>
            <c:dLbl>
              <c:idx val="23"/>
              <c:tx>
                <c:strRef>
                  <c:f>Daten_Diagramme!$E$37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{D1D294A5-06D9-44B0-9091-9B8369975741}</c15:txfldGUID>
                      <c15:f>Daten_Diagramme!$E$37</c15:f>
                      <c15:dlblFieldTableCache>
                        <c:ptCount val="1"/>
                        <c:pt idx="0">
                          <c:v>0.6</c:v>
                        </c:pt>
                      </c15:dlblFieldTableCache>
                    </c15:dlblFTEntry>
                  </c15:dlblFieldTable>
                  <c15:showDataLabelsRange val="0"/>
                </c:ext>
                <c:ext xmlns:c16="http://schemas.microsoft.com/office/drawing/2014/chart" uri="{C3380CC4-5D6E-409C-BE32-E72D297353CC}">
                  <c16:uniqueId val="{00000017-8435-44FA-BDD9-4FF429992114}"/>
                </c:ext>
              </c:extLst>
            </c:dLbl>
            <c:dLbl>
              <c:idx val="24"/>
              <c:tx>
                <c:strRef>
                  <c:f>Daten_Diagramme!$E$38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{0BEF67B6-7F45-43ED-88DF-F1042AF4AD04}</c15:txfldGUID>
                      <c15:f>Daten_Diagramme!$E$38</c15:f>
                      <c15:dlblFieldTableCache>
                        <c:ptCount val="1"/>
                        <c:pt idx="0">
                          <c:v>-1.4</c:v>
                        </c:pt>
                      </c15:dlblFieldTableCache>
                    </c15:dlblFTEntry>
                  </c15:dlblFieldTable>
                  <c15:showDataLabelsRange val="0"/>
                </c:ext>
                <c:ext xmlns:c16="http://schemas.microsoft.com/office/drawing/2014/chart" uri="{C3380CC4-5D6E-409C-BE32-E72D297353CC}">
                  <c16:uniqueId val="{00000018-8435-44FA-BDD9-4FF429992114}"/>
                </c:ext>
              </c:extLst>
            </c:dLbl>
            <c:dLbl>
              <c:idx val="25"/>
              <c:tx>
                <c:strRef>
                  <c:f>Daten_Diagramme!$E$39</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{DAF465BA-2BB4-4196-8344-FE9918819C9F}</c15:txfldGUID>
                      <c15:f>Daten_Diagramme!$E$39</c15:f>
                      <c15:dlblFieldTableCache>
                        <c:ptCount val="1"/>
                        <c:pt idx="0">
                          <c:v>-4.9</c:v>
                        </c:pt>
                      </c15:dlblFieldTableCache>
                    </c15:dlblFTEntry>
                  </c15:dlblFieldTable>
                  <c15:showDataLabelsRange val="0"/>
                </c:ext>
                <c:ext xmlns:c16="http://schemas.microsoft.com/office/drawing/2014/chart" uri="{C3380CC4-5D6E-409C-BE32-E72D297353CC}">
                  <c16:uniqueId val="{00000019-8435-44FA-BDD9-4FF42999211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{3BA1E0EC-2242-4157-B77D-93DB2C29BB3B}</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435-44FA-BDD9-4FF42999211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{09509E16-793B-4988-8175-EE10457F761E}</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435-44FA-BDD9-4FF42999211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{F00C9380-9634-4581-B5AA-972C024E63D7}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435-44FA-BDD9-4FF42999211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{F51D3EC2-D9A9-455B-9AD1-F7C05B57CFC2}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435-44FA-BDD9-4FF42999211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{7C73C543-E8FA-4DD4-85B1-7590979C1D15}</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435-44FA-BDD9-4FF429992114}"/>
                </c:ext>
              </c:extLst>
            </c:dLbl>
            <c:dLbl>
              <c:idx val="31"/>
              <c:tx>
                <c:strRef>
                  <c:f>Daten_Diagramme!$E$45</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{E485947E-92B5-4BBC-987D-61631D1D36DB}</c15:txfldGUID>
                      <c15:f>Daten_Diagramme!$E$45</c15:f>
                      <c15:dlblFieldTableCache>
                        <c:ptCount val="1"/>
                        <c:pt idx="0">
                          <c:v>-4.9</c:v>
                        </c:pt>
                      </c15:dlblFieldTableCache>
                    </c15:dlblFTEntry>
                  </c15:dlblFieldTable>
                  <c15:showDataLabelsRange val="0"/>
                </c:ext>
                <c:ext xmlns:c16="http://schemas.microsoft.com/office/drawing/2014/chart" uri="{C3380CC4-5D6E-409C-BE32-E72D297353CC}">
                  <c16:uniqueId val="{0000001F-8435-44FA-BDD9-4FF42999211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-4.2688349637911323</c:v>
                </c:pt>
                <c:pt idx="1">
                  <c:v>0.55865921787709494</c:v>
                </c:pt>
                <c:pt idx="2">
                  <c:v>-2.2988505747126435</c:v>
                </c:pt>
                <c:pt idx="3">
                  <c:v>-0.6211180124223602</c:v>
                </c:pt>
                <c:pt idx="4">
                  <c:v>0.90909090909090906</c:v>
                </c:pt>
                <c:pt idx="5">
                  <c:v>-2.641509433962264</c:v>
                </c:pt>
                <c:pt idx="6">
                  <c:v>2.7777777777777777</c:v>
                </c:pt>
                <c:pt idx="7">
                  <c:v>-1.9366197183098592</c:v>
                </c:pt>
                <c:pt idx="8">
                  <c:v>-1.66270783847981</c:v>
                </c:pt>
                <c:pt idx="9">
                  <c:v>-4.5075125208681133</c:v>
                </c:pt>
                <c:pt idx="10">
                  <c:v>-12.267657992565056</c:v>
                </c:pt>
                <c:pt idx="11">
                  <c:v>-12.871287128712872</c:v>
                </c:pt>
                <c:pt idx="12">
                  <c:v>-3.225806451612903</c:v>
                </c:pt>
                <c:pt idx="13">
                  <c:v>2.5145067698259189</c:v>
                </c:pt>
                <c:pt idx="14">
                  <c:v>-6.3969896519285045</c:v>
                </c:pt>
                <c:pt idx="15">
                  <c:v>-14.814814814814815</c:v>
                </c:pt>
                <c:pt idx="16">
                  <c:v>0</c:v>
                </c:pt>
                <c:pt idx="17">
                  <c:v>-13.924050632911392</c:v>
                </c:pt>
                <c:pt idx="18">
                  <c:v>-2.8503562945368173</c:v>
                </c:pt>
                <c:pt idx="19">
                  <c:v>11.453744493392071</c:v>
                </c:pt>
                <c:pt idx="20">
                  <c:v>-10.082644628099173</c:v>
                </c:pt>
                <c:pt idx="21">
                  <c:v>0</c:v>
                </c:pt>
                <c:pt idx="23">
                  <c:v>0.55865921787709494</c:v>
                </c:pt>
                <c:pt idx="24">
                  <c:v>-1.40597539543058</c:v>
                </c:pt>
                <c:pt idx="25">
                  <c:v>-4.8977723527616721</c:v>
                </c:pt>
              </c:numCache>
            </c:numRef>
          </c:val>
          <c:extLst>
            <c:ext xmlns:c16="http://schemas.microsoft.com/office/drawing/2014/chart" uri="{C3380CC4-5D6E-409C-BE32-E72D297353CC}">
              <c16:uniqueId val="{00000020-8435-44FA-BDD9-4FF42999211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{D34ABD33-228F-4354-AF04-097E20312BEB}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435-44FA-BDD9-4FF42999211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{5BEB9B5D-115C-4BDA-A73E-BDB1D16BB1E2}</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435-44FA-BDD9-4FF42999211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{2175E259-A136-424B-96E7-42B21F931F41}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435-44FA-BDD9-4FF42999211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{20382D67-8D7C-4664-B196-727DF887887E}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435-44FA-BDD9-4FF42999211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{CBA98B82-BDB2-4CAE-A60C-AE7A79EC6F34}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435-44FA-BDD9-4FF42999211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{3CEF5839-8642-4396-874F-70DEAB201CF3}</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435-44FA-BDD9-4FF42999211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{AA195FD7-F14E-4484-B678-5036DF4C9D6D}</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435-44FA-BDD9-4FF42999211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{53549B38-DC92-4CC1-98DB-76E463763814}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435-44FA-BDD9-4FF42999211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{5DC6B6A9-A4EB-4D91-9386-16417CA67FDA}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435-44FA-BDD9-4FF42999211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{9756F32F-5BBA-4D64-B739-C7ECD1DFCB39}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435-44FA-BDD9-4FF42999211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{0EF00512-CD02-4D94-BF53-B8BABA19676F}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435-44FA-BDD9-4FF42999211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{03657A47-64D0-4B75-84A2-189B075B495A}</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435-44FA-BDD9-4FF42999211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{1F612244-B120-43F1-9D9E-32CD098DD8D4}</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435-44FA-BDD9-4FF42999211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{48FB5B9D-7F20-4B35-8557-477B2751E62C}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435-44FA-BDD9-4FF42999211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{3414BD2D-DE6B-41A4-9E81-978AF3284FD3}</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435-44FA-BDD9-4FF42999211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{8C19FAC9-BFA2-42CF-849C-4E5B8BB5625B}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435-44FA-BDD9-4FF42999211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{829CC024-F1FC-4D88-9C92-1B5926882DDE}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435-44FA-BDD9-4FF42999211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{AF32A67D-6CB3-4761-9461-29DE397482D9}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435-44FA-BDD9-4FF42999211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{3C54A0ED-4BF0-42B7-927D-9BA82277B4D7}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435-44FA-BDD9-4FF42999211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{16D37644-9DE4-45B0-AEBA-A7F782F27C8A}</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435-44FA-BDD9-4FF42999211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{5813886E-500D-4C7F-AC23-1B4A7B3A8319}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435-44FA-BDD9-4FF42999211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{37104355-D267-4904-BC93-1CECFAE46AAF}</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435-44FA-BDD9-4FF42999211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{F35DF1AA-D2A6-41A4-9569-D9903002FAD4}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435-44FA-BDD9-4FF42999211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{F20F37C4-3261-40B4-BEF6-981A156EDD18}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435-44FA-BDD9-4FF42999211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{EEA4BCFD-F8C7-486D-A279-16FF0B836BE1}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435-44FA-BDD9-4FF42999211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{30908F87-0182-479D-BED5-5DD2063027AF}</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435-44FA-BDD9-4FF42999211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{33A13C99-BED9-49CE-A432-C65EC723C8E8}</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435-44FA-BDD9-4FF42999211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{044ED0D2-F253-4129-81A8-E494F8A7E3E8}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435-44FA-BDD9-4FF42999211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{58A30DE3-42C1-41C8-BA5A-301047000E93}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435-44FA-BDD9-4FF42999211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{66828781-4AAC-469B-A856-C50CEDD839A9}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435-44FA-BDD9-4FF42999211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{6954CB9B-52D0-4CC4-9758-0DF8A31A02E8}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435-44FA-BDD9-4FF42999211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{DCE36C71-DE9A-46F5-96D2-C40C7640FB88}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435-44FA-BDD9-4FF42999211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435-44FA-BDD9-4FF42999211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435-44FA-BDD9-4FF42999211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{663C1370-6907-4D3B-90E4-DF5CBA865976}</c15:txfldGUID>
                      <c15:f>Diagramm!$I$46</c15:f>
                      <c15:dlblFieldTableCache>
                        <c:ptCount val="1"/>
                      </c15:dlblFieldTableCache>
                    </c15:dlblFTEntry>
                  </c15:dlblFieldTable>
                  <c15:showDataLabelsRange val="0"/>
                </c:ext>
                <c:ext xmlns:c16="http://schemas.microsoft.com/office/drawing/2014/chart" uri="{C3380CC4-5D6E-409C-BE32-E72D297353CC}">
                  <c16:uniqueId val="{00000000-30C0-4CEA-B555-BFE6ED84230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{4E60437F-FB46-4DA8-AB0B-0E8550D80978}</c15:txfldGUID>
                      <c15:f>Diagramm!$I$47</c15:f>
                      <c15:dlblFieldTableCache>
                        <c:ptCount val="1"/>
                      </c15:dlblFieldTableCache>
                    </c15:dlblFTEntry>
                  </c15:dlblFieldTable>
                  <c15:showDataLabelsRange val="0"/>
                </c:ext>
                <c:ext xmlns:c16="http://schemas.microsoft.com/office/drawing/2014/chart" uri="{C3380CC4-5D6E-409C-BE32-E72D297353CC}">
                  <c16:uniqueId val="{00000001-30C0-4CEA-B555-BFE6ED84230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{41B1CCFD-61E2-4D17-8709-C7B00A2A71C3}</c15:txfldGUID>
                      <c15:f>Diagramm!$I$48</c15:f>
                      <c15:dlblFieldTableCache>
                        <c:ptCount val="1"/>
                      </c15:dlblFieldTableCache>
                    </c15:dlblFTEntry>
                  </c15:dlblFieldTable>
                  <c15:showDataLabelsRange val="0"/>
                </c:ext>
                <c:ext xmlns:c16="http://schemas.microsoft.com/office/drawing/2014/chart" uri="{C3380CC4-5D6E-409C-BE32-E72D297353CC}">
                  <c16:uniqueId val="{00000002-30C0-4CEA-B555-BFE6ED84230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{4850AD51-7AC0-4211-85B5-CCF7E251BF0B}</c15:txfldGUID>
                      <c15:f>Diagramm!$I$49</c15:f>
                      <c15:dlblFieldTableCache>
                        <c:ptCount val="1"/>
                      </c15:dlblFieldTableCache>
                    </c15:dlblFTEntry>
                  </c15:dlblFieldTable>
                  <c15:showDataLabelsRange val="0"/>
                </c:ext>
                <c:ext xmlns:c16="http://schemas.microsoft.com/office/drawing/2014/chart" uri="{C3380CC4-5D6E-409C-BE32-E72D297353CC}">
                  <c16:uniqueId val="{00000003-30C0-4CEA-B555-BFE6ED84230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{4A118554-99D3-4CF7-A804-CF623AD9EBED}</c15:txfldGUID>
                      <c15:f>Diagramm!$I$50</c15:f>
                      <c15:dlblFieldTableCache>
                        <c:ptCount val="1"/>
                      </c15:dlblFieldTableCache>
                    </c15:dlblFTEntry>
                  </c15:dlblFieldTable>
                  <c15:showDataLabelsRange val="0"/>
                </c:ext>
                <c:ext xmlns:c16="http://schemas.microsoft.com/office/drawing/2014/chart" uri="{C3380CC4-5D6E-409C-BE32-E72D297353CC}">
                  <c16:uniqueId val="{00000004-30C0-4CEA-B555-BFE6ED84230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{716DA7AD-40B9-4682-BF79-19C768DC55EA}</c15:txfldGUID>
                      <c15:f>Diagramm!$I$51</c15:f>
                      <c15:dlblFieldTableCache>
                        <c:ptCount val="1"/>
                      </c15:dlblFieldTableCache>
                    </c15:dlblFTEntry>
                  </c15:dlblFieldTable>
                  <c15:showDataLabelsRange val="0"/>
                </c:ext>
                <c:ext xmlns:c16="http://schemas.microsoft.com/office/drawing/2014/chart" uri="{C3380CC4-5D6E-409C-BE32-E72D297353CC}">
                  <c16:uniqueId val="{00000005-30C0-4CEA-B555-BFE6ED84230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{E247055E-756A-409A-8A18-EF288CA5B109}</c15:txfldGUID>
                      <c15:f>Diagramm!$I$52</c15:f>
                      <c15:dlblFieldTableCache>
                        <c:ptCount val="1"/>
                      </c15:dlblFieldTableCache>
                    </c15:dlblFTEntry>
                  </c15:dlblFieldTable>
                  <c15:showDataLabelsRange val="0"/>
                </c:ext>
                <c:ext xmlns:c16="http://schemas.microsoft.com/office/drawing/2014/chart" uri="{C3380CC4-5D6E-409C-BE32-E72D297353CC}">
                  <c16:uniqueId val="{00000006-30C0-4CEA-B555-BFE6ED84230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{3E02E585-95B9-4C12-B571-7EFB5C6A66FA}</c15:txfldGUID>
                      <c15:f>Diagramm!$I$53</c15:f>
                      <c15:dlblFieldTableCache>
                        <c:ptCount val="1"/>
                      </c15:dlblFieldTableCache>
                    </c15:dlblFTEntry>
                  </c15:dlblFieldTable>
                  <c15:showDataLabelsRange val="0"/>
                </c:ext>
                <c:ext xmlns:c16="http://schemas.microsoft.com/office/drawing/2014/chart" uri="{C3380CC4-5D6E-409C-BE32-E72D297353CC}">
                  <c16:uniqueId val="{00000007-30C0-4CEA-B555-BFE6ED84230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{2F6E613E-FB40-42D6-9C14-AC76781AE8E5}</c15:txfldGUID>
                      <c15:f>Diagramm!$I$54</c15:f>
                      <c15:dlblFieldTableCache>
                        <c:ptCount val="1"/>
                      </c15:dlblFieldTableCache>
                    </c15:dlblFTEntry>
                  </c15:dlblFieldTable>
                  <c15:showDataLabelsRange val="0"/>
                </c:ext>
                <c:ext xmlns:c16="http://schemas.microsoft.com/office/drawing/2014/chart" uri="{C3380CC4-5D6E-409C-BE32-E72D297353CC}">
                  <c16:uniqueId val="{00000008-30C0-4CEA-B555-BFE6ED84230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{5A49C992-45F6-4111-B6B8-78ED35A1D660}</c15:txfldGUID>
                      <c15:f>Diagramm!$I$55</c15:f>
                      <c15:dlblFieldTableCache>
                        <c:ptCount val="1"/>
                      </c15:dlblFieldTableCache>
                    </c15:dlblFTEntry>
                  </c15:dlblFieldTable>
                  <c15:showDataLabelsRange val="0"/>
                </c:ext>
                <c:ext xmlns:c16="http://schemas.microsoft.com/office/drawing/2014/chart" uri="{C3380CC4-5D6E-409C-BE32-E72D297353CC}">
                  <c16:uniqueId val="{00000009-30C0-4CEA-B555-BFE6ED84230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{4967751E-BB14-4F1D-9052-90A06A65F207}</c15:txfldGUID>
                      <c15:f>Diagramm!$I$56</c15:f>
                      <c15:dlblFieldTableCache>
                        <c:ptCount val="1"/>
                      </c15:dlblFieldTableCache>
                    </c15:dlblFTEntry>
                  </c15:dlblFieldTable>
                  <c15:showDataLabelsRange val="0"/>
                </c:ext>
                <c:ext xmlns:c16="http://schemas.microsoft.com/office/drawing/2014/chart" uri="{C3380CC4-5D6E-409C-BE32-E72D297353CC}">
                  <c16:uniqueId val="{0000000A-30C0-4CEA-B555-BFE6ED84230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{708A7A65-E5A8-4D2F-9A33-BA0624D857F8}</c15:txfldGUID>
                      <c15:f>Diagramm!$I$57</c15:f>
                      <c15:dlblFieldTableCache>
                        <c:ptCount val="1"/>
                      </c15:dlblFieldTableCache>
                    </c15:dlblFTEntry>
                  </c15:dlblFieldTable>
                  <c15:showDataLabelsRange val="0"/>
                </c:ext>
                <c:ext xmlns:c16="http://schemas.microsoft.com/office/drawing/2014/chart" uri="{C3380CC4-5D6E-409C-BE32-E72D297353CC}">
                  <c16:uniqueId val="{0000000B-30C0-4CEA-B555-BFE6ED84230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{73CAE4FC-60BA-4386-A5CB-479C0CFD08C8}</c15:txfldGUID>
                      <c15:f>Diagramm!$I$58</c15:f>
                      <c15:dlblFieldTableCache>
                        <c:ptCount val="1"/>
                      </c15:dlblFieldTableCache>
                    </c15:dlblFTEntry>
                  </c15:dlblFieldTable>
                  <c15:showDataLabelsRange val="0"/>
                </c:ext>
                <c:ext xmlns:c16="http://schemas.microsoft.com/office/drawing/2014/chart" uri="{C3380CC4-5D6E-409C-BE32-E72D297353CC}">
                  <c16:uniqueId val="{0000000C-30C0-4CEA-B555-BFE6ED84230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{E0A57A76-1809-4DD8-9D4B-3FE566A92881}</c15:txfldGUID>
                      <c15:f>Diagramm!$I$59</c15:f>
                      <c15:dlblFieldTableCache>
                        <c:ptCount val="1"/>
                      </c15:dlblFieldTableCache>
                    </c15:dlblFTEntry>
                  </c15:dlblFieldTable>
                  <c15:showDataLabelsRange val="0"/>
                </c:ext>
                <c:ext xmlns:c16="http://schemas.microsoft.com/office/drawing/2014/chart" uri="{C3380CC4-5D6E-409C-BE32-E72D297353CC}">
                  <c16:uniqueId val="{0000000D-30C0-4CEA-B555-BFE6ED84230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{43DF3D36-7588-445E-AE97-5324787233E2}</c15:txfldGUID>
                      <c15:f>Diagramm!$I$60</c15:f>
                      <c15:dlblFieldTableCache>
                        <c:ptCount val="1"/>
                      </c15:dlblFieldTableCache>
                    </c15:dlblFTEntry>
                  </c15:dlblFieldTable>
                  <c15:showDataLabelsRange val="0"/>
                </c:ext>
                <c:ext xmlns:c16="http://schemas.microsoft.com/office/drawing/2014/chart" uri="{C3380CC4-5D6E-409C-BE32-E72D297353CC}">
                  <c16:uniqueId val="{0000000E-30C0-4CEA-B555-BFE6ED84230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{B5D0104C-E019-4411-8960-7D3E9858AB2D}</c15:txfldGUID>
                      <c15:f>Diagramm!$I$61</c15:f>
                      <c15:dlblFieldTableCache>
                        <c:ptCount val="1"/>
                      </c15:dlblFieldTableCache>
                    </c15:dlblFTEntry>
                  </c15:dlblFieldTable>
                  <c15:showDataLabelsRange val="0"/>
                </c:ext>
                <c:ext xmlns:c16="http://schemas.microsoft.com/office/drawing/2014/chart" uri="{C3380CC4-5D6E-409C-BE32-E72D297353CC}">
                  <c16:uniqueId val="{0000000F-30C0-4CEA-B555-BFE6ED84230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{F9BA708A-5566-4E4B-8CF0-A8CBD1185C1C}</c15:txfldGUID>
                      <c15:f>Diagramm!$I$62</c15:f>
                      <c15:dlblFieldTableCache>
                        <c:ptCount val="1"/>
                      </c15:dlblFieldTableCache>
                    </c15:dlblFTEntry>
                  </c15:dlblFieldTable>
                  <c15:showDataLabelsRange val="0"/>
                </c:ext>
                <c:ext xmlns:c16="http://schemas.microsoft.com/office/drawing/2014/chart" uri="{C3380CC4-5D6E-409C-BE32-E72D297353CC}">
                  <c16:uniqueId val="{00000010-30C0-4CEA-B555-BFE6ED84230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{47BF79BF-0CB7-4596-AB57-AB2E2375E278}</c15:txfldGUID>
                      <c15:f>Diagramm!$I$63</c15:f>
                      <c15:dlblFieldTableCache>
                        <c:ptCount val="1"/>
                      </c15:dlblFieldTableCache>
                    </c15:dlblFTEntry>
                  </c15:dlblFieldTable>
                  <c15:showDataLabelsRange val="0"/>
                </c:ext>
                <c:ext xmlns:c16="http://schemas.microsoft.com/office/drawing/2014/chart" uri="{C3380CC4-5D6E-409C-BE32-E72D297353CC}">
                  <c16:uniqueId val="{00000011-30C0-4CEA-B555-BFE6ED84230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{65601947-F861-4DC4-96E5-81A2F0D4E18F}</c15:txfldGUID>
                      <c15:f>Diagramm!$I$64</c15:f>
                      <c15:dlblFieldTableCache>
                        <c:ptCount val="1"/>
                      </c15:dlblFieldTableCache>
                    </c15:dlblFTEntry>
                  </c15:dlblFieldTable>
                  <c15:showDataLabelsRange val="0"/>
                </c:ext>
                <c:ext xmlns:c16="http://schemas.microsoft.com/office/drawing/2014/chart" uri="{C3380CC4-5D6E-409C-BE32-E72D297353CC}">
                  <c16:uniqueId val="{00000012-30C0-4CEA-B555-BFE6ED84230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{19B7375E-33F0-4357-B455-38B9DC7222B0}</c15:txfldGUID>
                      <c15:f>Diagramm!$I$65</c15:f>
                      <c15:dlblFieldTableCache>
                        <c:ptCount val="1"/>
                      </c15:dlblFieldTableCache>
                    </c15:dlblFTEntry>
                  </c15:dlblFieldTable>
                  <c15:showDataLabelsRange val="0"/>
                </c:ext>
                <c:ext xmlns:c16="http://schemas.microsoft.com/office/drawing/2014/chart" uri="{C3380CC4-5D6E-409C-BE32-E72D297353CC}">
                  <c16:uniqueId val="{00000013-30C0-4CEA-B555-BFE6ED84230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{89031050-8C27-439A-83E7-100752910197}</c15:txfldGUID>
                      <c15:f>Diagramm!$I$66</c15:f>
                      <c15:dlblFieldTableCache>
                        <c:ptCount val="1"/>
                      </c15:dlblFieldTableCache>
                    </c15:dlblFTEntry>
                  </c15:dlblFieldTable>
                  <c15:showDataLabelsRange val="0"/>
                </c:ext>
                <c:ext xmlns:c16="http://schemas.microsoft.com/office/drawing/2014/chart" uri="{C3380CC4-5D6E-409C-BE32-E72D297353CC}">
                  <c16:uniqueId val="{00000014-30C0-4CEA-B555-BFE6ED84230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{C47F8BB1-C21F-4E9E-AF2F-60BE52B7AACE}</c15:txfldGUID>
                      <c15:f>Diagramm!$I$67</c15:f>
                      <c15:dlblFieldTableCache>
                        <c:ptCount val="1"/>
                      </c15:dlblFieldTableCache>
                    </c15:dlblFTEntry>
                  </c15:dlblFieldTable>
                  <c15:showDataLabelsRange val="0"/>
                </c:ext>
                <c:ext xmlns:c16="http://schemas.microsoft.com/office/drawing/2014/chart" uri="{C3380CC4-5D6E-409C-BE32-E72D297353CC}">
                  <c16:uniqueId val="{00000015-30C0-4CEA-B555-BFE6ED84230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0C0-4CEA-B555-BFE6ED84230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{16E9017F-3A67-47F6-890A-0B9839B7A43C}</c15:txfldGUID>
                      <c15:f>Diagramm!$K$46</c15:f>
                      <c15:dlblFieldTableCache>
                        <c:ptCount val="1"/>
                      </c15:dlblFieldTableCache>
                    </c15:dlblFTEntry>
                  </c15:dlblFieldTable>
                  <c15:showDataLabelsRange val="0"/>
                </c:ext>
                <c:ext xmlns:c16="http://schemas.microsoft.com/office/drawing/2014/chart" uri="{C3380CC4-5D6E-409C-BE32-E72D297353CC}">
                  <c16:uniqueId val="{00000017-30C0-4CEA-B555-BFE6ED84230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{39BAF8ED-5D73-4D9F-B6B1-E9A82C086599}</c15:txfldGUID>
                      <c15:f>Diagramm!$K$47</c15:f>
                      <c15:dlblFieldTableCache>
                        <c:ptCount val="1"/>
                      </c15:dlblFieldTableCache>
                    </c15:dlblFTEntry>
                  </c15:dlblFieldTable>
                  <c15:showDataLabelsRange val="0"/>
                </c:ext>
                <c:ext xmlns:c16="http://schemas.microsoft.com/office/drawing/2014/chart" uri="{C3380CC4-5D6E-409C-BE32-E72D297353CC}">
                  <c16:uniqueId val="{00000018-30C0-4CEA-B555-BFE6ED84230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{24256C83-E93A-4096-9FF0-92E5C86DB412}</c15:txfldGUID>
                      <c15:f>Diagramm!$K$48</c15:f>
                      <c15:dlblFieldTableCache>
                        <c:ptCount val="1"/>
                      </c15:dlblFieldTableCache>
                    </c15:dlblFTEntry>
                  </c15:dlblFieldTable>
                  <c15:showDataLabelsRange val="0"/>
                </c:ext>
                <c:ext xmlns:c16="http://schemas.microsoft.com/office/drawing/2014/chart" uri="{C3380CC4-5D6E-409C-BE32-E72D297353CC}">
                  <c16:uniqueId val="{00000019-30C0-4CEA-B555-BFE6ED84230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{7C7C4B8D-BBFF-4AB3-ACE9-87808148F164}</c15:txfldGUID>
                      <c15:f>Diagramm!$K$49</c15:f>
                      <c15:dlblFieldTableCache>
                        <c:ptCount val="1"/>
                      </c15:dlblFieldTableCache>
                    </c15:dlblFTEntry>
                  </c15:dlblFieldTable>
                  <c15:showDataLabelsRange val="0"/>
                </c:ext>
                <c:ext xmlns:c16="http://schemas.microsoft.com/office/drawing/2014/chart" uri="{C3380CC4-5D6E-409C-BE32-E72D297353CC}">
                  <c16:uniqueId val="{0000001A-30C0-4CEA-B555-BFE6ED84230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{E3C7EA31-A2E9-4AC8-9D02-A84A90457038}</c15:txfldGUID>
                      <c15:f>Diagramm!$K$50</c15:f>
                      <c15:dlblFieldTableCache>
                        <c:ptCount val="1"/>
                      </c15:dlblFieldTableCache>
                    </c15:dlblFTEntry>
                  </c15:dlblFieldTable>
                  <c15:showDataLabelsRange val="0"/>
                </c:ext>
                <c:ext xmlns:c16="http://schemas.microsoft.com/office/drawing/2014/chart" uri="{C3380CC4-5D6E-409C-BE32-E72D297353CC}">
                  <c16:uniqueId val="{0000001B-30C0-4CEA-B555-BFE6ED84230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{140A1E89-FA4B-45FA-8A42-EE3141956B09}</c15:txfldGUID>
                      <c15:f>Diagramm!$K$51</c15:f>
                      <c15:dlblFieldTableCache>
                        <c:ptCount val="1"/>
                      </c15:dlblFieldTableCache>
                    </c15:dlblFTEntry>
                  </c15:dlblFieldTable>
                  <c15:showDataLabelsRange val="0"/>
                </c:ext>
                <c:ext xmlns:c16="http://schemas.microsoft.com/office/drawing/2014/chart" uri="{C3380CC4-5D6E-409C-BE32-E72D297353CC}">
                  <c16:uniqueId val="{0000001C-30C0-4CEA-B555-BFE6ED84230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{C60C236C-E9E5-4AD8-8AE8-01843BCEF99B}</c15:txfldGUID>
                      <c15:f>Diagramm!$K$52</c15:f>
                      <c15:dlblFieldTableCache>
                        <c:ptCount val="1"/>
                      </c15:dlblFieldTableCache>
                    </c15:dlblFTEntry>
                  </c15:dlblFieldTable>
                  <c15:showDataLabelsRange val="0"/>
                </c:ext>
                <c:ext xmlns:c16="http://schemas.microsoft.com/office/drawing/2014/chart" uri="{C3380CC4-5D6E-409C-BE32-E72D297353CC}">
                  <c16:uniqueId val="{0000001D-30C0-4CEA-B555-BFE6ED84230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{36133393-C82D-4796-80A4-A840B52ADE6D}</c15:txfldGUID>
                      <c15:f>Diagramm!$K$53</c15:f>
                      <c15:dlblFieldTableCache>
                        <c:ptCount val="1"/>
                      </c15:dlblFieldTableCache>
                    </c15:dlblFTEntry>
                  </c15:dlblFieldTable>
                  <c15:showDataLabelsRange val="0"/>
                </c:ext>
                <c:ext xmlns:c16="http://schemas.microsoft.com/office/drawing/2014/chart" uri="{C3380CC4-5D6E-409C-BE32-E72D297353CC}">
                  <c16:uniqueId val="{0000001E-30C0-4CEA-B555-BFE6ED84230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{F8F79020-C6BB-427C-A657-180EB86358D4}</c15:txfldGUID>
                      <c15:f>Diagramm!$K$54</c15:f>
                      <c15:dlblFieldTableCache>
                        <c:ptCount val="1"/>
                      </c15:dlblFieldTableCache>
                    </c15:dlblFTEntry>
                  </c15:dlblFieldTable>
                  <c15:showDataLabelsRange val="0"/>
                </c:ext>
                <c:ext xmlns:c16="http://schemas.microsoft.com/office/drawing/2014/chart" uri="{C3380CC4-5D6E-409C-BE32-E72D297353CC}">
                  <c16:uniqueId val="{0000001F-30C0-4CEA-B555-BFE6ED84230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{D34E88B9-D6F2-41E7-98AF-DCAEDF6CB750}</c15:txfldGUID>
                      <c15:f>Diagramm!$K$55</c15:f>
                      <c15:dlblFieldTableCache>
                        <c:ptCount val="1"/>
                      </c15:dlblFieldTableCache>
                    </c15:dlblFTEntry>
                  </c15:dlblFieldTable>
                  <c15:showDataLabelsRange val="0"/>
                </c:ext>
                <c:ext xmlns:c16="http://schemas.microsoft.com/office/drawing/2014/chart" uri="{C3380CC4-5D6E-409C-BE32-E72D297353CC}">
                  <c16:uniqueId val="{00000020-30C0-4CEA-B555-BFE6ED84230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{54647911-DB7E-4D3F-8BC8-68DFED1ABC9F}</c15:txfldGUID>
                      <c15:f>Diagramm!$K$56</c15:f>
                      <c15:dlblFieldTableCache>
                        <c:ptCount val="1"/>
                      </c15:dlblFieldTableCache>
                    </c15:dlblFTEntry>
                  </c15:dlblFieldTable>
                  <c15:showDataLabelsRange val="0"/>
                </c:ext>
                <c:ext xmlns:c16="http://schemas.microsoft.com/office/drawing/2014/chart" uri="{C3380CC4-5D6E-409C-BE32-E72D297353CC}">
                  <c16:uniqueId val="{00000021-30C0-4CEA-B555-BFE6ED84230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{AED06FCA-18E3-4AD4-8F36-D50DD3654ABC}</c15:txfldGUID>
                      <c15:f>Diagramm!$K$57</c15:f>
                      <c15:dlblFieldTableCache>
                        <c:ptCount val="1"/>
                      </c15:dlblFieldTableCache>
                    </c15:dlblFTEntry>
                  </c15:dlblFieldTable>
                  <c15:showDataLabelsRange val="0"/>
                </c:ext>
                <c:ext xmlns:c16="http://schemas.microsoft.com/office/drawing/2014/chart" uri="{C3380CC4-5D6E-409C-BE32-E72D297353CC}">
                  <c16:uniqueId val="{00000022-30C0-4CEA-B555-BFE6ED84230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{C44547D8-2672-4F8B-BEDA-F75BB9A46D0C}</c15:txfldGUID>
                      <c15:f>Diagramm!$K$58</c15:f>
                      <c15:dlblFieldTableCache>
                        <c:ptCount val="1"/>
                      </c15:dlblFieldTableCache>
                    </c15:dlblFTEntry>
                  </c15:dlblFieldTable>
                  <c15:showDataLabelsRange val="0"/>
                </c:ext>
                <c:ext xmlns:c16="http://schemas.microsoft.com/office/drawing/2014/chart" uri="{C3380CC4-5D6E-409C-BE32-E72D297353CC}">
                  <c16:uniqueId val="{00000023-30C0-4CEA-B555-BFE6ED84230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{30B61EBE-AD72-4FBF-8660-B5DD0023D15B}</c15:txfldGUID>
                      <c15:f>Diagramm!$K$59</c15:f>
                      <c15:dlblFieldTableCache>
                        <c:ptCount val="1"/>
                      </c15:dlblFieldTableCache>
                    </c15:dlblFTEntry>
                  </c15:dlblFieldTable>
                  <c15:showDataLabelsRange val="0"/>
                </c:ext>
                <c:ext xmlns:c16="http://schemas.microsoft.com/office/drawing/2014/chart" uri="{C3380CC4-5D6E-409C-BE32-E72D297353CC}">
                  <c16:uniqueId val="{00000024-30C0-4CEA-B555-BFE6ED84230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{F3577F02-1947-41C7-B91A-8D1775A2BE5A}</c15:txfldGUID>
                      <c15:f>Diagramm!$K$60</c15:f>
                      <c15:dlblFieldTableCache>
                        <c:ptCount val="1"/>
                      </c15:dlblFieldTableCache>
                    </c15:dlblFTEntry>
                  </c15:dlblFieldTable>
                  <c15:showDataLabelsRange val="0"/>
                </c:ext>
                <c:ext xmlns:c16="http://schemas.microsoft.com/office/drawing/2014/chart" uri="{C3380CC4-5D6E-409C-BE32-E72D297353CC}">
                  <c16:uniqueId val="{00000025-30C0-4CEA-B555-BFE6ED84230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{AF90EA69-8077-489A-9A5D-CDDF539F1F48}</c15:txfldGUID>
                      <c15:f>Diagramm!$K$61</c15:f>
                      <c15:dlblFieldTableCache>
                        <c:ptCount val="1"/>
                      </c15:dlblFieldTableCache>
                    </c15:dlblFTEntry>
                  </c15:dlblFieldTable>
                  <c15:showDataLabelsRange val="0"/>
                </c:ext>
                <c:ext xmlns:c16="http://schemas.microsoft.com/office/drawing/2014/chart" uri="{C3380CC4-5D6E-409C-BE32-E72D297353CC}">
                  <c16:uniqueId val="{00000026-30C0-4CEA-B555-BFE6ED84230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{DC8B6DEE-7BF5-41EB-BFAE-8FA67B833608}</c15:txfldGUID>
                      <c15:f>Diagramm!$K$62</c15:f>
                      <c15:dlblFieldTableCache>
                        <c:ptCount val="1"/>
                      </c15:dlblFieldTableCache>
                    </c15:dlblFTEntry>
                  </c15:dlblFieldTable>
                  <c15:showDataLabelsRange val="0"/>
                </c:ext>
                <c:ext xmlns:c16="http://schemas.microsoft.com/office/drawing/2014/chart" uri="{C3380CC4-5D6E-409C-BE32-E72D297353CC}">
                  <c16:uniqueId val="{00000027-30C0-4CEA-B555-BFE6ED84230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{87280EFE-DDD2-490E-ADB7-00511DB21636}</c15:txfldGUID>
                      <c15:f>Diagramm!$K$63</c15:f>
                      <c15:dlblFieldTableCache>
                        <c:ptCount val="1"/>
                      </c15:dlblFieldTableCache>
                    </c15:dlblFTEntry>
                  </c15:dlblFieldTable>
                  <c15:showDataLabelsRange val="0"/>
                </c:ext>
                <c:ext xmlns:c16="http://schemas.microsoft.com/office/drawing/2014/chart" uri="{C3380CC4-5D6E-409C-BE32-E72D297353CC}">
                  <c16:uniqueId val="{00000028-30C0-4CEA-B555-BFE6ED84230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{0FF6F113-698B-4C79-B4F9-F7F0FC6B2A00}</c15:txfldGUID>
                      <c15:f>Diagramm!$K$64</c15:f>
                      <c15:dlblFieldTableCache>
                        <c:ptCount val="1"/>
                      </c15:dlblFieldTableCache>
                    </c15:dlblFTEntry>
                  </c15:dlblFieldTable>
                  <c15:showDataLabelsRange val="0"/>
                </c:ext>
                <c:ext xmlns:c16="http://schemas.microsoft.com/office/drawing/2014/chart" uri="{C3380CC4-5D6E-409C-BE32-E72D297353CC}">
                  <c16:uniqueId val="{00000029-30C0-4CEA-B555-BFE6ED84230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{4CB8A143-3A7D-41F8-8C40-2E02E76D0FCC}</c15:txfldGUID>
                      <c15:f>Diagramm!$K$65</c15:f>
                      <c15:dlblFieldTableCache>
                        <c:ptCount val="1"/>
                      </c15:dlblFieldTableCache>
                    </c15:dlblFTEntry>
                  </c15:dlblFieldTable>
                  <c15:showDataLabelsRange val="0"/>
                </c:ext>
                <c:ext xmlns:c16="http://schemas.microsoft.com/office/drawing/2014/chart" uri="{C3380CC4-5D6E-409C-BE32-E72D297353CC}">
                  <c16:uniqueId val="{0000002A-30C0-4CEA-B555-BFE6ED84230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{54F845D9-6830-4B72-BFA4-60231CF1668B}</c15:txfldGUID>
                      <c15:f>Diagramm!$K$66</c15:f>
                      <c15:dlblFieldTableCache>
                        <c:ptCount val="1"/>
                      </c15:dlblFieldTableCache>
                    </c15:dlblFTEntry>
                  </c15:dlblFieldTable>
                  <c15:showDataLabelsRange val="0"/>
                </c:ext>
                <c:ext xmlns:c16="http://schemas.microsoft.com/office/drawing/2014/chart" uri="{C3380CC4-5D6E-409C-BE32-E72D297353CC}">
                  <c16:uniqueId val="{0000002B-30C0-4CEA-B555-BFE6ED84230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{31BCB615-AD93-48E2-B2AF-1D1FAFB26BD8}</c15:txfldGUID>
                      <c15:f>Diagramm!$K$67</c15:f>
                      <c15:dlblFieldTableCache>
                        <c:ptCount val="1"/>
                      </c15:dlblFieldTableCache>
                    </c15:dlblFTEntry>
                  </c15:dlblFieldTable>
                  <c15:showDataLabelsRange val="0"/>
                </c:ext>
                <c:ext xmlns:c16="http://schemas.microsoft.com/office/drawing/2014/chart" uri="{C3380CC4-5D6E-409C-BE32-E72D297353CC}">
                  <c16:uniqueId val="{0000002C-30C0-4CEA-B555-BFE6ED84230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0C0-4CEA-B555-BFE6ED84230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{E20BEBB3-E3B9-4522-91EE-6F824A9C807C}</c15:txfldGUID>
                      <c15:f>Diagramm!$J$46</c15:f>
                      <c15:dlblFieldTableCache>
                        <c:ptCount val="1"/>
                      </c15:dlblFieldTableCache>
                    </c15:dlblFTEntry>
                  </c15:dlblFieldTable>
                  <c15:showDataLabelsRange val="0"/>
                </c:ext>
                <c:ext xmlns:c16="http://schemas.microsoft.com/office/drawing/2014/chart" uri="{C3380CC4-5D6E-409C-BE32-E72D297353CC}">
                  <c16:uniqueId val="{0000002E-30C0-4CEA-B555-BFE6ED84230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{EB16D865-0AD6-45F6-AD9C-B894A36E2AA8}</c15:txfldGUID>
                      <c15:f>Diagramm!$J$47</c15:f>
                      <c15:dlblFieldTableCache>
                        <c:ptCount val="1"/>
                      </c15:dlblFieldTableCache>
                    </c15:dlblFTEntry>
                  </c15:dlblFieldTable>
                  <c15:showDataLabelsRange val="0"/>
                </c:ext>
                <c:ext xmlns:c16="http://schemas.microsoft.com/office/drawing/2014/chart" uri="{C3380CC4-5D6E-409C-BE32-E72D297353CC}">
                  <c16:uniqueId val="{0000002F-30C0-4CEA-B555-BFE6ED84230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{304449EC-3F18-45F5-B44C-8E51F768A5A2}</c15:txfldGUID>
                      <c15:f>Diagramm!$J$48</c15:f>
                      <c15:dlblFieldTableCache>
                        <c:ptCount val="1"/>
                      </c15:dlblFieldTableCache>
                    </c15:dlblFTEntry>
                  </c15:dlblFieldTable>
                  <c15:showDataLabelsRange val="0"/>
                </c:ext>
                <c:ext xmlns:c16="http://schemas.microsoft.com/office/drawing/2014/chart" uri="{C3380CC4-5D6E-409C-BE32-E72D297353CC}">
                  <c16:uniqueId val="{00000030-30C0-4CEA-B555-BFE6ED84230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{E6D6EBEB-2360-4B07-B2F0-44BAF76BE8AB}</c15:txfldGUID>
                      <c15:f>Diagramm!$J$49</c15:f>
                      <c15:dlblFieldTableCache>
                        <c:ptCount val="1"/>
                      </c15:dlblFieldTableCache>
                    </c15:dlblFTEntry>
                  </c15:dlblFieldTable>
                  <c15:showDataLabelsRange val="0"/>
                </c:ext>
                <c:ext xmlns:c16="http://schemas.microsoft.com/office/drawing/2014/chart" uri="{C3380CC4-5D6E-409C-BE32-E72D297353CC}">
                  <c16:uniqueId val="{00000031-30C0-4CEA-B555-BFE6ED84230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{46A1F753-48D7-4977-9F22-2FD38BE503A9}</c15:txfldGUID>
                      <c15:f>Diagramm!$J$50</c15:f>
                      <c15:dlblFieldTableCache>
                        <c:ptCount val="1"/>
                      </c15:dlblFieldTableCache>
                    </c15:dlblFTEntry>
                  </c15:dlblFieldTable>
                  <c15:showDataLabelsRange val="0"/>
                </c:ext>
                <c:ext xmlns:c16="http://schemas.microsoft.com/office/drawing/2014/chart" uri="{C3380CC4-5D6E-409C-BE32-E72D297353CC}">
                  <c16:uniqueId val="{00000032-30C0-4CEA-B555-BFE6ED84230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{CB101A64-FE61-4D6A-A1C9-262A3C876BCB}</c15:txfldGUID>
                      <c15:f>Diagramm!$J$51</c15:f>
                      <c15:dlblFieldTableCache>
                        <c:ptCount val="1"/>
                      </c15:dlblFieldTableCache>
                    </c15:dlblFTEntry>
                  </c15:dlblFieldTable>
                  <c15:showDataLabelsRange val="0"/>
                </c:ext>
                <c:ext xmlns:c16="http://schemas.microsoft.com/office/drawing/2014/chart" uri="{C3380CC4-5D6E-409C-BE32-E72D297353CC}">
                  <c16:uniqueId val="{00000033-30C0-4CEA-B555-BFE6ED84230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{3F823114-ABCD-41EA-B393-01546AE61924}</c15:txfldGUID>
                      <c15:f>Diagramm!$J$52</c15:f>
                      <c15:dlblFieldTableCache>
                        <c:ptCount val="1"/>
                      </c15:dlblFieldTableCache>
                    </c15:dlblFTEntry>
                  </c15:dlblFieldTable>
                  <c15:showDataLabelsRange val="0"/>
                </c:ext>
                <c:ext xmlns:c16="http://schemas.microsoft.com/office/drawing/2014/chart" uri="{C3380CC4-5D6E-409C-BE32-E72D297353CC}">
                  <c16:uniqueId val="{00000034-30C0-4CEA-B555-BFE6ED84230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{F9FB149E-3B22-4733-B5E6-8A31DDCBCD09}</c15:txfldGUID>
                      <c15:f>Diagramm!$J$53</c15:f>
                      <c15:dlblFieldTableCache>
                        <c:ptCount val="1"/>
                      </c15:dlblFieldTableCache>
                    </c15:dlblFTEntry>
                  </c15:dlblFieldTable>
                  <c15:showDataLabelsRange val="0"/>
                </c:ext>
                <c:ext xmlns:c16="http://schemas.microsoft.com/office/drawing/2014/chart" uri="{C3380CC4-5D6E-409C-BE32-E72D297353CC}">
                  <c16:uniqueId val="{00000035-30C0-4CEA-B555-BFE6ED84230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{3408E9FE-9ECA-4C90-9715-4B23894F0B80}</c15:txfldGUID>
                      <c15:f>Diagramm!$J$54</c15:f>
                      <c15:dlblFieldTableCache>
                        <c:ptCount val="1"/>
                      </c15:dlblFieldTableCache>
                    </c15:dlblFTEntry>
                  </c15:dlblFieldTable>
                  <c15:showDataLabelsRange val="0"/>
                </c:ext>
                <c:ext xmlns:c16="http://schemas.microsoft.com/office/drawing/2014/chart" uri="{C3380CC4-5D6E-409C-BE32-E72D297353CC}">
                  <c16:uniqueId val="{00000036-30C0-4CEA-B555-BFE6ED84230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{CCE34D69-EA7F-4055-A345-EF0EF13CE1A9}</c15:txfldGUID>
                      <c15:f>Diagramm!$J$55</c15:f>
                      <c15:dlblFieldTableCache>
                        <c:ptCount val="1"/>
                      </c15:dlblFieldTableCache>
                    </c15:dlblFTEntry>
                  </c15:dlblFieldTable>
                  <c15:showDataLabelsRange val="0"/>
                </c:ext>
                <c:ext xmlns:c16="http://schemas.microsoft.com/office/drawing/2014/chart" uri="{C3380CC4-5D6E-409C-BE32-E72D297353CC}">
                  <c16:uniqueId val="{00000037-30C0-4CEA-B555-BFE6ED84230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{D27AEB3F-B4C4-4BBA-979E-8EAEA742F329}</c15:txfldGUID>
                      <c15:f>Diagramm!$J$56</c15:f>
                      <c15:dlblFieldTableCache>
                        <c:ptCount val="1"/>
                      </c15:dlblFieldTableCache>
                    </c15:dlblFTEntry>
                  </c15:dlblFieldTable>
                  <c15:showDataLabelsRange val="0"/>
                </c:ext>
                <c:ext xmlns:c16="http://schemas.microsoft.com/office/drawing/2014/chart" uri="{C3380CC4-5D6E-409C-BE32-E72D297353CC}">
                  <c16:uniqueId val="{00000038-30C0-4CEA-B555-BFE6ED84230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{12A943BD-04AD-4AE4-91DA-6F18315D58AD}</c15:txfldGUID>
                      <c15:f>Diagramm!$J$57</c15:f>
                      <c15:dlblFieldTableCache>
                        <c:ptCount val="1"/>
                      </c15:dlblFieldTableCache>
                    </c15:dlblFTEntry>
                  </c15:dlblFieldTable>
                  <c15:showDataLabelsRange val="0"/>
                </c:ext>
                <c:ext xmlns:c16="http://schemas.microsoft.com/office/drawing/2014/chart" uri="{C3380CC4-5D6E-409C-BE32-E72D297353CC}">
                  <c16:uniqueId val="{00000039-30C0-4CEA-B555-BFE6ED84230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{D3FF3413-99D8-4DB9-B5CA-9B05A9270B51}</c15:txfldGUID>
                      <c15:f>Diagramm!$J$58</c15:f>
                      <c15:dlblFieldTableCache>
                        <c:ptCount val="1"/>
                      </c15:dlblFieldTableCache>
                    </c15:dlblFTEntry>
                  </c15:dlblFieldTable>
                  <c15:showDataLabelsRange val="0"/>
                </c:ext>
                <c:ext xmlns:c16="http://schemas.microsoft.com/office/drawing/2014/chart" uri="{C3380CC4-5D6E-409C-BE32-E72D297353CC}">
                  <c16:uniqueId val="{0000003A-30C0-4CEA-B555-BFE6ED84230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{6DA9E76E-F971-412B-B261-AC9CABB4A997}</c15:txfldGUID>
                      <c15:f>Diagramm!$J$59</c15:f>
                      <c15:dlblFieldTableCache>
                        <c:ptCount val="1"/>
                      </c15:dlblFieldTableCache>
                    </c15:dlblFTEntry>
                  </c15:dlblFieldTable>
                  <c15:showDataLabelsRange val="0"/>
                </c:ext>
                <c:ext xmlns:c16="http://schemas.microsoft.com/office/drawing/2014/chart" uri="{C3380CC4-5D6E-409C-BE32-E72D297353CC}">
                  <c16:uniqueId val="{0000003B-30C0-4CEA-B555-BFE6ED84230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{37665977-91C9-4D3B-9013-855FD81F76A7}</c15:txfldGUID>
                      <c15:f>Diagramm!$J$60</c15:f>
                      <c15:dlblFieldTableCache>
                        <c:ptCount val="1"/>
                      </c15:dlblFieldTableCache>
                    </c15:dlblFTEntry>
                  </c15:dlblFieldTable>
                  <c15:showDataLabelsRange val="0"/>
                </c:ext>
                <c:ext xmlns:c16="http://schemas.microsoft.com/office/drawing/2014/chart" uri="{C3380CC4-5D6E-409C-BE32-E72D297353CC}">
                  <c16:uniqueId val="{0000003C-30C0-4CEA-B555-BFE6ED84230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{B77CBC27-482D-434C-B90C-58EC1CD32100}</c15:txfldGUID>
                      <c15:f>Diagramm!$J$61</c15:f>
                      <c15:dlblFieldTableCache>
                        <c:ptCount val="1"/>
                      </c15:dlblFieldTableCache>
                    </c15:dlblFTEntry>
                  </c15:dlblFieldTable>
                  <c15:showDataLabelsRange val="0"/>
                </c:ext>
                <c:ext xmlns:c16="http://schemas.microsoft.com/office/drawing/2014/chart" uri="{C3380CC4-5D6E-409C-BE32-E72D297353CC}">
                  <c16:uniqueId val="{0000003D-30C0-4CEA-B555-BFE6ED84230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{4CDBC6BA-3DFA-435E-B6DB-C429ED63BD92}</c15:txfldGUID>
                      <c15:f>Diagramm!$J$62</c15:f>
                      <c15:dlblFieldTableCache>
                        <c:ptCount val="1"/>
                      </c15:dlblFieldTableCache>
                    </c15:dlblFTEntry>
                  </c15:dlblFieldTable>
                  <c15:showDataLabelsRange val="0"/>
                </c:ext>
                <c:ext xmlns:c16="http://schemas.microsoft.com/office/drawing/2014/chart" uri="{C3380CC4-5D6E-409C-BE32-E72D297353CC}">
                  <c16:uniqueId val="{0000003E-30C0-4CEA-B555-BFE6ED84230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{DF2F80B8-1943-46CE-86EE-B75B740F8FC5}</c15:txfldGUID>
                      <c15:f>Diagramm!$J$63</c15:f>
                      <c15:dlblFieldTableCache>
                        <c:ptCount val="1"/>
                      </c15:dlblFieldTableCache>
                    </c15:dlblFTEntry>
                  </c15:dlblFieldTable>
                  <c15:showDataLabelsRange val="0"/>
                </c:ext>
                <c:ext xmlns:c16="http://schemas.microsoft.com/office/drawing/2014/chart" uri="{C3380CC4-5D6E-409C-BE32-E72D297353CC}">
                  <c16:uniqueId val="{0000003F-30C0-4CEA-B555-BFE6ED84230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{EA0FFF57-6C1C-4A60-AB9B-48FABFC27A80}</c15:txfldGUID>
                      <c15:f>Diagramm!$J$64</c15:f>
                      <c15:dlblFieldTableCache>
                        <c:ptCount val="1"/>
                      </c15:dlblFieldTableCache>
                    </c15:dlblFTEntry>
                  </c15:dlblFieldTable>
                  <c15:showDataLabelsRange val="0"/>
                </c:ext>
                <c:ext xmlns:c16="http://schemas.microsoft.com/office/drawing/2014/chart" uri="{C3380CC4-5D6E-409C-BE32-E72D297353CC}">
                  <c16:uniqueId val="{00000040-30C0-4CEA-B555-BFE6ED84230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{BF1ADAA2-BD38-4FD3-AF13-3E6D946645D8}</c15:txfldGUID>
                      <c15:f>Diagramm!$J$65</c15:f>
                      <c15:dlblFieldTableCache>
                        <c:ptCount val="1"/>
                      </c15:dlblFieldTableCache>
                    </c15:dlblFTEntry>
                  </c15:dlblFieldTable>
                  <c15:showDataLabelsRange val="0"/>
                </c:ext>
                <c:ext xmlns:c16="http://schemas.microsoft.com/office/drawing/2014/chart" uri="{C3380CC4-5D6E-409C-BE32-E72D297353CC}">
                  <c16:uniqueId val="{00000041-30C0-4CEA-B555-BFE6ED84230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{FCA9E7B9-C8B6-4F7F-B0A3-85215A058FC2}</c15:txfldGUID>
                      <c15:f>Diagramm!$J$66</c15:f>
                      <c15:dlblFieldTableCache>
                        <c:ptCount val="1"/>
                      </c15:dlblFieldTableCache>
                    </c15:dlblFTEntry>
                  </c15:dlblFieldTable>
                  <c15:showDataLabelsRange val="0"/>
                </c:ext>
                <c:ext xmlns:c16="http://schemas.microsoft.com/office/drawing/2014/chart" uri="{C3380CC4-5D6E-409C-BE32-E72D297353CC}">
                  <c16:uniqueId val="{00000042-30C0-4CEA-B555-BFE6ED84230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{1D8B9B00-F256-47BB-90B7-C96DA6EAE2E8}</c15:txfldGUID>
                      <c15:f>Diagramm!$J$67</c15:f>
                      <c15:dlblFieldTableCache>
                        <c:ptCount val="1"/>
                      </c15:dlblFieldTableCache>
                    </c15:dlblFTEntry>
                  </c15:dlblFieldTable>
                  <c15:showDataLabelsRange val="0"/>
                </c:ext>
                <c:ext xmlns:c16="http://schemas.microsoft.com/office/drawing/2014/chart" uri="{C3380CC4-5D6E-409C-BE32-E72D297353CC}">
                  <c16:uniqueId val="{00000043-30C0-4CEA-B555-BFE6ED84230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0C0-4CEA-B555-BFE6ED84230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8FE-4FEF-A03B-6F3757A894C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8FE-4FEF-A03B-6F3757A894C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8FE-4FEF-A03B-6F3757A894C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8FE-4FEF-A03B-6F3757A894C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8FE-4FEF-A03B-6F3757A894C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8FE-4FEF-A03B-6F3757A894C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8FE-4FEF-A03B-6F3757A894C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8FE-4FEF-A03B-6F3757A894C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8FE-4FEF-A03B-6F3757A894C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8FE-4FEF-A03B-6F3757A894C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8FE-4FEF-A03B-6F3757A894C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8FE-4FEF-A03B-6F3757A894C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8FE-4FEF-A03B-6F3757A894C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8FE-4FEF-A03B-6F3757A894C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8FE-4FEF-A03B-6F3757A894C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8FE-4FEF-A03B-6F3757A894C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8FE-4FEF-A03B-6F3757A894C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8FE-4FEF-A03B-6F3757A894C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8FE-4FEF-A03B-6F3757A894C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8FE-4FEF-A03B-6F3757A894C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8FE-4FEF-A03B-6F3757A894C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8FE-4FEF-A03B-6F3757A894C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8FE-4FEF-A03B-6F3757A894C4}"/>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8FE-4FEF-A03B-6F3757A894C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28FE-4FEF-A03B-6F3757A894C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8FE-4FEF-A03B-6F3757A894C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28FE-4FEF-A03B-6F3757A894C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8FE-4FEF-A03B-6F3757A894C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28FE-4FEF-A03B-6F3757A894C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28FE-4FEF-A03B-6F3757A894C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28FE-4FEF-A03B-6F3757A894C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28FE-4FEF-A03B-6F3757A894C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28FE-4FEF-A03B-6F3757A894C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28FE-4FEF-A03B-6F3757A894C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28FE-4FEF-A03B-6F3757A894C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28FE-4FEF-A03B-6F3757A894C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28FE-4FEF-A03B-6F3757A894C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28FE-4FEF-A03B-6F3757A894C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28FE-4FEF-A03B-6F3757A894C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28FE-4FEF-A03B-6F3757A894C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28FE-4FEF-A03B-6F3757A894C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28FE-4FEF-A03B-6F3757A894C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28FE-4FEF-A03B-6F3757A894C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28FE-4FEF-A03B-6F3757A894C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28FE-4FEF-A03B-6F3757A894C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8FE-4FEF-A03B-6F3757A894C4}"/>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28FE-4FEF-A03B-6F3757A894C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28FE-4FEF-A03B-6F3757A894C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28FE-4FEF-A03B-6F3757A894C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28FE-4FEF-A03B-6F3757A894C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28FE-4FEF-A03B-6F3757A894C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28FE-4FEF-A03B-6F3757A894C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28FE-4FEF-A03B-6F3757A894C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28FE-4FEF-A03B-6F3757A894C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28FE-4FEF-A03B-6F3757A894C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28FE-4FEF-A03B-6F3757A894C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28FE-4FEF-A03B-6F3757A894C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28FE-4FEF-A03B-6F3757A894C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28FE-4FEF-A03B-6F3757A894C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28FE-4FEF-A03B-6F3757A894C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28FE-4FEF-A03B-6F3757A894C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28FE-4FEF-A03B-6F3757A894C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28FE-4FEF-A03B-6F3757A894C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28FE-4FEF-A03B-6F3757A894C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28FE-4FEF-A03B-6F3757A894C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28FE-4FEF-A03B-6F3757A894C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28FE-4FEF-A03B-6F3757A894C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28FE-4FEF-A03B-6F3757A894C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8FE-4FEF-A03B-6F3757A894C4}"/>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101.26085654387542</c:v>
                </c:pt>
                <c:pt idx="2">
                  <c:v>101.52590595986824</c:v>
                </c:pt>
                <c:pt idx="3">
                  <c:v>100.03593890386344</c:v>
                </c:pt>
                <c:pt idx="4">
                  <c:v>100.81311769991015</c:v>
                </c:pt>
                <c:pt idx="5">
                  <c:v>101.97214734950583</c:v>
                </c:pt>
                <c:pt idx="6">
                  <c:v>103.8304881701108</c:v>
                </c:pt>
                <c:pt idx="7">
                  <c:v>102.77328541479484</c:v>
                </c:pt>
                <c:pt idx="8">
                  <c:v>102.43336328241988</c:v>
                </c:pt>
                <c:pt idx="9">
                  <c:v>102.98891883797545</c:v>
                </c:pt>
                <c:pt idx="10">
                  <c:v>103.80353399221325</c:v>
                </c:pt>
                <c:pt idx="11">
                  <c:v>102.56963162623541</c:v>
                </c:pt>
                <c:pt idx="12">
                  <c:v>102.52470799640612</c:v>
                </c:pt>
                <c:pt idx="13">
                  <c:v>102.97244684037136</c:v>
                </c:pt>
                <c:pt idx="14">
                  <c:v>104.59718478586404</c:v>
                </c:pt>
                <c:pt idx="15">
                  <c:v>103.88739143456125</c:v>
                </c:pt>
                <c:pt idx="16">
                  <c:v>103.40521114106021</c:v>
                </c:pt>
                <c:pt idx="17">
                  <c:v>103.66876310272536</c:v>
                </c:pt>
                <c:pt idx="18">
                  <c:v>105.59748427672957</c:v>
                </c:pt>
                <c:pt idx="19">
                  <c:v>104.49685534591195</c:v>
                </c:pt>
                <c:pt idx="20">
                  <c:v>104.1434561245882</c:v>
                </c:pt>
                <c:pt idx="21">
                  <c:v>104.32764300688828</c:v>
                </c:pt>
                <c:pt idx="22">
                  <c:v>106.05420784666069</c:v>
                </c:pt>
                <c:pt idx="23">
                  <c:v>104.91314764899671</c:v>
                </c:pt>
                <c:pt idx="24">
                  <c:v>104.52830188679245</c:v>
                </c:pt>
              </c:numCache>
            </c:numRef>
          </c:val>
          <c:smooth val="0"/>
          <c:extLst>
            <c:ext xmlns:c16="http://schemas.microsoft.com/office/drawing/2014/chart" uri="{C3380CC4-5D6E-409C-BE32-E72D297353CC}">
              <c16:uniqueId val="{00000000-290E-4266-BF16-D68922E07A4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100.05382131324004</c:v>
                </c:pt>
                <c:pt idx="2">
                  <c:v>104.89773950484391</c:v>
                </c:pt>
                <c:pt idx="3">
                  <c:v>104.52099031216362</c:v>
                </c:pt>
                <c:pt idx="4">
                  <c:v>101.56081808396125</c:v>
                </c:pt>
                <c:pt idx="5">
                  <c:v>105.92034445640475</c:v>
                </c:pt>
                <c:pt idx="6">
                  <c:v>110.010764262648</c:v>
                </c:pt>
                <c:pt idx="7">
                  <c:v>109.79547900968785</c:v>
                </c:pt>
                <c:pt idx="8">
                  <c:v>106.18945102260496</c:v>
                </c:pt>
                <c:pt idx="9">
                  <c:v>109.58019375672767</c:v>
                </c:pt>
                <c:pt idx="10">
                  <c:v>110.97954790096878</c:v>
                </c:pt>
                <c:pt idx="11">
                  <c:v>107.85791173304628</c:v>
                </c:pt>
                <c:pt idx="12">
                  <c:v>103.22927879440257</c:v>
                </c:pt>
                <c:pt idx="13">
                  <c:v>110.60279870828849</c:v>
                </c:pt>
                <c:pt idx="14">
                  <c:v>116.14639397201292</c:v>
                </c:pt>
                <c:pt idx="15">
                  <c:v>114.26264800861141</c:v>
                </c:pt>
                <c:pt idx="16">
                  <c:v>111.30247578040904</c:v>
                </c:pt>
                <c:pt idx="17">
                  <c:v>112.91711517761034</c:v>
                </c:pt>
                <c:pt idx="18">
                  <c:v>118.29924650161463</c:v>
                </c:pt>
                <c:pt idx="19">
                  <c:v>119.1065662002153</c:v>
                </c:pt>
                <c:pt idx="20">
                  <c:v>115.01614639397202</c:v>
                </c:pt>
                <c:pt idx="21">
                  <c:v>119.96770721205598</c:v>
                </c:pt>
                <c:pt idx="22">
                  <c:v>124.70398277717976</c:v>
                </c:pt>
                <c:pt idx="23">
                  <c:v>121.42088266953715</c:v>
                </c:pt>
                <c:pt idx="24">
                  <c:v>115.71582346609257</c:v>
                </c:pt>
              </c:numCache>
            </c:numRef>
          </c:val>
          <c:smooth val="0"/>
          <c:extLst>
            <c:ext xmlns:c16="http://schemas.microsoft.com/office/drawing/2014/chart" uri="{C3380CC4-5D6E-409C-BE32-E72D297353CC}">
              <c16:uniqueId val="{00000001-290E-4266-BF16-D68922E07A4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100.44559436538738</c:v>
                </c:pt>
                <c:pt idx="2">
                  <c:v>100.56058645968089</c:v>
                </c:pt>
                <c:pt idx="3">
                  <c:v>99.770015811412961</c:v>
                </c:pt>
                <c:pt idx="4">
                  <c:v>94.940347851085235</c:v>
                </c:pt>
                <c:pt idx="5">
                  <c:v>96.004024723300276</c:v>
                </c:pt>
                <c:pt idx="6">
                  <c:v>92.238033635187577</c:v>
                </c:pt>
                <c:pt idx="7">
                  <c:v>92.66925398878827</c:v>
                </c:pt>
                <c:pt idx="8">
                  <c:v>91.619951128359929</c:v>
                </c:pt>
                <c:pt idx="9">
                  <c:v>93.028604283455508</c:v>
                </c:pt>
                <c:pt idx="10">
                  <c:v>90.168175937904266</c:v>
                </c:pt>
                <c:pt idx="11">
                  <c:v>89.190743136409367</c:v>
                </c:pt>
                <c:pt idx="12">
                  <c:v>86.862153226965646</c:v>
                </c:pt>
                <c:pt idx="13">
                  <c:v>89.190743136409367</c:v>
                </c:pt>
                <c:pt idx="14">
                  <c:v>87.710219922380332</c:v>
                </c:pt>
                <c:pt idx="15">
                  <c:v>86.63216903837862</c:v>
                </c:pt>
                <c:pt idx="16">
                  <c:v>84.662929423602122</c:v>
                </c:pt>
                <c:pt idx="17">
                  <c:v>84.950409659335918</c:v>
                </c:pt>
                <c:pt idx="18">
                  <c:v>84.102342963921231</c:v>
                </c:pt>
                <c:pt idx="19">
                  <c:v>83.757366681040679</c:v>
                </c:pt>
                <c:pt idx="20">
                  <c:v>82.420583584878543</c:v>
                </c:pt>
                <c:pt idx="21">
                  <c:v>84.591059364668681</c:v>
                </c:pt>
                <c:pt idx="22">
                  <c:v>81.428776771596958</c:v>
                </c:pt>
                <c:pt idx="23">
                  <c:v>80.666954146902398</c:v>
                </c:pt>
                <c:pt idx="24">
                  <c:v>77.404053471323834</c:v>
                </c:pt>
              </c:numCache>
            </c:numRef>
          </c:val>
          <c:smooth val="0"/>
          <c:extLst>
            <c:ext xmlns:c16="http://schemas.microsoft.com/office/drawing/2014/chart" uri="{C3380CC4-5D6E-409C-BE32-E72D297353CC}">
              <c16:uniqueId val="{00000002-290E-4266-BF16-D68922E07A4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290E-4266-BF16-D68922E07A41}"/>
                </c:ext>
              </c:extLst>
            </c:dLbl>
            <c:dLbl>
              <c:idx val="1"/>
              <c:delete val="1"/>
              <c:extLst>
                <c:ext xmlns:c15="http://schemas.microsoft.com/office/drawing/2012/chart" uri="{CE6537A1-D6FC-4f65-9D91-7224C49458BB}"/>
                <c:ext xmlns:c16="http://schemas.microsoft.com/office/drawing/2014/chart" uri="{C3380CC4-5D6E-409C-BE32-E72D297353CC}">
                  <c16:uniqueId val="{00000004-290E-4266-BF16-D68922E07A41}"/>
                </c:ext>
              </c:extLst>
            </c:dLbl>
            <c:dLbl>
              <c:idx val="2"/>
              <c:delete val="1"/>
              <c:extLst>
                <c:ext xmlns:c15="http://schemas.microsoft.com/office/drawing/2012/chart" uri="{CE6537A1-D6FC-4f65-9D91-7224C49458BB}"/>
                <c:ext xmlns:c16="http://schemas.microsoft.com/office/drawing/2014/chart" uri="{C3380CC4-5D6E-409C-BE32-E72D297353CC}">
                  <c16:uniqueId val="{00000005-290E-4266-BF16-D68922E07A41}"/>
                </c:ext>
              </c:extLst>
            </c:dLbl>
            <c:dLbl>
              <c:idx val="3"/>
              <c:delete val="1"/>
              <c:extLst>
                <c:ext xmlns:c15="http://schemas.microsoft.com/office/drawing/2012/chart" uri="{CE6537A1-D6FC-4f65-9D91-7224C49458BB}"/>
                <c:ext xmlns:c16="http://schemas.microsoft.com/office/drawing/2014/chart" uri="{C3380CC4-5D6E-409C-BE32-E72D297353CC}">
                  <c16:uniqueId val="{00000006-290E-4266-BF16-D68922E07A41}"/>
                </c:ext>
              </c:extLst>
            </c:dLbl>
            <c:dLbl>
              <c:idx val="4"/>
              <c:delete val="1"/>
              <c:extLst>
                <c:ext xmlns:c15="http://schemas.microsoft.com/office/drawing/2012/chart" uri="{CE6537A1-D6FC-4f65-9D91-7224C49458BB}"/>
                <c:ext xmlns:c16="http://schemas.microsoft.com/office/drawing/2014/chart" uri="{C3380CC4-5D6E-409C-BE32-E72D297353CC}">
                  <c16:uniqueId val="{00000007-290E-4266-BF16-D68922E07A41}"/>
                </c:ext>
              </c:extLst>
            </c:dLbl>
            <c:dLbl>
              <c:idx val="5"/>
              <c:delete val="1"/>
              <c:extLst>
                <c:ext xmlns:c15="http://schemas.microsoft.com/office/drawing/2012/chart" uri="{CE6537A1-D6FC-4f65-9D91-7224C49458BB}"/>
                <c:ext xmlns:c16="http://schemas.microsoft.com/office/drawing/2014/chart" uri="{C3380CC4-5D6E-409C-BE32-E72D297353CC}">
                  <c16:uniqueId val="{00000008-290E-4266-BF16-D68922E07A41}"/>
                </c:ext>
              </c:extLst>
            </c:dLbl>
            <c:dLbl>
              <c:idx val="6"/>
              <c:delete val="1"/>
              <c:extLst>
                <c:ext xmlns:c15="http://schemas.microsoft.com/office/drawing/2012/chart" uri="{CE6537A1-D6FC-4f65-9D91-7224C49458BB}"/>
                <c:ext xmlns:c16="http://schemas.microsoft.com/office/drawing/2014/chart" uri="{C3380CC4-5D6E-409C-BE32-E72D297353CC}">
                  <c16:uniqueId val="{00000009-290E-4266-BF16-D68922E07A41}"/>
                </c:ext>
              </c:extLst>
            </c:dLbl>
            <c:dLbl>
              <c:idx val="7"/>
              <c:delete val="1"/>
              <c:extLst>
                <c:ext xmlns:c15="http://schemas.microsoft.com/office/drawing/2012/chart" uri="{CE6537A1-D6FC-4f65-9D91-7224C49458BB}"/>
                <c:ext xmlns:c16="http://schemas.microsoft.com/office/drawing/2014/chart" uri="{C3380CC4-5D6E-409C-BE32-E72D297353CC}">
                  <c16:uniqueId val="{0000000A-290E-4266-BF16-D68922E07A41}"/>
                </c:ext>
              </c:extLst>
            </c:dLbl>
            <c:dLbl>
              <c:idx val="8"/>
              <c:delete val="1"/>
              <c:extLst>
                <c:ext xmlns:c15="http://schemas.microsoft.com/office/drawing/2012/chart" uri="{CE6537A1-D6FC-4f65-9D91-7224C49458BB}"/>
                <c:ext xmlns:c16="http://schemas.microsoft.com/office/drawing/2014/chart" uri="{C3380CC4-5D6E-409C-BE32-E72D297353CC}">
                  <c16:uniqueId val="{0000000B-290E-4266-BF16-D68922E07A41}"/>
                </c:ext>
              </c:extLst>
            </c:dLbl>
            <c:dLbl>
              <c:idx val="9"/>
              <c:delete val="1"/>
              <c:extLst>
                <c:ext xmlns:c15="http://schemas.microsoft.com/office/drawing/2012/chart" uri="{CE6537A1-D6FC-4f65-9D91-7224C49458BB}"/>
                <c:ext xmlns:c16="http://schemas.microsoft.com/office/drawing/2014/chart" uri="{C3380CC4-5D6E-409C-BE32-E72D297353CC}">
                  <c16:uniqueId val="{0000000C-290E-4266-BF16-D68922E07A41}"/>
                </c:ext>
              </c:extLst>
            </c:dLbl>
            <c:dLbl>
              <c:idx val="10"/>
              <c:delete val="1"/>
              <c:extLst>
                <c:ext xmlns:c15="http://schemas.microsoft.com/office/drawing/2012/chart" uri="{CE6537A1-D6FC-4f65-9D91-7224C49458BB}"/>
                <c:ext xmlns:c16="http://schemas.microsoft.com/office/drawing/2014/chart" uri="{C3380CC4-5D6E-409C-BE32-E72D297353CC}">
                  <c16:uniqueId val="{0000000D-290E-4266-BF16-D68922E07A41}"/>
                </c:ext>
              </c:extLst>
            </c:dLbl>
            <c:dLbl>
              <c:idx val="11"/>
              <c:delete val="1"/>
              <c:extLst>
                <c:ext xmlns:c15="http://schemas.microsoft.com/office/drawing/2012/chart" uri="{CE6537A1-D6FC-4f65-9D91-7224C49458BB}"/>
                <c:ext xmlns:c16="http://schemas.microsoft.com/office/drawing/2014/chart" uri="{C3380CC4-5D6E-409C-BE32-E72D297353CC}">
                  <c16:uniqueId val="{0000000E-290E-4266-BF16-D68922E07A41}"/>
                </c:ext>
              </c:extLst>
            </c:dLbl>
            <c:dLbl>
              <c:idx val="12"/>
              <c:delete val="1"/>
              <c:extLst>
                <c:ext xmlns:c15="http://schemas.microsoft.com/office/drawing/2012/chart" uri="{CE6537A1-D6FC-4f65-9D91-7224C49458BB}"/>
                <c:ext xmlns:c16="http://schemas.microsoft.com/office/drawing/2014/chart" uri="{C3380CC4-5D6E-409C-BE32-E72D297353CC}">
                  <c16:uniqueId val="{0000000F-290E-4266-BF16-D68922E07A4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90E-4266-BF16-D68922E07A41}"/>
                </c:ext>
              </c:extLst>
            </c:dLbl>
            <c:dLbl>
              <c:idx val="14"/>
              <c:delete val="1"/>
              <c:extLst>
                <c:ext xmlns:c15="http://schemas.microsoft.com/office/drawing/2012/chart" uri="{CE6537A1-D6FC-4f65-9D91-7224C49458BB}"/>
                <c:ext xmlns:c16="http://schemas.microsoft.com/office/drawing/2014/chart" uri="{C3380CC4-5D6E-409C-BE32-E72D297353CC}">
                  <c16:uniqueId val="{00000011-290E-4266-BF16-D68922E07A41}"/>
                </c:ext>
              </c:extLst>
            </c:dLbl>
            <c:dLbl>
              <c:idx val="15"/>
              <c:delete val="1"/>
              <c:extLst>
                <c:ext xmlns:c15="http://schemas.microsoft.com/office/drawing/2012/chart" uri="{CE6537A1-D6FC-4f65-9D91-7224C49458BB}"/>
                <c:ext xmlns:c16="http://schemas.microsoft.com/office/drawing/2014/chart" uri="{C3380CC4-5D6E-409C-BE32-E72D297353CC}">
                  <c16:uniqueId val="{00000012-290E-4266-BF16-D68922E07A41}"/>
                </c:ext>
              </c:extLst>
            </c:dLbl>
            <c:dLbl>
              <c:idx val="16"/>
              <c:delete val="1"/>
              <c:extLst>
                <c:ext xmlns:c15="http://schemas.microsoft.com/office/drawing/2012/chart" uri="{CE6537A1-D6FC-4f65-9D91-7224C49458BB}"/>
                <c:ext xmlns:c16="http://schemas.microsoft.com/office/drawing/2014/chart" uri="{C3380CC4-5D6E-409C-BE32-E72D297353CC}">
                  <c16:uniqueId val="{00000013-290E-4266-BF16-D68922E07A41}"/>
                </c:ext>
              </c:extLst>
            </c:dLbl>
            <c:dLbl>
              <c:idx val="17"/>
              <c:delete val="1"/>
              <c:extLst>
                <c:ext xmlns:c15="http://schemas.microsoft.com/office/drawing/2012/chart" uri="{CE6537A1-D6FC-4f65-9D91-7224C49458BB}"/>
                <c:ext xmlns:c16="http://schemas.microsoft.com/office/drawing/2014/chart" uri="{C3380CC4-5D6E-409C-BE32-E72D297353CC}">
                  <c16:uniqueId val="{00000014-290E-4266-BF16-D68922E07A41}"/>
                </c:ext>
              </c:extLst>
            </c:dLbl>
            <c:dLbl>
              <c:idx val="18"/>
              <c:delete val="1"/>
              <c:extLst>
                <c:ext xmlns:c15="http://schemas.microsoft.com/office/drawing/2012/chart" uri="{CE6537A1-D6FC-4f65-9D91-7224C49458BB}"/>
                <c:ext xmlns:c16="http://schemas.microsoft.com/office/drawing/2014/chart" uri="{C3380CC4-5D6E-409C-BE32-E72D297353CC}">
                  <c16:uniqueId val="{00000015-290E-4266-BF16-D68922E07A41}"/>
                </c:ext>
              </c:extLst>
            </c:dLbl>
            <c:dLbl>
              <c:idx val="19"/>
              <c:delete val="1"/>
              <c:extLst>
                <c:ext xmlns:c15="http://schemas.microsoft.com/office/drawing/2012/chart" uri="{CE6537A1-D6FC-4f65-9D91-7224C49458BB}"/>
                <c:ext xmlns:c16="http://schemas.microsoft.com/office/drawing/2014/chart" uri="{C3380CC4-5D6E-409C-BE32-E72D297353CC}">
                  <c16:uniqueId val="{00000016-290E-4266-BF16-D68922E07A41}"/>
                </c:ext>
              </c:extLst>
            </c:dLbl>
            <c:dLbl>
              <c:idx val="20"/>
              <c:delete val="1"/>
              <c:extLst>
                <c:ext xmlns:c15="http://schemas.microsoft.com/office/drawing/2012/chart" uri="{CE6537A1-D6FC-4f65-9D91-7224C49458BB}"/>
                <c:ext xmlns:c16="http://schemas.microsoft.com/office/drawing/2014/chart" uri="{C3380CC4-5D6E-409C-BE32-E72D297353CC}">
                  <c16:uniqueId val="{00000017-290E-4266-BF16-D68922E07A41}"/>
                </c:ext>
              </c:extLst>
            </c:dLbl>
            <c:dLbl>
              <c:idx val="21"/>
              <c:delete val="1"/>
              <c:extLst>
                <c:ext xmlns:c15="http://schemas.microsoft.com/office/drawing/2012/chart" uri="{CE6537A1-D6FC-4f65-9D91-7224C49458BB}"/>
                <c:ext xmlns:c16="http://schemas.microsoft.com/office/drawing/2014/chart" uri="{C3380CC4-5D6E-409C-BE32-E72D297353CC}">
                  <c16:uniqueId val="{00000018-290E-4266-BF16-D68922E07A41}"/>
                </c:ext>
              </c:extLst>
            </c:dLbl>
            <c:dLbl>
              <c:idx val="22"/>
              <c:delete val="1"/>
              <c:extLst>
                <c:ext xmlns:c15="http://schemas.microsoft.com/office/drawing/2012/chart" uri="{CE6537A1-D6FC-4f65-9D91-7224C49458BB}"/>
                <c:ext xmlns:c16="http://schemas.microsoft.com/office/drawing/2014/chart" uri="{C3380CC4-5D6E-409C-BE32-E72D297353CC}">
                  <c16:uniqueId val="{00000019-290E-4266-BF16-D68922E07A41}"/>
                </c:ext>
              </c:extLst>
            </c:dLbl>
            <c:dLbl>
              <c:idx val="23"/>
              <c:delete val="1"/>
              <c:extLst>
                <c:ext xmlns:c15="http://schemas.microsoft.com/office/drawing/2012/chart" uri="{CE6537A1-D6FC-4f65-9D91-7224C49458BB}"/>
                <c:ext xmlns:c16="http://schemas.microsoft.com/office/drawing/2014/chart" uri="{C3380CC4-5D6E-409C-BE32-E72D297353CC}">
                  <c16:uniqueId val="{0000001A-290E-4266-BF16-D68922E07A41}"/>
                </c:ext>
              </c:extLst>
            </c:dLbl>
            <c:dLbl>
              <c:idx val="24"/>
              <c:delete val="1"/>
              <c:extLst>
                <c:ext xmlns:c15="http://schemas.microsoft.com/office/drawing/2012/chart" uri="{CE6537A1-D6FC-4f65-9D91-7224C49458BB}"/>
                <c:ext xmlns:c16="http://schemas.microsoft.com/office/drawing/2014/chart" uri="{C3380CC4-5D6E-409C-BE32-E72D297353CC}">
                  <c16:uniqueId val="{0000001B-290E-4266-BF16-D68922E07A4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290E-4266-BF16-D68922E07A4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Saalekreis (15088)</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69804</v>
      </c>
      <c r="F11" s="238">
        <v>70061</v>
      </c>
      <c r="G11" s="238">
        <v>70823</v>
      </c>
      <c r="H11" s="238">
        <v>69670</v>
      </c>
      <c r="I11" s="265">
        <v>69547</v>
      </c>
      <c r="J11" s="263">
        <v>257</v>
      </c>
      <c r="K11" s="266">
        <v>0.36953427178742432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14.913185490802819</v>
      </c>
      <c r="E13" s="115">
        <v>10410</v>
      </c>
      <c r="F13" s="114">
        <v>10460</v>
      </c>
      <c r="G13" s="114">
        <v>10573</v>
      </c>
      <c r="H13" s="114">
        <v>10470</v>
      </c>
      <c r="I13" s="140">
        <v>10206</v>
      </c>
      <c r="J13" s="115">
        <v>204</v>
      </c>
      <c r="K13" s="116">
        <v>1.9988242210464433</v>
      </c>
    </row>
    <row r="14" spans="1:255" ht="14.1" customHeight="1" x14ac:dyDescent="0.2">
      <c r="A14" s="306" t="s">
        <v>230</v>
      </c>
      <c r="B14" s="307"/>
      <c r="C14" s="308"/>
      <c r="D14" s="113">
        <v>64.426107386396197</v>
      </c>
      <c r="E14" s="115">
        <v>44972</v>
      </c>
      <c r="F14" s="114">
        <v>45124</v>
      </c>
      <c r="G14" s="114">
        <v>45711</v>
      </c>
      <c r="H14" s="114">
        <v>44864</v>
      </c>
      <c r="I14" s="140">
        <v>44983</v>
      </c>
      <c r="J14" s="115">
        <v>-11</v>
      </c>
      <c r="K14" s="116">
        <v>-2.445368250227864E-2</v>
      </c>
    </row>
    <row r="15" spans="1:255" ht="14.1" customHeight="1" x14ac:dyDescent="0.2">
      <c r="A15" s="306" t="s">
        <v>231</v>
      </c>
      <c r="B15" s="307"/>
      <c r="C15" s="308"/>
      <c r="D15" s="113">
        <v>10.108303249097473</v>
      </c>
      <c r="E15" s="115">
        <v>7056</v>
      </c>
      <c r="F15" s="114">
        <v>7109</v>
      </c>
      <c r="G15" s="114">
        <v>7141</v>
      </c>
      <c r="H15" s="114">
        <v>7014</v>
      </c>
      <c r="I15" s="140">
        <v>7041</v>
      </c>
      <c r="J15" s="115">
        <v>15</v>
      </c>
      <c r="K15" s="116">
        <v>0.21303792074989347</v>
      </c>
    </row>
    <row r="16" spans="1:255" ht="14.1" customHeight="1" x14ac:dyDescent="0.2">
      <c r="A16" s="306" t="s">
        <v>232</v>
      </c>
      <c r="B16" s="307"/>
      <c r="C16" s="308"/>
      <c r="D16" s="113">
        <v>9.2630794796859774</v>
      </c>
      <c r="E16" s="115">
        <v>6466</v>
      </c>
      <c r="F16" s="114">
        <v>6452</v>
      </c>
      <c r="G16" s="114">
        <v>6483</v>
      </c>
      <c r="H16" s="114">
        <v>6427</v>
      </c>
      <c r="I16" s="140">
        <v>6418</v>
      </c>
      <c r="J16" s="115">
        <v>48</v>
      </c>
      <c r="K16" s="116">
        <v>0.747896540978498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1.3423299524382557</v>
      </c>
      <c r="E18" s="115">
        <v>937</v>
      </c>
      <c r="F18" s="114">
        <v>923</v>
      </c>
      <c r="G18" s="114">
        <v>983</v>
      </c>
      <c r="H18" s="114">
        <v>981</v>
      </c>
      <c r="I18" s="140">
        <v>973</v>
      </c>
      <c r="J18" s="115">
        <v>-36</v>
      </c>
      <c r="K18" s="116">
        <v>-3.6998972250770814</v>
      </c>
    </row>
    <row r="19" spans="1:255" ht="14.1" customHeight="1" x14ac:dyDescent="0.2">
      <c r="A19" s="306" t="s">
        <v>235</v>
      </c>
      <c r="B19" s="307" t="s">
        <v>236</v>
      </c>
      <c r="C19" s="308"/>
      <c r="D19" s="113">
        <v>0.74064523523007275</v>
      </c>
      <c r="E19" s="115">
        <v>517</v>
      </c>
      <c r="F19" s="114">
        <v>513</v>
      </c>
      <c r="G19" s="114">
        <v>560</v>
      </c>
      <c r="H19" s="114">
        <v>557</v>
      </c>
      <c r="I19" s="140">
        <v>540</v>
      </c>
      <c r="J19" s="115">
        <v>-23</v>
      </c>
      <c r="K19" s="116">
        <v>-4.2592592592592595</v>
      </c>
    </row>
    <row r="20" spans="1:255" ht="14.1" customHeight="1" x14ac:dyDescent="0.2">
      <c r="A20" s="306">
        <v>12</v>
      </c>
      <c r="B20" s="307" t="s">
        <v>237</v>
      </c>
      <c r="C20" s="308"/>
      <c r="D20" s="113">
        <v>0.81657211621110537</v>
      </c>
      <c r="E20" s="115">
        <v>570</v>
      </c>
      <c r="F20" s="114">
        <v>579</v>
      </c>
      <c r="G20" s="114">
        <v>608</v>
      </c>
      <c r="H20" s="114">
        <v>614</v>
      </c>
      <c r="I20" s="140">
        <v>599</v>
      </c>
      <c r="J20" s="115">
        <v>-29</v>
      </c>
      <c r="K20" s="116">
        <v>-4.8414023372287147</v>
      </c>
    </row>
    <row r="21" spans="1:255" ht="14.1" customHeight="1" x14ac:dyDescent="0.2">
      <c r="A21" s="306">
        <v>21</v>
      </c>
      <c r="B21" s="307" t="s">
        <v>238</v>
      </c>
      <c r="C21" s="308"/>
      <c r="D21" s="113">
        <v>0.46988711248639048</v>
      </c>
      <c r="E21" s="115">
        <v>328</v>
      </c>
      <c r="F21" s="114">
        <v>327</v>
      </c>
      <c r="G21" s="114">
        <v>339</v>
      </c>
      <c r="H21" s="114">
        <v>332</v>
      </c>
      <c r="I21" s="140">
        <v>321</v>
      </c>
      <c r="J21" s="115">
        <v>7</v>
      </c>
      <c r="K21" s="116">
        <v>2.1806853582554515</v>
      </c>
    </row>
    <row r="22" spans="1:255" ht="14.1" customHeight="1" x14ac:dyDescent="0.2">
      <c r="A22" s="306">
        <v>22</v>
      </c>
      <c r="B22" s="307" t="s">
        <v>239</v>
      </c>
      <c r="C22" s="308"/>
      <c r="D22" s="113">
        <v>1.8852787805856397</v>
      </c>
      <c r="E22" s="115">
        <v>1316</v>
      </c>
      <c r="F22" s="114">
        <v>1317</v>
      </c>
      <c r="G22" s="114">
        <v>1338</v>
      </c>
      <c r="H22" s="114">
        <v>1294</v>
      </c>
      <c r="I22" s="140">
        <v>1322</v>
      </c>
      <c r="J22" s="115">
        <v>-6</v>
      </c>
      <c r="K22" s="116">
        <v>-0.45385779122541603</v>
      </c>
    </row>
    <row r="23" spans="1:255" ht="14.1" customHeight="1" x14ac:dyDescent="0.2">
      <c r="A23" s="306">
        <v>23</v>
      </c>
      <c r="B23" s="307" t="s">
        <v>240</v>
      </c>
      <c r="C23" s="308"/>
      <c r="D23" s="113">
        <v>0.28365136668385765</v>
      </c>
      <c r="E23" s="115">
        <v>198</v>
      </c>
      <c r="F23" s="114">
        <v>203</v>
      </c>
      <c r="G23" s="114">
        <v>195</v>
      </c>
      <c r="H23" s="114">
        <v>183</v>
      </c>
      <c r="I23" s="140">
        <v>179</v>
      </c>
      <c r="J23" s="115">
        <v>19</v>
      </c>
      <c r="K23" s="116">
        <v>10.614525139664805</v>
      </c>
    </row>
    <row r="24" spans="1:255" ht="14.1" customHeight="1" x14ac:dyDescent="0.2">
      <c r="A24" s="306">
        <v>24</v>
      </c>
      <c r="B24" s="307" t="s">
        <v>241</v>
      </c>
      <c r="C24" s="308"/>
      <c r="D24" s="113">
        <v>3.7848833877714743</v>
      </c>
      <c r="E24" s="115">
        <v>2642</v>
      </c>
      <c r="F24" s="114">
        <v>2667</v>
      </c>
      <c r="G24" s="114">
        <v>2704</v>
      </c>
      <c r="H24" s="114">
        <v>2645</v>
      </c>
      <c r="I24" s="140">
        <v>2638</v>
      </c>
      <c r="J24" s="115">
        <v>4</v>
      </c>
      <c r="K24" s="116">
        <v>0.15163002274450341</v>
      </c>
    </row>
    <row r="25" spans="1:255" ht="14.1" customHeight="1" x14ac:dyDescent="0.2">
      <c r="A25" s="306">
        <v>25</v>
      </c>
      <c r="B25" s="307" t="s">
        <v>242</v>
      </c>
      <c r="C25" s="308"/>
      <c r="D25" s="113">
        <v>5.5999656180161592</v>
      </c>
      <c r="E25" s="115">
        <v>3909</v>
      </c>
      <c r="F25" s="114">
        <v>3914</v>
      </c>
      <c r="G25" s="114">
        <v>3950</v>
      </c>
      <c r="H25" s="114">
        <v>3912</v>
      </c>
      <c r="I25" s="140">
        <v>3930</v>
      </c>
      <c r="J25" s="115">
        <v>-21</v>
      </c>
      <c r="K25" s="116">
        <v>-0.53435114503816794</v>
      </c>
    </row>
    <row r="26" spans="1:255" ht="14.1" customHeight="1" x14ac:dyDescent="0.2">
      <c r="A26" s="306">
        <v>26</v>
      </c>
      <c r="B26" s="307" t="s">
        <v>243</v>
      </c>
      <c r="C26" s="308"/>
      <c r="D26" s="113">
        <v>3.8636754340725461</v>
      </c>
      <c r="E26" s="115">
        <v>2697</v>
      </c>
      <c r="F26" s="114">
        <v>2700</v>
      </c>
      <c r="G26" s="114">
        <v>2735</v>
      </c>
      <c r="H26" s="114">
        <v>2694</v>
      </c>
      <c r="I26" s="140">
        <v>2759</v>
      </c>
      <c r="J26" s="115">
        <v>-62</v>
      </c>
      <c r="K26" s="116">
        <v>-2.2471910112359552</v>
      </c>
    </row>
    <row r="27" spans="1:255" ht="14.1" customHeight="1" x14ac:dyDescent="0.2">
      <c r="A27" s="306">
        <v>27</v>
      </c>
      <c r="B27" s="307" t="s">
        <v>244</v>
      </c>
      <c r="C27" s="308"/>
      <c r="D27" s="113">
        <v>2.4568792619334134</v>
      </c>
      <c r="E27" s="115">
        <v>1715</v>
      </c>
      <c r="F27" s="114">
        <v>1729</v>
      </c>
      <c r="G27" s="114">
        <v>1724</v>
      </c>
      <c r="H27" s="114">
        <v>1681</v>
      </c>
      <c r="I27" s="140">
        <v>1699</v>
      </c>
      <c r="J27" s="115">
        <v>16</v>
      </c>
      <c r="K27" s="116">
        <v>0.94173042966450848</v>
      </c>
    </row>
    <row r="28" spans="1:255" ht="14.1" customHeight="1" x14ac:dyDescent="0.2">
      <c r="A28" s="306">
        <v>28</v>
      </c>
      <c r="B28" s="307" t="s">
        <v>245</v>
      </c>
      <c r="C28" s="308"/>
      <c r="D28" s="113">
        <v>0.21058965102286403</v>
      </c>
      <c r="E28" s="115">
        <v>147</v>
      </c>
      <c r="F28" s="114">
        <v>168</v>
      </c>
      <c r="G28" s="114">
        <v>168</v>
      </c>
      <c r="H28" s="114">
        <v>177</v>
      </c>
      <c r="I28" s="140">
        <v>180</v>
      </c>
      <c r="J28" s="115">
        <v>-33</v>
      </c>
      <c r="K28" s="116">
        <v>-18.333333333333332</v>
      </c>
    </row>
    <row r="29" spans="1:255" ht="14.1" customHeight="1" x14ac:dyDescent="0.2">
      <c r="A29" s="306">
        <v>29</v>
      </c>
      <c r="B29" s="307" t="s">
        <v>246</v>
      </c>
      <c r="C29" s="308"/>
      <c r="D29" s="113">
        <v>1.6388745630622887</v>
      </c>
      <c r="E29" s="115">
        <v>1144</v>
      </c>
      <c r="F29" s="114">
        <v>1159</v>
      </c>
      <c r="G29" s="114">
        <v>1157</v>
      </c>
      <c r="H29" s="114">
        <v>1127</v>
      </c>
      <c r="I29" s="140">
        <v>1113</v>
      </c>
      <c r="J29" s="115">
        <v>31</v>
      </c>
      <c r="K29" s="116">
        <v>2.785265049415993</v>
      </c>
    </row>
    <row r="30" spans="1:255" ht="14.1" customHeight="1" x14ac:dyDescent="0.2">
      <c r="A30" s="306" t="s">
        <v>247</v>
      </c>
      <c r="B30" s="307" t="s">
        <v>248</v>
      </c>
      <c r="C30" s="308"/>
      <c r="D30" s="113">
        <v>0.4598590338662541</v>
      </c>
      <c r="E30" s="115">
        <v>321</v>
      </c>
      <c r="F30" s="114">
        <v>330</v>
      </c>
      <c r="G30" s="114">
        <v>335</v>
      </c>
      <c r="H30" s="114">
        <v>335</v>
      </c>
      <c r="I30" s="140">
        <v>339</v>
      </c>
      <c r="J30" s="115">
        <v>-18</v>
      </c>
      <c r="K30" s="116">
        <v>-5.3097345132743365</v>
      </c>
    </row>
    <row r="31" spans="1:255" ht="14.1" customHeight="1" x14ac:dyDescent="0.2">
      <c r="A31" s="306" t="s">
        <v>249</v>
      </c>
      <c r="B31" s="307" t="s">
        <v>250</v>
      </c>
      <c r="C31" s="308"/>
      <c r="D31" s="113">
        <v>1.1646897025958398</v>
      </c>
      <c r="E31" s="115">
        <v>813</v>
      </c>
      <c r="F31" s="114">
        <v>819</v>
      </c>
      <c r="G31" s="114">
        <v>811</v>
      </c>
      <c r="H31" s="114">
        <v>784</v>
      </c>
      <c r="I31" s="140">
        <v>767</v>
      </c>
      <c r="J31" s="115">
        <v>46</v>
      </c>
      <c r="K31" s="116">
        <v>5.9973924380704045</v>
      </c>
    </row>
    <row r="32" spans="1:255" ht="14.1" customHeight="1" x14ac:dyDescent="0.2">
      <c r="A32" s="306">
        <v>31</v>
      </c>
      <c r="B32" s="307" t="s">
        <v>251</v>
      </c>
      <c r="C32" s="308"/>
      <c r="D32" s="113">
        <v>0.66328577158902069</v>
      </c>
      <c r="E32" s="115">
        <v>463</v>
      </c>
      <c r="F32" s="114">
        <v>454</v>
      </c>
      <c r="G32" s="114">
        <v>453</v>
      </c>
      <c r="H32" s="114">
        <v>448</v>
      </c>
      <c r="I32" s="140">
        <v>440</v>
      </c>
      <c r="J32" s="115">
        <v>23</v>
      </c>
      <c r="K32" s="116">
        <v>5.2272727272727275</v>
      </c>
    </row>
    <row r="33" spans="1:11" ht="14.1" customHeight="1" x14ac:dyDescent="0.2">
      <c r="A33" s="306">
        <v>32</v>
      </c>
      <c r="B33" s="307" t="s">
        <v>252</v>
      </c>
      <c r="C33" s="308"/>
      <c r="D33" s="113">
        <v>2.8135923442782649</v>
      </c>
      <c r="E33" s="115">
        <v>1964</v>
      </c>
      <c r="F33" s="114">
        <v>1934</v>
      </c>
      <c r="G33" s="114">
        <v>2059</v>
      </c>
      <c r="H33" s="114">
        <v>1992</v>
      </c>
      <c r="I33" s="140">
        <v>1893</v>
      </c>
      <c r="J33" s="115">
        <v>71</v>
      </c>
      <c r="K33" s="116">
        <v>3.7506603275224513</v>
      </c>
    </row>
    <row r="34" spans="1:11" ht="14.1" customHeight="1" x14ac:dyDescent="0.2">
      <c r="A34" s="306">
        <v>33</v>
      </c>
      <c r="B34" s="307" t="s">
        <v>253</v>
      </c>
      <c r="C34" s="308"/>
      <c r="D34" s="113">
        <v>1.8695203713254254</v>
      </c>
      <c r="E34" s="115">
        <v>1305</v>
      </c>
      <c r="F34" s="114">
        <v>1313</v>
      </c>
      <c r="G34" s="114">
        <v>1355</v>
      </c>
      <c r="H34" s="114">
        <v>1298</v>
      </c>
      <c r="I34" s="140">
        <v>1307</v>
      </c>
      <c r="J34" s="115">
        <v>-2</v>
      </c>
      <c r="K34" s="116">
        <v>-0.15302218821729149</v>
      </c>
    </row>
    <row r="35" spans="1:11" ht="14.1" customHeight="1" x14ac:dyDescent="0.2">
      <c r="A35" s="306">
        <v>34</v>
      </c>
      <c r="B35" s="307" t="s">
        <v>254</v>
      </c>
      <c r="C35" s="308"/>
      <c r="D35" s="113">
        <v>3.9209787404733252</v>
      </c>
      <c r="E35" s="115">
        <v>2737</v>
      </c>
      <c r="F35" s="114">
        <v>2730</v>
      </c>
      <c r="G35" s="114">
        <v>2785</v>
      </c>
      <c r="H35" s="114">
        <v>2722</v>
      </c>
      <c r="I35" s="140">
        <v>2717</v>
      </c>
      <c r="J35" s="115">
        <v>20</v>
      </c>
      <c r="K35" s="116">
        <v>0.73610599926389397</v>
      </c>
    </row>
    <row r="36" spans="1:11" ht="14.1" customHeight="1" x14ac:dyDescent="0.2">
      <c r="A36" s="306">
        <v>41</v>
      </c>
      <c r="B36" s="307" t="s">
        <v>255</v>
      </c>
      <c r="C36" s="308"/>
      <c r="D36" s="113">
        <v>5.3206119993123604</v>
      </c>
      <c r="E36" s="115">
        <v>3714</v>
      </c>
      <c r="F36" s="114">
        <v>3752</v>
      </c>
      <c r="G36" s="114">
        <v>3772</v>
      </c>
      <c r="H36" s="114">
        <v>3699</v>
      </c>
      <c r="I36" s="140">
        <v>3711</v>
      </c>
      <c r="J36" s="115">
        <v>3</v>
      </c>
      <c r="K36" s="116">
        <v>8.084074373484236E-2</v>
      </c>
    </row>
    <row r="37" spans="1:11" ht="14.1" customHeight="1" x14ac:dyDescent="0.2">
      <c r="A37" s="306">
        <v>42</v>
      </c>
      <c r="B37" s="307" t="s">
        <v>256</v>
      </c>
      <c r="C37" s="308"/>
      <c r="D37" s="113">
        <v>0.19769640708268868</v>
      </c>
      <c r="E37" s="115">
        <v>138</v>
      </c>
      <c r="F37" s="114">
        <v>140</v>
      </c>
      <c r="G37" s="114">
        <v>139</v>
      </c>
      <c r="H37" s="114">
        <v>142</v>
      </c>
      <c r="I37" s="140">
        <v>142</v>
      </c>
      <c r="J37" s="115">
        <v>-4</v>
      </c>
      <c r="K37" s="116">
        <v>-2.816901408450704</v>
      </c>
    </row>
    <row r="38" spans="1:11" ht="14.1" customHeight="1" x14ac:dyDescent="0.2">
      <c r="A38" s="306">
        <v>43</v>
      </c>
      <c r="B38" s="307" t="s">
        <v>257</v>
      </c>
      <c r="C38" s="308"/>
      <c r="D38" s="113">
        <v>0.63176895306859204</v>
      </c>
      <c r="E38" s="115">
        <v>441</v>
      </c>
      <c r="F38" s="114">
        <v>447</v>
      </c>
      <c r="G38" s="114">
        <v>463</v>
      </c>
      <c r="H38" s="114">
        <v>443</v>
      </c>
      <c r="I38" s="140">
        <v>441</v>
      </c>
      <c r="J38" s="115">
        <v>0</v>
      </c>
      <c r="K38" s="116">
        <v>0</v>
      </c>
    </row>
    <row r="39" spans="1:11" ht="14.1" customHeight="1" x14ac:dyDescent="0.2">
      <c r="A39" s="306">
        <v>51</v>
      </c>
      <c r="B39" s="307" t="s">
        <v>258</v>
      </c>
      <c r="C39" s="308"/>
      <c r="D39" s="113">
        <v>9.6312532233109849</v>
      </c>
      <c r="E39" s="115">
        <v>6723</v>
      </c>
      <c r="F39" s="114">
        <v>6791</v>
      </c>
      <c r="G39" s="114">
        <v>6957</v>
      </c>
      <c r="H39" s="114">
        <v>6904</v>
      </c>
      <c r="I39" s="140">
        <v>6858</v>
      </c>
      <c r="J39" s="115">
        <v>-135</v>
      </c>
      <c r="K39" s="116">
        <v>-1.9685039370078741</v>
      </c>
    </row>
    <row r="40" spans="1:11" ht="14.1" customHeight="1" x14ac:dyDescent="0.2">
      <c r="A40" s="306" t="s">
        <v>259</v>
      </c>
      <c r="B40" s="307" t="s">
        <v>260</v>
      </c>
      <c r="C40" s="308"/>
      <c r="D40" s="113">
        <v>7.445132084121254</v>
      </c>
      <c r="E40" s="115">
        <v>5197</v>
      </c>
      <c r="F40" s="114">
        <v>5249</v>
      </c>
      <c r="G40" s="114">
        <v>5306</v>
      </c>
      <c r="H40" s="114">
        <v>5255</v>
      </c>
      <c r="I40" s="140">
        <v>5223</v>
      </c>
      <c r="J40" s="115">
        <v>-26</v>
      </c>
      <c r="K40" s="116">
        <v>-0.49779820026804517</v>
      </c>
    </row>
    <row r="41" spans="1:11" ht="14.1" customHeight="1" x14ac:dyDescent="0.2">
      <c r="A41" s="306"/>
      <c r="B41" s="307" t="s">
        <v>261</v>
      </c>
      <c r="C41" s="308"/>
      <c r="D41" s="113">
        <v>6.2919030428055702</v>
      </c>
      <c r="E41" s="115">
        <v>4392</v>
      </c>
      <c r="F41" s="114">
        <v>4436</v>
      </c>
      <c r="G41" s="114">
        <v>4504</v>
      </c>
      <c r="H41" s="114">
        <v>4402</v>
      </c>
      <c r="I41" s="140">
        <v>4343</v>
      </c>
      <c r="J41" s="115">
        <v>49</v>
      </c>
      <c r="K41" s="116">
        <v>1.128252360119733</v>
      </c>
    </row>
    <row r="42" spans="1:11" ht="14.1" customHeight="1" x14ac:dyDescent="0.2">
      <c r="A42" s="306">
        <v>52</v>
      </c>
      <c r="B42" s="307" t="s">
        <v>262</v>
      </c>
      <c r="C42" s="308"/>
      <c r="D42" s="113">
        <v>6.6099363933298951</v>
      </c>
      <c r="E42" s="115">
        <v>4614</v>
      </c>
      <c r="F42" s="114">
        <v>4605</v>
      </c>
      <c r="G42" s="114">
        <v>4693</v>
      </c>
      <c r="H42" s="114">
        <v>4621</v>
      </c>
      <c r="I42" s="140">
        <v>4591</v>
      </c>
      <c r="J42" s="115">
        <v>23</v>
      </c>
      <c r="K42" s="116">
        <v>0.50098017861032451</v>
      </c>
    </row>
    <row r="43" spans="1:11" ht="14.1" customHeight="1" x14ac:dyDescent="0.2">
      <c r="A43" s="306" t="s">
        <v>263</v>
      </c>
      <c r="B43" s="307" t="s">
        <v>264</v>
      </c>
      <c r="C43" s="308"/>
      <c r="D43" s="113">
        <v>5.3994040456134318</v>
      </c>
      <c r="E43" s="115">
        <v>3769</v>
      </c>
      <c r="F43" s="114">
        <v>3770</v>
      </c>
      <c r="G43" s="114">
        <v>3834</v>
      </c>
      <c r="H43" s="114">
        <v>3798</v>
      </c>
      <c r="I43" s="140">
        <v>3794</v>
      </c>
      <c r="J43" s="115">
        <v>-25</v>
      </c>
      <c r="K43" s="116">
        <v>-0.65893516078017922</v>
      </c>
    </row>
    <row r="44" spans="1:11" ht="14.1" customHeight="1" x14ac:dyDescent="0.2">
      <c r="A44" s="306">
        <v>53</v>
      </c>
      <c r="B44" s="307" t="s">
        <v>265</v>
      </c>
      <c r="C44" s="308"/>
      <c r="D44" s="113">
        <v>0.96269554753309261</v>
      </c>
      <c r="E44" s="115">
        <v>672</v>
      </c>
      <c r="F44" s="114">
        <v>658</v>
      </c>
      <c r="G44" s="114">
        <v>655</v>
      </c>
      <c r="H44" s="114">
        <v>648</v>
      </c>
      <c r="I44" s="140">
        <v>629</v>
      </c>
      <c r="J44" s="115">
        <v>43</v>
      </c>
      <c r="K44" s="116">
        <v>6.8362480127186007</v>
      </c>
    </row>
    <row r="45" spans="1:11" ht="14.1" customHeight="1" x14ac:dyDescent="0.2">
      <c r="A45" s="306" t="s">
        <v>266</v>
      </c>
      <c r="B45" s="307" t="s">
        <v>267</v>
      </c>
      <c r="C45" s="308"/>
      <c r="D45" s="113">
        <v>0.89822932783221587</v>
      </c>
      <c r="E45" s="115">
        <v>627</v>
      </c>
      <c r="F45" s="114">
        <v>611</v>
      </c>
      <c r="G45" s="114">
        <v>606</v>
      </c>
      <c r="H45" s="114">
        <v>597</v>
      </c>
      <c r="I45" s="140">
        <v>581</v>
      </c>
      <c r="J45" s="115">
        <v>46</v>
      </c>
      <c r="K45" s="116">
        <v>7.9173838209982792</v>
      </c>
    </row>
    <row r="46" spans="1:11" ht="14.1" customHeight="1" x14ac:dyDescent="0.2">
      <c r="A46" s="306">
        <v>54</v>
      </c>
      <c r="B46" s="307" t="s">
        <v>268</v>
      </c>
      <c r="C46" s="308"/>
      <c r="D46" s="113">
        <v>3.0757549710618304</v>
      </c>
      <c r="E46" s="115">
        <v>2147</v>
      </c>
      <c r="F46" s="114">
        <v>2143</v>
      </c>
      <c r="G46" s="114">
        <v>2161</v>
      </c>
      <c r="H46" s="114">
        <v>2148</v>
      </c>
      <c r="I46" s="140">
        <v>2143</v>
      </c>
      <c r="J46" s="115">
        <v>4</v>
      </c>
      <c r="K46" s="116">
        <v>0.18665422305179655</v>
      </c>
    </row>
    <row r="47" spans="1:11" ht="14.1" customHeight="1" x14ac:dyDescent="0.2">
      <c r="A47" s="306">
        <v>61</v>
      </c>
      <c r="B47" s="307" t="s">
        <v>269</v>
      </c>
      <c r="C47" s="308"/>
      <c r="D47" s="113">
        <v>2.1488739900292249</v>
      </c>
      <c r="E47" s="115">
        <v>1500</v>
      </c>
      <c r="F47" s="114">
        <v>1512</v>
      </c>
      <c r="G47" s="114">
        <v>1528</v>
      </c>
      <c r="H47" s="114">
        <v>1505</v>
      </c>
      <c r="I47" s="140">
        <v>1513</v>
      </c>
      <c r="J47" s="115">
        <v>-13</v>
      </c>
      <c r="K47" s="116">
        <v>-0.85922009253139453</v>
      </c>
    </row>
    <row r="48" spans="1:11" ht="14.1" customHeight="1" x14ac:dyDescent="0.2">
      <c r="A48" s="306">
        <v>62</v>
      </c>
      <c r="B48" s="307" t="s">
        <v>270</v>
      </c>
      <c r="C48" s="308"/>
      <c r="D48" s="113">
        <v>7.1070425763566556</v>
      </c>
      <c r="E48" s="115">
        <v>4961</v>
      </c>
      <c r="F48" s="114">
        <v>4915</v>
      </c>
      <c r="G48" s="114">
        <v>4894</v>
      </c>
      <c r="H48" s="114">
        <v>4938</v>
      </c>
      <c r="I48" s="140">
        <v>4948</v>
      </c>
      <c r="J48" s="115">
        <v>13</v>
      </c>
      <c r="K48" s="116">
        <v>0.26273241713823769</v>
      </c>
    </row>
    <row r="49" spans="1:11" ht="14.1" customHeight="1" x14ac:dyDescent="0.2">
      <c r="A49" s="306">
        <v>63</v>
      </c>
      <c r="B49" s="307" t="s">
        <v>271</v>
      </c>
      <c r="C49" s="308"/>
      <c r="D49" s="113">
        <v>1.7592115065039253</v>
      </c>
      <c r="E49" s="115">
        <v>1228</v>
      </c>
      <c r="F49" s="114">
        <v>1295</v>
      </c>
      <c r="G49" s="114">
        <v>1302</v>
      </c>
      <c r="H49" s="114">
        <v>1260</v>
      </c>
      <c r="I49" s="140">
        <v>1189</v>
      </c>
      <c r="J49" s="115">
        <v>39</v>
      </c>
      <c r="K49" s="116">
        <v>3.280067283431455</v>
      </c>
    </row>
    <row r="50" spans="1:11" ht="14.1" customHeight="1" x14ac:dyDescent="0.2">
      <c r="A50" s="306" t="s">
        <v>272</v>
      </c>
      <c r="B50" s="307" t="s">
        <v>273</v>
      </c>
      <c r="C50" s="308"/>
      <c r="D50" s="113">
        <v>0.57589822932783219</v>
      </c>
      <c r="E50" s="115">
        <v>402</v>
      </c>
      <c r="F50" s="114">
        <v>432</v>
      </c>
      <c r="G50" s="114">
        <v>430</v>
      </c>
      <c r="H50" s="114">
        <v>429</v>
      </c>
      <c r="I50" s="140">
        <v>385</v>
      </c>
      <c r="J50" s="115">
        <v>17</v>
      </c>
      <c r="K50" s="116">
        <v>4.4155844155844157</v>
      </c>
    </row>
    <row r="51" spans="1:11" ht="14.1" customHeight="1" x14ac:dyDescent="0.2">
      <c r="A51" s="306" t="s">
        <v>274</v>
      </c>
      <c r="B51" s="307" t="s">
        <v>275</v>
      </c>
      <c r="C51" s="308"/>
      <c r="D51" s="113">
        <v>1.0357572631940863</v>
      </c>
      <c r="E51" s="115">
        <v>723</v>
      </c>
      <c r="F51" s="114">
        <v>743</v>
      </c>
      <c r="G51" s="114">
        <v>754</v>
      </c>
      <c r="H51" s="114">
        <v>713</v>
      </c>
      <c r="I51" s="140">
        <v>693</v>
      </c>
      <c r="J51" s="115">
        <v>30</v>
      </c>
      <c r="K51" s="116">
        <v>4.329004329004329</v>
      </c>
    </row>
    <row r="52" spans="1:11" ht="14.1" customHeight="1" x14ac:dyDescent="0.2">
      <c r="A52" s="306">
        <v>71</v>
      </c>
      <c r="B52" s="307" t="s">
        <v>276</v>
      </c>
      <c r="C52" s="308"/>
      <c r="D52" s="113">
        <v>10.039539281416538</v>
      </c>
      <c r="E52" s="115">
        <v>7008</v>
      </c>
      <c r="F52" s="114">
        <v>7033</v>
      </c>
      <c r="G52" s="114">
        <v>7056</v>
      </c>
      <c r="H52" s="114">
        <v>6962</v>
      </c>
      <c r="I52" s="140">
        <v>6985</v>
      </c>
      <c r="J52" s="115">
        <v>23</v>
      </c>
      <c r="K52" s="116">
        <v>0.329277022190408</v>
      </c>
    </row>
    <row r="53" spans="1:11" ht="14.1" customHeight="1" x14ac:dyDescent="0.2">
      <c r="A53" s="306" t="s">
        <v>277</v>
      </c>
      <c r="B53" s="307" t="s">
        <v>278</v>
      </c>
      <c r="C53" s="308"/>
      <c r="D53" s="113">
        <v>4.8965675319465936</v>
      </c>
      <c r="E53" s="115">
        <v>3418</v>
      </c>
      <c r="F53" s="114">
        <v>3412</v>
      </c>
      <c r="G53" s="114">
        <v>3419</v>
      </c>
      <c r="H53" s="114">
        <v>3387</v>
      </c>
      <c r="I53" s="140">
        <v>3409</v>
      </c>
      <c r="J53" s="115">
        <v>9</v>
      </c>
      <c r="K53" s="116">
        <v>0.26400704018773835</v>
      </c>
    </row>
    <row r="54" spans="1:11" ht="14.1" customHeight="1" x14ac:dyDescent="0.2">
      <c r="A54" s="306" t="s">
        <v>279</v>
      </c>
      <c r="B54" s="307" t="s">
        <v>280</v>
      </c>
      <c r="C54" s="308"/>
      <c r="D54" s="113">
        <v>4.1645177926766372</v>
      </c>
      <c r="E54" s="115">
        <v>2907</v>
      </c>
      <c r="F54" s="114">
        <v>2934</v>
      </c>
      <c r="G54" s="114">
        <v>2948</v>
      </c>
      <c r="H54" s="114">
        <v>2923</v>
      </c>
      <c r="I54" s="140">
        <v>2922</v>
      </c>
      <c r="J54" s="115">
        <v>-15</v>
      </c>
      <c r="K54" s="116">
        <v>-0.51334702258726894</v>
      </c>
    </row>
    <row r="55" spans="1:11" ht="14.1" customHeight="1" x14ac:dyDescent="0.2">
      <c r="A55" s="306">
        <v>72</v>
      </c>
      <c r="B55" s="307" t="s">
        <v>281</v>
      </c>
      <c r="C55" s="308"/>
      <c r="D55" s="113">
        <v>2.0485932038278607</v>
      </c>
      <c r="E55" s="115">
        <v>1430</v>
      </c>
      <c r="F55" s="114">
        <v>1434</v>
      </c>
      <c r="G55" s="114">
        <v>1446</v>
      </c>
      <c r="H55" s="114">
        <v>1433</v>
      </c>
      <c r="I55" s="140">
        <v>1444</v>
      </c>
      <c r="J55" s="115">
        <v>-14</v>
      </c>
      <c r="K55" s="116">
        <v>-0.96952908587257614</v>
      </c>
    </row>
    <row r="56" spans="1:11" ht="14.1" customHeight="1" x14ac:dyDescent="0.2">
      <c r="A56" s="306" t="s">
        <v>282</v>
      </c>
      <c r="B56" s="307" t="s">
        <v>283</v>
      </c>
      <c r="C56" s="308"/>
      <c r="D56" s="113">
        <v>0.60311729986820239</v>
      </c>
      <c r="E56" s="115">
        <v>421</v>
      </c>
      <c r="F56" s="114">
        <v>424</v>
      </c>
      <c r="G56" s="114">
        <v>431</v>
      </c>
      <c r="H56" s="114">
        <v>426</v>
      </c>
      <c r="I56" s="140">
        <v>433</v>
      </c>
      <c r="J56" s="115">
        <v>-12</v>
      </c>
      <c r="K56" s="116">
        <v>-2.7713625866050808</v>
      </c>
    </row>
    <row r="57" spans="1:11" ht="14.1" customHeight="1" x14ac:dyDescent="0.2">
      <c r="A57" s="306" t="s">
        <v>284</v>
      </c>
      <c r="B57" s="307" t="s">
        <v>285</v>
      </c>
      <c r="C57" s="308"/>
      <c r="D57" s="113">
        <v>1.1876110251561516</v>
      </c>
      <c r="E57" s="115">
        <v>829</v>
      </c>
      <c r="F57" s="114">
        <v>827</v>
      </c>
      <c r="G57" s="114">
        <v>828</v>
      </c>
      <c r="H57" s="114">
        <v>822</v>
      </c>
      <c r="I57" s="140">
        <v>823</v>
      </c>
      <c r="J57" s="115">
        <v>6</v>
      </c>
      <c r="K57" s="116">
        <v>0.72904009720534635</v>
      </c>
    </row>
    <row r="58" spans="1:11" ht="14.1" customHeight="1" x14ac:dyDescent="0.2">
      <c r="A58" s="306">
        <v>73</v>
      </c>
      <c r="B58" s="307" t="s">
        <v>286</v>
      </c>
      <c r="C58" s="308"/>
      <c r="D58" s="113">
        <v>1.6574981376425419</v>
      </c>
      <c r="E58" s="115">
        <v>1157</v>
      </c>
      <c r="F58" s="114">
        <v>1164</v>
      </c>
      <c r="G58" s="114">
        <v>1157</v>
      </c>
      <c r="H58" s="114">
        <v>1155</v>
      </c>
      <c r="I58" s="140">
        <v>1157</v>
      </c>
      <c r="J58" s="115">
        <v>0</v>
      </c>
      <c r="K58" s="116">
        <v>0</v>
      </c>
    </row>
    <row r="59" spans="1:11" ht="14.1" customHeight="1" x14ac:dyDescent="0.2">
      <c r="A59" s="306" t="s">
        <v>287</v>
      </c>
      <c r="B59" s="307" t="s">
        <v>288</v>
      </c>
      <c r="C59" s="308"/>
      <c r="D59" s="113">
        <v>1.4182568334192882</v>
      </c>
      <c r="E59" s="115">
        <v>990</v>
      </c>
      <c r="F59" s="114">
        <v>993</v>
      </c>
      <c r="G59" s="114">
        <v>986</v>
      </c>
      <c r="H59" s="114">
        <v>984</v>
      </c>
      <c r="I59" s="140">
        <v>991</v>
      </c>
      <c r="J59" s="115">
        <v>-1</v>
      </c>
      <c r="K59" s="116">
        <v>-0.10090817356205853</v>
      </c>
    </row>
    <row r="60" spans="1:11" ht="14.1" customHeight="1" x14ac:dyDescent="0.2">
      <c r="A60" s="306">
        <v>81</v>
      </c>
      <c r="B60" s="307" t="s">
        <v>289</v>
      </c>
      <c r="C60" s="308"/>
      <c r="D60" s="113">
        <v>5.0699100338089504</v>
      </c>
      <c r="E60" s="115">
        <v>3539</v>
      </c>
      <c r="F60" s="114">
        <v>3505</v>
      </c>
      <c r="G60" s="114">
        <v>3526</v>
      </c>
      <c r="H60" s="114">
        <v>3394</v>
      </c>
      <c r="I60" s="140">
        <v>3372</v>
      </c>
      <c r="J60" s="115">
        <v>167</v>
      </c>
      <c r="K60" s="116">
        <v>4.9525504151838673</v>
      </c>
    </row>
    <row r="61" spans="1:11" ht="14.1" customHeight="1" x14ac:dyDescent="0.2">
      <c r="A61" s="306" t="s">
        <v>290</v>
      </c>
      <c r="B61" s="307" t="s">
        <v>291</v>
      </c>
      <c r="C61" s="308"/>
      <c r="D61" s="113">
        <v>1.3136782992378659</v>
      </c>
      <c r="E61" s="115">
        <v>917</v>
      </c>
      <c r="F61" s="114">
        <v>909</v>
      </c>
      <c r="G61" s="114">
        <v>911</v>
      </c>
      <c r="H61" s="114">
        <v>883</v>
      </c>
      <c r="I61" s="140">
        <v>882</v>
      </c>
      <c r="J61" s="115">
        <v>35</v>
      </c>
      <c r="K61" s="116">
        <v>3.9682539682539684</v>
      </c>
    </row>
    <row r="62" spans="1:11" ht="14.1" customHeight="1" x14ac:dyDescent="0.2">
      <c r="A62" s="306" t="s">
        <v>292</v>
      </c>
      <c r="B62" s="307" t="s">
        <v>293</v>
      </c>
      <c r="C62" s="308"/>
      <c r="D62" s="113">
        <v>2.274941264110939</v>
      </c>
      <c r="E62" s="115">
        <v>1588</v>
      </c>
      <c r="F62" s="114">
        <v>1581</v>
      </c>
      <c r="G62" s="114">
        <v>1592</v>
      </c>
      <c r="H62" s="114">
        <v>1504</v>
      </c>
      <c r="I62" s="140">
        <v>1484</v>
      </c>
      <c r="J62" s="115">
        <v>104</v>
      </c>
      <c r="K62" s="116">
        <v>7.0080862533692718</v>
      </c>
    </row>
    <row r="63" spans="1:11" ht="14.1" customHeight="1" x14ac:dyDescent="0.2">
      <c r="A63" s="306"/>
      <c r="B63" s="307" t="s">
        <v>294</v>
      </c>
      <c r="C63" s="308"/>
      <c r="D63" s="113">
        <v>1.8165148129047046</v>
      </c>
      <c r="E63" s="115">
        <v>1268</v>
      </c>
      <c r="F63" s="114">
        <v>1265</v>
      </c>
      <c r="G63" s="114">
        <v>1278</v>
      </c>
      <c r="H63" s="114">
        <v>1240</v>
      </c>
      <c r="I63" s="140">
        <v>1226</v>
      </c>
      <c r="J63" s="115">
        <v>42</v>
      </c>
      <c r="K63" s="116">
        <v>3.4257748776508974</v>
      </c>
    </row>
    <row r="64" spans="1:11" ht="14.1" customHeight="1" x14ac:dyDescent="0.2">
      <c r="A64" s="306" t="s">
        <v>295</v>
      </c>
      <c r="B64" s="307" t="s">
        <v>296</v>
      </c>
      <c r="C64" s="308"/>
      <c r="D64" s="113">
        <v>0.45269612056615666</v>
      </c>
      <c r="E64" s="115">
        <v>316</v>
      </c>
      <c r="F64" s="114">
        <v>300</v>
      </c>
      <c r="G64" s="114">
        <v>304</v>
      </c>
      <c r="H64" s="114">
        <v>302</v>
      </c>
      <c r="I64" s="140">
        <v>296</v>
      </c>
      <c r="J64" s="115">
        <v>20</v>
      </c>
      <c r="K64" s="116">
        <v>6.756756756756757</v>
      </c>
    </row>
    <row r="65" spans="1:11" ht="14.1" customHeight="1" x14ac:dyDescent="0.2">
      <c r="A65" s="306" t="s">
        <v>297</v>
      </c>
      <c r="B65" s="307" t="s">
        <v>298</v>
      </c>
      <c r="C65" s="308"/>
      <c r="D65" s="113">
        <v>0.55154432410750098</v>
      </c>
      <c r="E65" s="115">
        <v>385</v>
      </c>
      <c r="F65" s="114">
        <v>387</v>
      </c>
      <c r="G65" s="114">
        <v>384</v>
      </c>
      <c r="H65" s="114">
        <v>380</v>
      </c>
      <c r="I65" s="140">
        <v>384</v>
      </c>
      <c r="J65" s="115">
        <v>1</v>
      </c>
      <c r="K65" s="116">
        <v>0.26041666666666669</v>
      </c>
    </row>
    <row r="66" spans="1:11" ht="14.1" customHeight="1" x14ac:dyDescent="0.2">
      <c r="A66" s="306">
        <v>82</v>
      </c>
      <c r="B66" s="307" t="s">
        <v>299</v>
      </c>
      <c r="C66" s="308"/>
      <c r="D66" s="113">
        <v>3.0728898057417915</v>
      </c>
      <c r="E66" s="115">
        <v>2145</v>
      </c>
      <c r="F66" s="114">
        <v>2184</v>
      </c>
      <c r="G66" s="114">
        <v>2140</v>
      </c>
      <c r="H66" s="114">
        <v>2108</v>
      </c>
      <c r="I66" s="140">
        <v>2134</v>
      </c>
      <c r="J66" s="115">
        <v>11</v>
      </c>
      <c r="K66" s="116">
        <v>0.51546391752577314</v>
      </c>
    </row>
    <row r="67" spans="1:11" ht="14.1" customHeight="1" x14ac:dyDescent="0.2">
      <c r="A67" s="306" t="s">
        <v>300</v>
      </c>
      <c r="B67" s="307" t="s">
        <v>301</v>
      </c>
      <c r="C67" s="308"/>
      <c r="D67" s="113">
        <v>2.0586212824479975</v>
      </c>
      <c r="E67" s="115">
        <v>1437</v>
      </c>
      <c r="F67" s="114">
        <v>1463</v>
      </c>
      <c r="G67" s="114">
        <v>1452</v>
      </c>
      <c r="H67" s="114">
        <v>1423</v>
      </c>
      <c r="I67" s="140">
        <v>1439</v>
      </c>
      <c r="J67" s="115">
        <v>-2</v>
      </c>
      <c r="K67" s="116">
        <v>-0.13898540653231412</v>
      </c>
    </row>
    <row r="68" spans="1:11" ht="14.1" customHeight="1" x14ac:dyDescent="0.2">
      <c r="A68" s="306" t="s">
        <v>302</v>
      </c>
      <c r="B68" s="307" t="s">
        <v>303</v>
      </c>
      <c r="C68" s="308"/>
      <c r="D68" s="113">
        <v>0.64322961434874792</v>
      </c>
      <c r="E68" s="115">
        <v>449</v>
      </c>
      <c r="F68" s="114">
        <v>460</v>
      </c>
      <c r="G68" s="114">
        <v>428</v>
      </c>
      <c r="H68" s="114">
        <v>431</v>
      </c>
      <c r="I68" s="140">
        <v>437</v>
      </c>
      <c r="J68" s="115">
        <v>12</v>
      </c>
      <c r="K68" s="116">
        <v>2.7459954233409611</v>
      </c>
    </row>
    <row r="69" spans="1:11" ht="14.1" customHeight="1" x14ac:dyDescent="0.2">
      <c r="A69" s="306">
        <v>83</v>
      </c>
      <c r="B69" s="307" t="s">
        <v>304</v>
      </c>
      <c r="C69" s="308"/>
      <c r="D69" s="113">
        <v>4.2647985788780014</v>
      </c>
      <c r="E69" s="115">
        <v>2977</v>
      </c>
      <c r="F69" s="114">
        <v>2997</v>
      </c>
      <c r="G69" s="114">
        <v>2986</v>
      </c>
      <c r="H69" s="114">
        <v>2833</v>
      </c>
      <c r="I69" s="140">
        <v>2836</v>
      </c>
      <c r="J69" s="115">
        <v>141</v>
      </c>
      <c r="K69" s="116">
        <v>4.9717912552891397</v>
      </c>
    </row>
    <row r="70" spans="1:11" ht="14.1" customHeight="1" x14ac:dyDescent="0.2">
      <c r="A70" s="306" t="s">
        <v>305</v>
      </c>
      <c r="B70" s="307" t="s">
        <v>306</v>
      </c>
      <c r="C70" s="308"/>
      <c r="D70" s="113">
        <v>3.896624835252994</v>
      </c>
      <c r="E70" s="115">
        <v>2720</v>
      </c>
      <c r="F70" s="114">
        <v>2745</v>
      </c>
      <c r="G70" s="114">
        <v>2741</v>
      </c>
      <c r="H70" s="114">
        <v>2601</v>
      </c>
      <c r="I70" s="140">
        <v>2618</v>
      </c>
      <c r="J70" s="115">
        <v>102</v>
      </c>
      <c r="K70" s="116">
        <v>3.8961038961038961</v>
      </c>
    </row>
    <row r="71" spans="1:11" ht="14.1" customHeight="1" x14ac:dyDescent="0.2">
      <c r="A71" s="306"/>
      <c r="B71" s="307" t="s">
        <v>307</v>
      </c>
      <c r="C71" s="308"/>
      <c r="D71" s="113">
        <v>2.9783393501805056</v>
      </c>
      <c r="E71" s="115">
        <v>2079</v>
      </c>
      <c r="F71" s="114">
        <v>2097</v>
      </c>
      <c r="G71" s="114">
        <v>2101</v>
      </c>
      <c r="H71" s="114">
        <v>1949</v>
      </c>
      <c r="I71" s="140">
        <v>1966</v>
      </c>
      <c r="J71" s="115">
        <v>113</v>
      </c>
      <c r="K71" s="116">
        <v>5.7477110885045777</v>
      </c>
    </row>
    <row r="72" spans="1:11" ht="14.1" customHeight="1" x14ac:dyDescent="0.2">
      <c r="A72" s="306">
        <v>84</v>
      </c>
      <c r="B72" s="307" t="s">
        <v>308</v>
      </c>
      <c r="C72" s="308"/>
      <c r="D72" s="113">
        <v>1.7706721677840811</v>
      </c>
      <c r="E72" s="115">
        <v>1236</v>
      </c>
      <c r="F72" s="114">
        <v>1255</v>
      </c>
      <c r="G72" s="114">
        <v>1265</v>
      </c>
      <c r="H72" s="114">
        <v>1270</v>
      </c>
      <c r="I72" s="140">
        <v>1263</v>
      </c>
      <c r="J72" s="115">
        <v>-27</v>
      </c>
      <c r="K72" s="116">
        <v>-2.1377672209026128</v>
      </c>
    </row>
    <row r="73" spans="1:11" ht="14.1" customHeight="1" x14ac:dyDescent="0.2">
      <c r="A73" s="306" t="s">
        <v>309</v>
      </c>
      <c r="B73" s="307" t="s">
        <v>310</v>
      </c>
      <c r="C73" s="308"/>
      <c r="D73" s="113">
        <v>1.0658414990544955</v>
      </c>
      <c r="E73" s="115">
        <v>744</v>
      </c>
      <c r="F73" s="114">
        <v>748</v>
      </c>
      <c r="G73" s="114">
        <v>774</v>
      </c>
      <c r="H73" s="114">
        <v>787</v>
      </c>
      <c r="I73" s="140">
        <v>798</v>
      </c>
      <c r="J73" s="115">
        <v>-54</v>
      </c>
      <c r="K73" s="116">
        <v>-6.7669172932330826</v>
      </c>
    </row>
    <row r="74" spans="1:11" ht="14.1" customHeight="1" x14ac:dyDescent="0.2">
      <c r="A74" s="306" t="s">
        <v>311</v>
      </c>
      <c r="B74" s="307" t="s">
        <v>312</v>
      </c>
      <c r="C74" s="308"/>
      <c r="D74" s="113">
        <v>0.22061772964300039</v>
      </c>
      <c r="E74" s="115">
        <v>154</v>
      </c>
      <c r="F74" s="114">
        <v>156</v>
      </c>
      <c r="G74" s="114">
        <v>153</v>
      </c>
      <c r="H74" s="114">
        <v>154</v>
      </c>
      <c r="I74" s="140">
        <v>149</v>
      </c>
      <c r="J74" s="115">
        <v>5</v>
      </c>
      <c r="K74" s="116">
        <v>3.3557046979865772</v>
      </c>
    </row>
    <row r="75" spans="1:11" ht="14.1" customHeight="1" x14ac:dyDescent="0.2">
      <c r="A75" s="306" t="s">
        <v>313</v>
      </c>
      <c r="B75" s="307" t="s">
        <v>314</v>
      </c>
      <c r="C75" s="308"/>
      <c r="D75" s="113">
        <v>0.20342673772276659</v>
      </c>
      <c r="E75" s="115">
        <v>142</v>
      </c>
      <c r="F75" s="114">
        <v>154</v>
      </c>
      <c r="G75" s="114">
        <v>143</v>
      </c>
      <c r="H75" s="114">
        <v>154</v>
      </c>
      <c r="I75" s="140">
        <v>140</v>
      </c>
      <c r="J75" s="115">
        <v>2</v>
      </c>
      <c r="K75" s="116">
        <v>1.4285714285714286</v>
      </c>
    </row>
    <row r="76" spans="1:11" ht="14.1" customHeight="1" x14ac:dyDescent="0.2">
      <c r="A76" s="306">
        <v>91</v>
      </c>
      <c r="B76" s="307" t="s">
        <v>315</v>
      </c>
      <c r="C76" s="308"/>
      <c r="D76" s="113">
        <v>0.30370752392413042</v>
      </c>
      <c r="E76" s="115">
        <v>212</v>
      </c>
      <c r="F76" s="114">
        <v>193</v>
      </c>
      <c r="G76" s="114">
        <v>184</v>
      </c>
      <c r="H76" s="114">
        <v>183</v>
      </c>
      <c r="I76" s="140">
        <v>181</v>
      </c>
      <c r="J76" s="115">
        <v>31</v>
      </c>
      <c r="K76" s="116">
        <v>17.127071823204421</v>
      </c>
    </row>
    <row r="77" spans="1:11" ht="14.1" customHeight="1" x14ac:dyDescent="0.2">
      <c r="A77" s="306">
        <v>92</v>
      </c>
      <c r="B77" s="307" t="s">
        <v>316</v>
      </c>
      <c r="C77" s="308"/>
      <c r="D77" s="113">
        <v>1.2420491662368918</v>
      </c>
      <c r="E77" s="115">
        <v>867</v>
      </c>
      <c r="F77" s="114">
        <v>877</v>
      </c>
      <c r="G77" s="114">
        <v>900</v>
      </c>
      <c r="H77" s="114">
        <v>901</v>
      </c>
      <c r="I77" s="140">
        <v>905</v>
      </c>
      <c r="J77" s="115">
        <v>-38</v>
      </c>
      <c r="K77" s="116">
        <v>-4.1988950276243093</v>
      </c>
    </row>
    <row r="78" spans="1:11" ht="14.1" customHeight="1" x14ac:dyDescent="0.2">
      <c r="A78" s="306">
        <v>93</v>
      </c>
      <c r="B78" s="307" t="s">
        <v>317</v>
      </c>
      <c r="C78" s="308"/>
      <c r="D78" s="113">
        <v>0.11603919546157813</v>
      </c>
      <c r="E78" s="115">
        <v>81</v>
      </c>
      <c r="F78" s="114">
        <v>76</v>
      </c>
      <c r="G78" s="114">
        <v>77</v>
      </c>
      <c r="H78" s="114">
        <v>74</v>
      </c>
      <c r="I78" s="140">
        <v>76</v>
      </c>
      <c r="J78" s="115">
        <v>5</v>
      </c>
      <c r="K78" s="116">
        <v>6.5789473684210522</v>
      </c>
    </row>
    <row r="79" spans="1:11" ht="14.1" customHeight="1" x14ac:dyDescent="0.2">
      <c r="A79" s="306">
        <v>94</v>
      </c>
      <c r="B79" s="307" t="s">
        <v>318</v>
      </c>
      <c r="C79" s="308"/>
      <c r="D79" s="113" t="s">
        <v>513</v>
      </c>
      <c r="E79" s="115" t="s">
        <v>513</v>
      </c>
      <c r="F79" s="114" t="s">
        <v>513</v>
      </c>
      <c r="G79" s="114" t="s">
        <v>513</v>
      </c>
      <c r="H79" s="114" t="s">
        <v>513</v>
      </c>
      <c r="I79" s="140" t="s">
        <v>513</v>
      </c>
      <c r="J79" s="115" t="s">
        <v>513</v>
      </c>
      <c r="K79" s="116" t="s">
        <v>513</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1.2893243940175347</v>
      </c>
      <c r="E81" s="143">
        <v>900</v>
      </c>
      <c r="F81" s="144">
        <v>916</v>
      </c>
      <c r="G81" s="144">
        <v>915</v>
      </c>
      <c r="H81" s="144">
        <v>895</v>
      </c>
      <c r="I81" s="145">
        <v>899</v>
      </c>
      <c r="J81" s="143">
        <v>1</v>
      </c>
      <c r="K81" s="146">
        <v>0.11123470522803114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7535</v>
      </c>
      <c r="E12" s="114">
        <v>7868</v>
      </c>
      <c r="F12" s="114">
        <v>7982</v>
      </c>
      <c r="G12" s="114">
        <v>8114</v>
      </c>
      <c r="H12" s="140">
        <v>7871</v>
      </c>
      <c r="I12" s="115">
        <v>-336</v>
      </c>
      <c r="J12" s="116">
        <v>-4.2688349637911323</v>
      </c>
      <c r="K12"/>
      <c r="L12"/>
      <c r="M12"/>
      <c r="N12"/>
      <c r="O12"/>
      <c r="P12"/>
    </row>
    <row r="13" spans="1:16" s="110" customFormat="1" ht="14.45" customHeight="1" x14ac:dyDescent="0.2">
      <c r="A13" s="120" t="s">
        <v>105</v>
      </c>
      <c r="B13" s="119" t="s">
        <v>106</v>
      </c>
      <c r="C13" s="113">
        <v>46.582614465826147</v>
      </c>
      <c r="D13" s="115">
        <v>3510</v>
      </c>
      <c r="E13" s="114">
        <v>3632</v>
      </c>
      <c r="F13" s="114">
        <v>3683</v>
      </c>
      <c r="G13" s="114">
        <v>3741</v>
      </c>
      <c r="H13" s="140">
        <v>3648</v>
      </c>
      <c r="I13" s="115">
        <v>-138</v>
      </c>
      <c r="J13" s="116">
        <v>-3.7828947368421053</v>
      </c>
      <c r="K13"/>
      <c r="L13"/>
      <c r="M13"/>
      <c r="N13"/>
      <c r="O13"/>
      <c r="P13"/>
    </row>
    <row r="14" spans="1:16" s="110" customFormat="1" ht="14.45" customHeight="1" x14ac:dyDescent="0.2">
      <c r="A14" s="120"/>
      <c r="B14" s="119" t="s">
        <v>107</v>
      </c>
      <c r="C14" s="113">
        <v>53.417385534173853</v>
      </c>
      <c r="D14" s="115">
        <v>4025</v>
      </c>
      <c r="E14" s="114">
        <v>4236</v>
      </c>
      <c r="F14" s="114">
        <v>4299</v>
      </c>
      <c r="G14" s="114">
        <v>4373</v>
      </c>
      <c r="H14" s="140">
        <v>4223</v>
      </c>
      <c r="I14" s="115">
        <v>-198</v>
      </c>
      <c r="J14" s="116">
        <v>-4.6886099928960459</v>
      </c>
      <c r="K14"/>
      <c r="L14"/>
      <c r="M14"/>
      <c r="N14"/>
      <c r="O14"/>
      <c r="P14"/>
    </row>
    <row r="15" spans="1:16" s="110" customFormat="1" ht="14.45" customHeight="1" x14ac:dyDescent="0.2">
      <c r="A15" s="118" t="s">
        <v>105</v>
      </c>
      <c r="B15" s="121" t="s">
        <v>108</v>
      </c>
      <c r="C15" s="113">
        <v>11.904445919044459</v>
      </c>
      <c r="D15" s="115">
        <v>897</v>
      </c>
      <c r="E15" s="114">
        <v>942</v>
      </c>
      <c r="F15" s="114">
        <v>941</v>
      </c>
      <c r="G15" s="114">
        <v>1023</v>
      </c>
      <c r="H15" s="140">
        <v>873</v>
      </c>
      <c r="I15" s="115">
        <v>24</v>
      </c>
      <c r="J15" s="116">
        <v>2.7491408934707904</v>
      </c>
      <c r="K15"/>
      <c r="L15"/>
      <c r="M15"/>
      <c r="N15"/>
      <c r="O15"/>
      <c r="P15"/>
    </row>
    <row r="16" spans="1:16" s="110" customFormat="1" ht="14.45" customHeight="1" x14ac:dyDescent="0.2">
      <c r="A16" s="118"/>
      <c r="B16" s="121" t="s">
        <v>109</v>
      </c>
      <c r="C16" s="113">
        <v>37.478433974784338</v>
      </c>
      <c r="D16" s="115">
        <v>2824</v>
      </c>
      <c r="E16" s="114">
        <v>2990</v>
      </c>
      <c r="F16" s="114">
        <v>3038</v>
      </c>
      <c r="G16" s="114">
        <v>3094</v>
      </c>
      <c r="H16" s="140">
        <v>3078</v>
      </c>
      <c r="I16" s="115">
        <v>-254</v>
      </c>
      <c r="J16" s="116">
        <v>-8.2521117608836914</v>
      </c>
      <c r="K16"/>
      <c r="L16"/>
      <c r="M16"/>
      <c r="N16"/>
      <c r="O16"/>
      <c r="P16"/>
    </row>
    <row r="17" spans="1:16" s="110" customFormat="1" ht="14.45" customHeight="1" x14ac:dyDescent="0.2">
      <c r="A17" s="118"/>
      <c r="B17" s="121" t="s">
        <v>110</v>
      </c>
      <c r="C17" s="113">
        <v>24.591904445919045</v>
      </c>
      <c r="D17" s="115">
        <v>1853</v>
      </c>
      <c r="E17" s="114">
        <v>1917</v>
      </c>
      <c r="F17" s="114">
        <v>1978</v>
      </c>
      <c r="G17" s="114">
        <v>1974</v>
      </c>
      <c r="H17" s="140">
        <v>1964</v>
      </c>
      <c r="I17" s="115">
        <v>-111</v>
      </c>
      <c r="J17" s="116">
        <v>-5.65173116089613</v>
      </c>
      <c r="K17"/>
      <c r="L17"/>
      <c r="M17"/>
      <c r="N17"/>
      <c r="O17"/>
      <c r="P17"/>
    </row>
    <row r="18" spans="1:16" s="110" customFormat="1" ht="14.45" customHeight="1" x14ac:dyDescent="0.2">
      <c r="A18" s="120"/>
      <c r="B18" s="121" t="s">
        <v>111</v>
      </c>
      <c r="C18" s="113">
        <v>26.025215660252158</v>
      </c>
      <c r="D18" s="115">
        <v>1961</v>
      </c>
      <c r="E18" s="114">
        <v>2019</v>
      </c>
      <c r="F18" s="114">
        <v>2025</v>
      </c>
      <c r="G18" s="114">
        <v>2023</v>
      </c>
      <c r="H18" s="140">
        <v>1956</v>
      </c>
      <c r="I18" s="115">
        <v>5</v>
      </c>
      <c r="J18" s="116">
        <v>0.2556237218813906</v>
      </c>
      <c r="K18"/>
      <c r="L18"/>
      <c r="M18"/>
      <c r="N18"/>
      <c r="O18"/>
      <c r="P18"/>
    </row>
    <row r="19" spans="1:16" s="110" customFormat="1" ht="14.45" customHeight="1" x14ac:dyDescent="0.2">
      <c r="A19" s="120"/>
      <c r="B19" s="121" t="s">
        <v>112</v>
      </c>
      <c r="C19" s="113">
        <v>3.4372926343729264</v>
      </c>
      <c r="D19" s="115">
        <v>259</v>
      </c>
      <c r="E19" s="114">
        <v>274</v>
      </c>
      <c r="F19" s="114">
        <v>272</v>
      </c>
      <c r="G19" s="114">
        <v>231</v>
      </c>
      <c r="H19" s="140">
        <v>227</v>
      </c>
      <c r="I19" s="115">
        <v>32</v>
      </c>
      <c r="J19" s="116">
        <v>14.096916299559471</v>
      </c>
      <c r="K19"/>
      <c r="L19"/>
      <c r="M19"/>
      <c r="N19"/>
      <c r="O19"/>
      <c r="P19"/>
    </row>
    <row r="20" spans="1:16" s="110" customFormat="1" ht="14.45" customHeight="1" x14ac:dyDescent="0.2">
      <c r="A20" s="120" t="s">
        <v>113</v>
      </c>
      <c r="B20" s="119" t="s">
        <v>116</v>
      </c>
      <c r="C20" s="113">
        <v>96.138022561380225</v>
      </c>
      <c r="D20" s="115">
        <v>7244</v>
      </c>
      <c r="E20" s="114">
        <v>7560</v>
      </c>
      <c r="F20" s="114">
        <v>7686</v>
      </c>
      <c r="G20" s="114">
        <v>7811</v>
      </c>
      <c r="H20" s="140">
        <v>7596</v>
      </c>
      <c r="I20" s="115">
        <v>-352</v>
      </c>
      <c r="J20" s="116">
        <v>-4.6340179041600846</v>
      </c>
      <c r="K20"/>
      <c r="L20"/>
      <c r="M20"/>
      <c r="N20"/>
      <c r="O20"/>
      <c r="P20"/>
    </row>
    <row r="21" spans="1:16" s="110" customFormat="1" ht="14.45" customHeight="1" x14ac:dyDescent="0.2">
      <c r="A21" s="123"/>
      <c r="B21" s="124" t="s">
        <v>117</v>
      </c>
      <c r="C21" s="125">
        <v>3.8088918380889183</v>
      </c>
      <c r="D21" s="143">
        <v>287</v>
      </c>
      <c r="E21" s="144">
        <v>304</v>
      </c>
      <c r="F21" s="144">
        <v>291</v>
      </c>
      <c r="G21" s="144">
        <v>297</v>
      </c>
      <c r="H21" s="145">
        <v>268</v>
      </c>
      <c r="I21" s="143">
        <v>19</v>
      </c>
      <c r="J21" s="146">
        <v>7.08955223880597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97872</v>
      </c>
      <c r="E23" s="114">
        <v>101848</v>
      </c>
      <c r="F23" s="114">
        <v>102101</v>
      </c>
      <c r="G23" s="114">
        <v>103145</v>
      </c>
      <c r="H23" s="140">
        <v>100626</v>
      </c>
      <c r="I23" s="115">
        <v>-2754</v>
      </c>
      <c r="J23" s="116">
        <v>-2.7368672112575281</v>
      </c>
      <c r="K23"/>
      <c r="L23"/>
      <c r="M23"/>
      <c r="N23"/>
      <c r="O23"/>
      <c r="P23"/>
    </row>
    <row r="24" spans="1:16" s="110" customFormat="1" ht="14.45" customHeight="1" x14ac:dyDescent="0.2">
      <c r="A24" s="120" t="s">
        <v>105</v>
      </c>
      <c r="B24" s="119" t="s">
        <v>106</v>
      </c>
      <c r="C24" s="113">
        <v>44.86267778322707</v>
      </c>
      <c r="D24" s="115">
        <v>43908</v>
      </c>
      <c r="E24" s="114">
        <v>45296</v>
      </c>
      <c r="F24" s="114">
        <v>45412</v>
      </c>
      <c r="G24" s="114">
        <v>45532</v>
      </c>
      <c r="H24" s="140">
        <v>44381</v>
      </c>
      <c r="I24" s="115">
        <v>-473</v>
      </c>
      <c r="J24" s="116">
        <v>-1.0657713886573084</v>
      </c>
      <c r="K24"/>
      <c r="L24"/>
      <c r="M24"/>
      <c r="N24"/>
      <c r="O24"/>
      <c r="P24"/>
    </row>
    <row r="25" spans="1:16" s="110" customFormat="1" ht="14.45" customHeight="1" x14ac:dyDescent="0.2">
      <c r="A25" s="120"/>
      <c r="B25" s="119" t="s">
        <v>107</v>
      </c>
      <c r="C25" s="113">
        <v>55.13732221677293</v>
      </c>
      <c r="D25" s="115">
        <v>53964</v>
      </c>
      <c r="E25" s="114">
        <v>56552</v>
      </c>
      <c r="F25" s="114">
        <v>56689</v>
      </c>
      <c r="G25" s="114">
        <v>57613</v>
      </c>
      <c r="H25" s="140">
        <v>56245</v>
      </c>
      <c r="I25" s="115">
        <v>-2281</v>
      </c>
      <c r="J25" s="116">
        <v>-4.0554715974753313</v>
      </c>
      <c r="K25"/>
      <c r="L25"/>
      <c r="M25"/>
      <c r="N25"/>
      <c r="O25"/>
      <c r="P25"/>
    </row>
    <row r="26" spans="1:16" s="110" customFormat="1" ht="14.45" customHeight="1" x14ac:dyDescent="0.2">
      <c r="A26" s="118" t="s">
        <v>105</v>
      </c>
      <c r="B26" s="121" t="s">
        <v>108</v>
      </c>
      <c r="C26" s="113">
        <v>15.164704920712767</v>
      </c>
      <c r="D26" s="115">
        <v>14842</v>
      </c>
      <c r="E26" s="114">
        <v>15767</v>
      </c>
      <c r="F26" s="114">
        <v>15304</v>
      </c>
      <c r="G26" s="114">
        <v>15971</v>
      </c>
      <c r="H26" s="140">
        <v>14240</v>
      </c>
      <c r="I26" s="115">
        <v>602</v>
      </c>
      <c r="J26" s="116">
        <v>4.2275280898876408</v>
      </c>
      <c r="K26"/>
      <c r="L26"/>
      <c r="M26"/>
      <c r="N26"/>
      <c r="O26"/>
      <c r="P26"/>
    </row>
    <row r="27" spans="1:16" s="110" customFormat="1" ht="14.45" customHeight="1" x14ac:dyDescent="0.2">
      <c r="A27" s="118"/>
      <c r="B27" s="121" t="s">
        <v>109</v>
      </c>
      <c r="C27" s="113">
        <v>39.956269413111002</v>
      </c>
      <c r="D27" s="115">
        <v>39106</v>
      </c>
      <c r="E27" s="114">
        <v>40886</v>
      </c>
      <c r="F27" s="114">
        <v>41118</v>
      </c>
      <c r="G27" s="114">
        <v>41589</v>
      </c>
      <c r="H27" s="140">
        <v>41398</v>
      </c>
      <c r="I27" s="115">
        <v>-2292</v>
      </c>
      <c r="J27" s="116">
        <v>-5.5364993477945799</v>
      </c>
      <c r="K27"/>
      <c r="L27"/>
      <c r="M27"/>
      <c r="N27"/>
      <c r="O27"/>
      <c r="P27"/>
    </row>
    <row r="28" spans="1:16" s="110" customFormat="1" ht="14.45" customHeight="1" x14ac:dyDescent="0.2">
      <c r="A28" s="118"/>
      <c r="B28" s="121" t="s">
        <v>110</v>
      </c>
      <c r="C28" s="113">
        <v>21.690575445479812</v>
      </c>
      <c r="D28" s="115">
        <v>21229</v>
      </c>
      <c r="E28" s="114">
        <v>21901</v>
      </c>
      <c r="F28" s="114">
        <v>22458</v>
      </c>
      <c r="G28" s="114">
        <v>22765</v>
      </c>
      <c r="H28" s="140">
        <v>22875</v>
      </c>
      <c r="I28" s="115">
        <v>-1646</v>
      </c>
      <c r="J28" s="116">
        <v>-7.1956284153005461</v>
      </c>
      <c r="K28"/>
      <c r="L28"/>
      <c r="M28"/>
      <c r="N28"/>
      <c r="O28"/>
      <c r="P28"/>
    </row>
    <row r="29" spans="1:16" s="110" customFormat="1" ht="14.45" customHeight="1" x14ac:dyDescent="0.2">
      <c r="A29" s="118"/>
      <c r="B29" s="121" t="s">
        <v>111</v>
      </c>
      <c r="C29" s="113">
        <v>23.188450220696421</v>
      </c>
      <c r="D29" s="115">
        <v>22695</v>
      </c>
      <c r="E29" s="114">
        <v>23294</v>
      </c>
      <c r="F29" s="114">
        <v>23221</v>
      </c>
      <c r="G29" s="114">
        <v>22820</v>
      </c>
      <c r="H29" s="140">
        <v>22113</v>
      </c>
      <c r="I29" s="115">
        <v>582</v>
      </c>
      <c r="J29" s="116">
        <v>2.6319359652692986</v>
      </c>
      <c r="K29"/>
      <c r="L29"/>
      <c r="M29"/>
      <c r="N29"/>
      <c r="O29"/>
      <c r="P29"/>
    </row>
    <row r="30" spans="1:16" s="110" customFormat="1" ht="14.45" customHeight="1" x14ac:dyDescent="0.2">
      <c r="A30" s="120"/>
      <c r="B30" s="121" t="s">
        <v>112</v>
      </c>
      <c r="C30" s="113">
        <v>2.8036619257806112</v>
      </c>
      <c r="D30" s="115">
        <v>2744</v>
      </c>
      <c r="E30" s="114">
        <v>2856</v>
      </c>
      <c r="F30" s="114">
        <v>2984</v>
      </c>
      <c r="G30" s="114">
        <v>2626</v>
      </c>
      <c r="H30" s="140">
        <v>2542</v>
      </c>
      <c r="I30" s="115">
        <v>202</v>
      </c>
      <c r="J30" s="116">
        <v>7.9464988198269078</v>
      </c>
      <c r="K30"/>
      <c r="L30"/>
      <c r="M30"/>
      <c r="N30"/>
      <c r="O30"/>
      <c r="P30"/>
    </row>
    <row r="31" spans="1:16" s="110" customFormat="1" ht="14.45" customHeight="1" x14ac:dyDescent="0.2">
      <c r="A31" s="120" t="s">
        <v>113</v>
      </c>
      <c r="B31" s="119" t="s">
        <v>116</v>
      </c>
      <c r="C31" s="113">
        <v>95.205983325159394</v>
      </c>
      <c r="D31" s="115">
        <v>93180</v>
      </c>
      <c r="E31" s="114">
        <v>96959</v>
      </c>
      <c r="F31" s="114">
        <v>97393</v>
      </c>
      <c r="G31" s="114">
        <v>98376</v>
      </c>
      <c r="H31" s="140">
        <v>96101</v>
      </c>
      <c r="I31" s="115">
        <v>-2921</v>
      </c>
      <c r="J31" s="116">
        <v>-3.0395105149790327</v>
      </c>
      <c r="K31"/>
      <c r="L31"/>
      <c r="M31"/>
      <c r="N31"/>
      <c r="O31"/>
      <c r="P31"/>
    </row>
    <row r="32" spans="1:16" s="110" customFormat="1" ht="14.45" customHeight="1" x14ac:dyDescent="0.2">
      <c r="A32" s="123"/>
      <c r="B32" s="124" t="s">
        <v>117</v>
      </c>
      <c r="C32" s="125">
        <v>4.686733692986758</v>
      </c>
      <c r="D32" s="143">
        <v>4587</v>
      </c>
      <c r="E32" s="144">
        <v>4775</v>
      </c>
      <c r="F32" s="144">
        <v>4604</v>
      </c>
      <c r="G32" s="144">
        <v>4649</v>
      </c>
      <c r="H32" s="145">
        <v>4394</v>
      </c>
      <c r="I32" s="143">
        <v>193</v>
      </c>
      <c r="J32" s="146">
        <v>4.3923532089212562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7879</v>
      </c>
      <c r="E56" s="114">
        <v>8090</v>
      </c>
      <c r="F56" s="114">
        <v>8210</v>
      </c>
      <c r="G56" s="114">
        <v>8270</v>
      </c>
      <c r="H56" s="140">
        <v>8126</v>
      </c>
      <c r="I56" s="115">
        <v>-247</v>
      </c>
      <c r="J56" s="116">
        <v>-3.0396258921978832</v>
      </c>
      <c r="K56"/>
      <c r="L56"/>
      <c r="M56"/>
      <c r="N56"/>
      <c r="O56"/>
      <c r="P56"/>
    </row>
    <row r="57" spans="1:16" s="110" customFormat="1" ht="14.45" customHeight="1" x14ac:dyDescent="0.2">
      <c r="A57" s="120" t="s">
        <v>105</v>
      </c>
      <c r="B57" s="119" t="s">
        <v>106</v>
      </c>
      <c r="C57" s="113">
        <v>44.091889833735245</v>
      </c>
      <c r="D57" s="115">
        <v>3474</v>
      </c>
      <c r="E57" s="114">
        <v>3512</v>
      </c>
      <c r="F57" s="114">
        <v>3573</v>
      </c>
      <c r="G57" s="114">
        <v>3582</v>
      </c>
      <c r="H57" s="140">
        <v>3529</v>
      </c>
      <c r="I57" s="115">
        <v>-55</v>
      </c>
      <c r="J57" s="116">
        <v>-1.558515160102012</v>
      </c>
    </row>
    <row r="58" spans="1:16" s="110" customFormat="1" ht="14.45" customHeight="1" x14ac:dyDescent="0.2">
      <c r="A58" s="120"/>
      <c r="B58" s="119" t="s">
        <v>107</v>
      </c>
      <c r="C58" s="113">
        <v>55.908110166264755</v>
      </c>
      <c r="D58" s="115">
        <v>4405</v>
      </c>
      <c r="E58" s="114">
        <v>4578</v>
      </c>
      <c r="F58" s="114">
        <v>4637</v>
      </c>
      <c r="G58" s="114">
        <v>4688</v>
      </c>
      <c r="H58" s="140">
        <v>4597</v>
      </c>
      <c r="I58" s="115">
        <v>-192</v>
      </c>
      <c r="J58" s="116">
        <v>-4.1766369371329128</v>
      </c>
    </row>
    <row r="59" spans="1:16" s="110" customFormat="1" ht="14.45" customHeight="1" x14ac:dyDescent="0.2">
      <c r="A59" s="118" t="s">
        <v>105</v>
      </c>
      <c r="B59" s="121" t="s">
        <v>108</v>
      </c>
      <c r="C59" s="113">
        <v>11.879680162457165</v>
      </c>
      <c r="D59" s="115">
        <v>936</v>
      </c>
      <c r="E59" s="114">
        <v>957</v>
      </c>
      <c r="F59" s="114">
        <v>988</v>
      </c>
      <c r="G59" s="114">
        <v>1027</v>
      </c>
      <c r="H59" s="140">
        <v>898</v>
      </c>
      <c r="I59" s="115">
        <v>38</v>
      </c>
      <c r="J59" s="116">
        <v>4.2316258351893099</v>
      </c>
    </row>
    <row r="60" spans="1:16" s="110" customFormat="1" ht="14.45" customHeight="1" x14ac:dyDescent="0.2">
      <c r="A60" s="118"/>
      <c r="B60" s="121" t="s">
        <v>109</v>
      </c>
      <c r="C60" s="113">
        <v>40.842746541439269</v>
      </c>
      <c r="D60" s="115">
        <v>3218</v>
      </c>
      <c r="E60" s="114">
        <v>3336</v>
      </c>
      <c r="F60" s="114">
        <v>3354</v>
      </c>
      <c r="G60" s="114">
        <v>3374</v>
      </c>
      <c r="H60" s="140">
        <v>3404</v>
      </c>
      <c r="I60" s="115">
        <v>-186</v>
      </c>
      <c r="J60" s="116">
        <v>-5.4641598119858985</v>
      </c>
    </row>
    <row r="61" spans="1:16" s="110" customFormat="1" ht="14.45" customHeight="1" x14ac:dyDescent="0.2">
      <c r="A61" s="118"/>
      <c r="B61" s="121" t="s">
        <v>110</v>
      </c>
      <c r="C61" s="113">
        <v>23.188221855565427</v>
      </c>
      <c r="D61" s="115">
        <v>1827</v>
      </c>
      <c r="E61" s="114">
        <v>1856</v>
      </c>
      <c r="F61" s="114">
        <v>1923</v>
      </c>
      <c r="G61" s="114">
        <v>1946</v>
      </c>
      <c r="H61" s="140">
        <v>1942</v>
      </c>
      <c r="I61" s="115">
        <v>-115</v>
      </c>
      <c r="J61" s="116">
        <v>-5.92173017507724</v>
      </c>
    </row>
    <row r="62" spans="1:16" s="110" customFormat="1" ht="14.45" customHeight="1" x14ac:dyDescent="0.2">
      <c r="A62" s="120"/>
      <c r="B62" s="121" t="s">
        <v>111</v>
      </c>
      <c r="C62" s="113">
        <v>24.089351440538138</v>
      </c>
      <c r="D62" s="115">
        <v>1898</v>
      </c>
      <c r="E62" s="114">
        <v>1941</v>
      </c>
      <c r="F62" s="114">
        <v>1945</v>
      </c>
      <c r="G62" s="114">
        <v>1923</v>
      </c>
      <c r="H62" s="140">
        <v>1882</v>
      </c>
      <c r="I62" s="115">
        <v>16</v>
      </c>
      <c r="J62" s="116">
        <v>0.85015940488841657</v>
      </c>
    </row>
    <row r="63" spans="1:16" s="110" customFormat="1" ht="14.45" customHeight="1" x14ac:dyDescent="0.2">
      <c r="A63" s="120"/>
      <c r="B63" s="121" t="s">
        <v>112</v>
      </c>
      <c r="C63" s="113">
        <v>2.9699200406142912</v>
      </c>
      <c r="D63" s="115">
        <v>234</v>
      </c>
      <c r="E63" s="114">
        <v>243</v>
      </c>
      <c r="F63" s="114">
        <v>234</v>
      </c>
      <c r="G63" s="114">
        <v>197</v>
      </c>
      <c r="H63" s="140">
        <v>203</v>
      </c>
      <c r="I63" s="115">
        <v>31</v>
      </c>
      <c r="J63" s="116">
        <v>15.270935960591133</v>
      </c>
    </row>
    <row r="64" spans="1:16" s="110" customFormat="1" ht="14.45" customHeight="1" x14ac:dyDescent="0.2">
      <c r="A64" s="120" t="s">
        <v>113</v>
      </c>
      <c r="B64" s="119" t="s">
        <v>116</v>
      </c>
      <c r="C64" s="113">
        <v>96.623937047848713</v>
      </c>
      <c r="D64" s="115">
        <v>7613</v>
      </c>
      <c r="E64" s="114">
        <v>7817</v>
      </c>
      <c r="F64" s="114">
        <v>7941</v>
      </c>
      <c r="G64" s="114">
        <v>7985</v>
      </c>
      <c r="H64" s="140">
        <v>7852</v>
      </c>
      <c r="I64" s="115">
        <v>-239</v>
      </c>
      <c r="J64" s="116">
        <v>-3.0438104941416197</v>
      </c>
    </row>
    <row r="65" spans="1:10" s="110" customFormat="1" ht="14.45" customHeight="1" x14ac:dyDescent="0.2">
      <c r="A65" s="123"/>
      <c r="B65" s="124" t="s">
        <v>117</v>
      </c>
      <c r="C65" s="125">
        <v>3.28721919025257</v>
      </c>
      <c r="D65" s="143">
        <v>259</v>
      </c>
      <c r="E65" s="144">
        <v>266</v>
      </c>
      <c r="F65" s="144">
        <v>261</v>
      </c>
      <c r="G65" s="144">
        <v>275</v>
      </c>
      <c r="H65" s="145">
        <v>262</v>
      </c>
      <c r="I65" s="143">
        <v>-3</v>
      </c>
      <c r="J65" s="146">
        <v>-1.1450381679389312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7535</v>
      </c>
      <c r="G11" s="114">
        <v>7868</v>
      </c>
      <c r="H11" s="114">
        <v>7982</v>
      </c>
      <c r="I11" s="114">
        <v>8114</v>
      </c>
      <c r="J11" s="140">
        <v>7871</v>
      </c>
      <c r="K11" s="114">
        <v>-336</v>
      </c>
      <c r="L11" s="116">
        <v>-4.2688349637911323</v>
      </c>
    </row>
    <row r="12" spans="1:17" s="110" customFormat="1" ht="24" customHeight="1" x14ac:dyDescent="0.2">
      <c r="A12" s="604" t="s">
        <v>185</v>
      </c>
      <c r="B12" s="605"/>
      <c r="C12" s="605"/>
      <c r="D12" s="606"/>
      <c r="E12" s="113">
        <v>46.582614465826147</v>
      </c>
      <c r="F12" s="115">
        <v>3510</v>
      </c>
      <c r="G12" s="114">
        <v>3632</v>
      </c>
      <c r="H12" s="114">
        <v>3683</v>
      </c>
      <c r="I12" s="114">
        <v>3741</v>
      </c>
      <c r="J12" s="140">
        <v>3648</v>
      </c>
      <c r="K12" s="114">
        <v>-138</v>
      </c>
      <c r="L12" s="116">
        <v>-3.7828947368421053</v>
      </c>
    </row>
    <row r="13" spans="1:17" s="110" customFormat="1" ht="15" customHeight="1" x14ac:dyDescent="0.2">
      <c r="A13" s="120"/>
      <c r="B13" s="612" t="s">
        <v>107</v>
      </c>
      <c r="C13" s="612"/>
      <c r="E13" s="113">
        <v>53.417385534173853</v>
      </c>
      <c r="F13" s="115">
        <v>4025</v>
      </c>
      <c r="G13" s="114">
        <v>4236</v>
      </c>
      <c r="H13" s="114">
        <v>4299</v>
      </c>
      <c r="I13" s="114">
        <v>4373</v>
      </c>
      <c r="J13" s="140">
        <v>4223</v>
      </c>
      <c r="K13" s="114">
        <v>-198</v>
      </c>
      <c r="L13" s="116">
        <v>-4.6886099928960459</v>
      </c>
    </row>
    <row r="14" spans="1:17" s="110" customFormat="1" ht="22.5" customHeight="1" x14ac:dyDescent="0.2">
      <c r="A14" s="604" t="s">
        <v>186</v>
      </c>
      <c r="B14" s="605"/>
      <c r="C14" s="605"/>
      <c r="D14" s="606"/>
      <c r="E14" s="113">
        <v>11.904445919044459</v>
      </c>
      <c r="F14" s="115">
        <v>897</v>
      </c>
      <c r="G14" s="114">
        <v>942</v>
      </c>
      <c r="H14" s="114">
        <v>941</v>
      </c>
      <c r="I14" s="114">
        <v>1023</v>
      </c>
      <c r="J14" s="140">
        <v>873</v>
      </c>
      <c r="K14" s="114">
        <v>24</v>
      </c>
      <c r="L14" s="116">
        <v>2.7491408934707904</v>
      </c>
    </row>
    <row r="15" spans="1:17" s="110" customFormat="1" ht="15" customHeight="1" x14ac:dyDescent="0.2">
      <c r="A15" s="120"/>
      <c r="B15" s="119"/>
      <c r="C15" s="258" t="s">
        <v>106</v>
      </c>
      <c r="E15" s="113">
        <v>40.468227424749166</v>
      </c>
      <c r="F15" s="115">
        <v>363</v>
      </c>
      <c r="G15" s="114">
        <v>385</v>
      </c>
      <c r="H15" s="114">
        <v>378</v>
      </c>
      <c r="I15" s="114">
        <v>415</v>
      </c>
      <c r="J15" s="140">
        <v>368</v>
      </c>
      <c r="K15" s="114">
        <v>-5</v>
      </c>
      <c r="L15" s="116">
        <v>-1.3586956521739131</v>
      </c>
    </row>
    <row r="16" spans="1:17" s="110" customFormat="1" ht="15" customHeight="1" x14ac:dyDescent="0.2">
      <c r="A16" s="120"/>
      <c r="B16" s="119"/>
      <c r="C16" s="258" t="s">
        <v>107</v>
      </c>
      <c r="E16" s="113">
        <v>59.531772575250834</v>
      </c>
      <c r="F16" s="115">
        <v>534</v>
      </c>
      <c r="G16" s="114">
        <v>557</v>
      </c>
      <c r="H16" s="114">
        <v>563</v>
      </c>
      <c r="I16" s="114">
        <v>608</v>
      </c>
      <c r="J16" s="140">
        <v>505</v>
      </c>
      <c r="K16" s="114">
        <v>29</v>
      </c>
      <c r="L16" s="116">
        <v>5.7425742574257423</v>
      </c>
    </row>
    <row r="17" spans="1:12" s="110" customFormat="1" ht="15" customHeight="1" x14ac:dyDescent="0.2">
      <c r="A17" s="120"/>
      <c r="B17" s="121" t="s">
        <v>109</v>
      </c>
      <c r="C17" s="258"/>
      <c r="E17" s="113">
        <v>37.478433974784338</v>
      </c>
      <c r="F17" s="115">
        <v>2824</v>
      </c>
      <c r="G17" s="114">
        <v>2990</v>
      </c>
      <c r="H17" s="114">
        <v>3038</v>
      </c>
      <c r="I17" s="114">
        <v>3094</v>
      </c>
      <c r="J17" s="140">
        <v>3078</v>
      </c>
      <c r="K17" s="114">
        <v>-254</v>
      </c>
      <c r="L17" s="116">
        <v>-8.2521117608836914</v>
      </c>
    </row>
    <row r="18" spans="1:12" s="110" customFormat="1" ht="15" customHeight="1" x14ac:dyDescent="0.2">
      <c r="A18" s="120"/>
      <c r="B18" s="119"/>
      <c r="C18" s="258" t="s">
        <v>106</v>
      </c>
      <c r="E18" s="113">
        <v>40.226628895184135</v>
      </c>
      <c r="F18" s="115">
        <v>1136</v>
      </c>
      <c r="G18" s="114">
        <v>1206</v>
      </c>
      <c r="H18" s="114">
        <v>1220</v>
      </c>
      <c r="I18" s="114">
        <v>1242</v>
      </c>
      <c r="J18" s="140">
        <v>1238</v>
      </c>
      <c r="K18" s="114">
        <v>-102</v>
      </c>
      <c r="L18" s="116">
        <v>-8.2390953150242332</v>
      </c>
    </row>
    <row r="19" spans="1:12" s="110" customFormat="1" ht="15" customHeight="1" x14ac:dyDescent="0.2">
      <c r="A19" s="120"/>
      <c r="B19" s="119"/>
      <c r="C19" s="258" t="s">
        <v>107</v>
      </c>
      <c r="E19" s="113">
        <v>59.773371104815865</v>
      </c>
      <c r="F19" s="115">
        <v>1688</v>
      </c>
      <c r="G19" s="114">
        <v>1784</v>
      </c>
      <c r="H19" s="114">
        <v>1818</v>
      </c>
      <c r="I19" s="114">
        <v>1852</v>
      </c>
      <c r="J19" s="140">
        <v>1840</v>
      </c>
      <c r="K19" s="114">
        <v>-152</v>
      </c>
      <c r="L19" s="116">
        <v>-8.2608695652173907</v>
      </c>
    </row>
    <row r="20" spans="1:12" s="110" customFormat="1" ht="15" customHeight="1" x14ac:dyDescent="0.2">
      <c r="A20" s="120"/>
      <c r="B20" s="121" t="s">
        <v>110</v>
      </c>
      <c r="C20" s="258"/>
      <c r="E20" s="113">
        <v>24.591904445919045</v>
      </c>
      <c r="F20" s="115">
        <v>1853</v>
      </c>
      <c r="G20" s="114">
        <v>1917</v>
      </c>
      <c r="H20" s="114">
        <v>1978</v>
      </c>
      <c r="I20" s="114">
        <v>1974</v>
      </c>
      <c r="J20" s="140">
        <v>1964</v>
      </c>
      <c r="K20" s="114">
        <v>-111</v>
      </c>
      <c r="L20" s="116">
        <v>-5.65173116089613</v>
      </c>
    </row>
    <row r="21" spans="1:12" s="110" customFormat="1" ht="15" customHeight="1" x14ac:dyDescent="0.2">
      <c r="A21" s="120"/>
      <c r="B21" s="119"/>
      <c r="C21" s="258" t="s">
        <v>106</v>
      </c>
      <c r="E21" s="113">
        <v>44.306529951430115</v>
      </c>
      <c r="F21" s="115">
        <v>821</v>
      </c>
      <c r="G21" s="114">
        <v>823</v>
      </c>
      <c r="H21" s="114">
        <v>836</v>
      </c>
      <c r="I21" s="114">
        <v>849</v>
      </c>
      <c r="J21" s="140">
        <v>842</v>
      </c>
      <c r="K21" s="114">
        <v>-21</v>
      </c>
      <c r="L21" s="116">
        <v>-2.4940617577197148</v>
      </c>
    </row>
    <row r="22" spans="1:12" s="110" customFormat="1" ht="15" customHeight="1" x14ac:dyDescent="0.2">
      <c r="A22" s="120"/>
      <c r="B22" s="119"/>
      <c r="C22" s="258" t="s">
        <v>107</v>
      </c>
      <c r="E22" s="113">
        <v>55.693470048569885</v>
      </c>
      <c r="F22" s="115">
        <v>1032</v>
      </c>
      <c r="G22" s="114">
        <v>1094</v>
      </c>
      <c r="H22" s="114">
        <v>1142</v>
      </c>
      <c r="I22" s="114">
        <v>1125</v>
      </c>
      <c r="J22" s="140">
        <v>1122</v>
      </c>
      <c r="K22" s="114">
        <v>-90</v>
      </c>
      <c r="L22" s="116">
        <v>-8.0213903743315509</v>
      </c>
    </row>
    <row r="23" spans="1:12" s="110" customFormat="1" ht="15" customHeight="1" x14ac:dyDescent="0.2">
      <c r="A23" s="120"/>
      <c r="B23" s="121" t="s">
        <v>111</v>
      </c>
      <c r="C23" s="258"/>
      <c r="E23" s="113">
        <v>26.025215660252158</v>
      </c>
      <c r="F23" s="115">
        <v>1961</v>
      </c>
      <c r="G23" s="114">
        <v>2019</v>
      </c>
      <c r="H23" s="114">
        <v>2025</v>
      </c>
      <c r="I23" s="114">
        <v>2023</v>
      </c>
      <c r="J23" s="140">
        <v>1956</v>
      </c>
      <c r="K23" s="114">
        <v>5</v>
      </c>
      <c r="L23" s="116">
        <v>0.2556237218813906</v>
      </c>
    </row>
    <row r="24" spans="1:12" s="110" customFormat="1" ht="15" customHeight="1" x14ac:dyDescent="0.2">
      <c r="A24" s="120"/>
      <c r="B24" s="119"/>
      <c r="C24" s="258" t="s">
        <v>106</v>
      </c>
      <c r="E24" s="113">
        <v>60.683324834268234</v>
      </c>
      <c r="F24" s="115">
        <v>1190</v>
      </c>
      <c r="G24" s="114">
        <v>1218</v>
      </c>
      <c r="H24" s="114">
        <v>1249</v>
      </c>
      <c r="I24" s="114">
        <v>1235</v>
      </c>
      <c r="J24" s="140">
        <v>1200</v>
      </c>
      <c r="K24" s="114">
        <v>-10</v>
      </c>
      <c r="L24" s="116">
        <v>-0.83333333333333337</v>
      </c>
    </row>
    <row r="25" spans="1:12" s="110" customFormat="1" ht="15" customHeight="1" x14ac:dyDescent="0.2">
      <c r="A25" s="120"/>
      <c r="B25" s="119"/>
      <c r="C25" s="258" t="s">
        <v>107</v>
      </c>
      <c r="E25" s="113">
        <v>39.316675165731766</v>
      </c>
      <c r="F25" s="115">
        <v>771</v>
      </c>
      <c r="G25" s="114">
        <v>801</v>
      </c>
      <c r="H25" s="114">
        <v>776</v>
      </c>
      <c r="I25" s="114">
        <v>788</v>
      </c>
      <c r="J25" s="140">
        <v>756</v>
      </c>
      <c r="K25" s="114">
        <v>15</v>
      </c>
      <c r="L25" s="116">
        <v>1.9841269841269842</v>
      </c>
    </row>
    <row r="26" spans="1:12" s="110" customFormat="1" ht="15" customHeight="1" x14ac:dyDescent="0.2">
      <c r="A26" s="120"/>
      <c r="C26" s="121" t="s">
        <v>187</v>
      </c>
      <c r="D26" s="110" t="s">
        <v>188</v>
      </c>
      <c r="E26" s="113">
        <v>3.4372926343729264</v>
      </c>
      <c r="F26" s="115">
        <v>259</v>
      </c>
      <c r="G26" s="114">
        <v>274</v>
      </c>
      <c r="H26" s="114">
        <v>272</v>
      </c>
      <c r="I26" s="114">
        <v>231</v>
      </c>
      <c r="J26" s="140">
        <v>227</v>
      </c>
      <c r="K26" s="114">
        <v>32</v>
      </c>
      <c r="L26" s="116">
        <v>14.096916299559471</v>
      </c>
    </row>
    <row r="27" spans="1:12" s="110" customFormat="1" ht="15" customHeight="1" x14ac:dyDescent="0.2">
      <c r="A27" s="120"/>
      <c r="B27" s="119"/>
      <c r="D27" s="259" t="s">
        <v>106</v>
      </c>
      <c r="E27" s="113">
        <v>59.073359073359072</v>
      </c>
      <c r="F27" s="115">
        <v>153</v>
      </c>
      <c r="G27" s="114">
        <v>165</v>
      </c>
      <c r="H27" s="114">
        <v>182</v>
      </c>
      <c r="I27" s="114">
        <v>145</v>
      </c>
      <c r="J27" s="140">
        <v>132</v>
      </c>
      <c r="K27" s="114">
        <v>21</v>
      </c>
      <c r="L27" s="116">
        <v>15.909090909090908</v>
      </c>
    </row>
    <row r="28" spans="1:12" s="110" customFormat="1" ht="15" customHeight="1" x14ac:dyDescent="0.2">
      <c r="A28" s="120"/>
      <c r="B28" s="119"/>
      <c r="D28" s="259" t="s">
        <v>107</v>
      </c>
      <c r="E28" s="113">
        <v>40.926640926640928</v>
      </c>
      <c r="F28" s="115">
        <v>106</v>
      </c>
      <c r="G28" s="114">
        <v>109</v>
      </c>
      <c r="H28" s="114">
        <v>90</v>
      </c>
      <c r="I28" s="114">
        <v>86</v>
      </c>
      <c r="J28" s="140">
        <v>95</v>
      </c>
      <c r="K28" s="114">
        <v>11</v>
      </c>
      <c r="L28" s="116">
        <v>11.578947368421053</v>
      </c>
    </row>
    <row r="29" spans="1:12" s="110" customFormat="1" ht="24" customHeight="1" x14ac:dyDescent="0.2">
      <c r="A29" s="604" t="s">
        <v>189</v>
      </c>
      <c r="B29" s="605"/>
      <c r="C29" s="605"/>
      <c r="D29" s="606"/>
      <c r="E29" s="113">
        <v>96.138022561380225</v>
      </c>
      <c r="F29" s="115">
        <v>7244</v>
      </c>
      <c r="G29" s="114">
        <v>7560</v>
      </c>
      <c r="H29" s="114">
        <v>7686</v>
      </c>
      <c r="I29" s="114">
        <v>7811</v>
      </c>
      <c r="J29" s="140">
        <v>7596</v>
      </c>
      <c r="K29" s="114">
        <v>-352</v>
      </c>
      <c r="L29" s="116">
        <v>-4.6340179041600846</v>
      </c>
    </row>
    <row r="30" spans="1:12" s="110" customFormat="1" ht="15" customHeight="1" x14ac:dyDescent="0.2">
      <c r="A30" s="120"/>
      <c r="B30" s="119"/>
      <c r="C30" s="258" t="s">
        <v>106</v>
      </c>
      <c r="E30" s="113">
        <v>46.341800110436225</v>
      </c>
      <c r="F30" s="115">
        <v>3357</v>
      </c>
      <c r="G30" s="114">
        <v>3462</v>
      </c>
      <c r="H30" s="114">
        <v>3525</v>
      </c>
      <c r="I30" s="114">
        <v>3574</v>
      </c>
      <c r="J30" s="140">
        <v>3501</v>
      </c>
      <c r="K30" s="114">
        <v>-144</v>
      </c>
      <c r="L30" s="116">
        <v>-4.1131105398457581</v>
      </c>
    </row>
    <row r="31" spans="1:12" s="110" customFormat="1" ht="15" customHeight="1" x14ac:dyDescent="0.2">
      <c r="A31" s="120"/>
      <c r="B31" s="119"/>
      <c r="C31" s="258" t="s">
        <v>107</v>
      </c>
      <c r="E31" s="113">
        <v>53.658199889563775</v>
      </c>
      <c r="F31" s="115">
        <v>3887</v>
      </c>
      <c r="G31" s="114">
        <v>4098</v>
      </c>
      <c r="H31" s="114">
        <v>4161</v>
      </c>
      <c r="I31" s="114">
        <v>4237</v>
      </c>
      <c r="J31" s="140">
        <v>4095</v>
      </c>
      <c r="K31" s="114">
        <v>-208</v>
      </c>
      <c r="L31" s="116">
        <v>-5.0793650793650791</v>
      </c>
    </row>
    <row r="32" spans="1:12" s="110" customFormat="1" ht="15" customHeight="1" x14ac:dyDescent="0.2">
      <c r="A32" s="120"/>
      <c r="B32" s="119" t="s">
        <v>117</v>
      </c>
      <c r="C32" s="258"/>
      <c r="E32" s="113">
        <v>3.8088918380889183</v>
      </c>
      <c r="F32" s="114">
        <v>287</v>
      </c>
      <c r="G32" s="114">
        <v>304</v>
      </c>
      <c r="H32" s="114">
        <v>291</v>
      </c>
      <c r="I32" s="114">
        <v>297</v>
      </c>
      <c r="J32" s="140">
        <v>268</v>
      </c>
      <c r="K32" s="114">
        <v>19</v>
      </c>
      <c r="L32" s="116">
        <v>7.08955223880597</v>
      </c>
    </row>
    <row r="33" spans="1:12" s="110" customFormat="1" ht="15" customHeight="1" x14ac:dyDescent="0.2">
      <c r="A33" s="120"/>
      <c r="B33" s="119"/>
      <c r="C33" s="258" t="s">
        <v>106</v>
      </c>
      <c r="E33" s="113">
        <v>52.961672473867594</v>
      </c>
      <c r="F33" s="114">
        <v>152</v>
      </c>
      <c r="G33" s="114">
        <v>169</v>
      </c>
      <c r="H33" s="114">
        <v>157</v>
      </c>
      <c r="I33" s="114">
        <v>165</v>
      </c>
      <c r="J33" s="140">
        <v>143</v>
      </c>
      <c r="K33" s="114">
        <v>9</v>
      </c>
      <c r="L33" s="116">
        <v>6.2937062937062933</v>
      </c>
    </row>
    <row r="34" spans="1:12" s="110" customFormat="1" ht="15" customHeight="1" x14ac:dyDescent="0.2">
      <c r="A34" s="120"/>
      <c r="B34" s="119"/>
      <c r="C34" s="258" t="s">
        <v>107</v>
      </c>
      <c r="E34" s="113">
        <v>47.038327526132406</v>
      </c>
      <c r="F34" s="114">
        <v>135</v>
      </c>
      <c r="G34" s="114">
        <v>135</v>
      </c>
      <c r="H34" s="114">
        <v>134</v>
      </c>
      <c r="I34" s="114">
        <v>132</v>
      </c>
      <c r="J34" s="140">
        <v>125</v>
      </c>
      <c r="K34" s="114">
        <v>10</v>
      </c>
      <c r="L34" s="116">
        <v>8</v>
      </c>
    </row>
    <row r="35" spans="1:12" s="110" customFormat="1" ht="24" customHeight="1" x14ac:dyDescent="0.2">
      <c r="A35" s="604" t="s">
        <v>192</v>
      </c>
      <c r="B35" s="605"/>
      <c r="C35" s="605"/>
      <c r="D35" s="606"/>
      <c r="E35" s="113">
        <v>10.962176509621765</v>
      </c>
      <c r="F35" s="114">
        <v>826</v>
      </c>
      <c r="G35" s="114">
        <v>853</v>
      </c>
      <c r="H35" s="114">
        <v>868</v>
      </c>
      <c r="I35" s="114">
        <v>930</v>
      </c>
      <c r="J35" s="114">
        <v>825</v>
      </c>
      <c r="K35" s="318">
        <v>1</v>
      </c>
      <c r="L35" s="319">
        <v>0.12121212121212122</v>
      </c>
    </row>
    <row r="36" spans="1:12" s="110" customFormat="1" ht="15" customHeight="1" x14ac:dyDescent="0.2">
      <c r="A36" s="120"/>
      <c r="B36" s="119"/>
      <c r="C36" s="258" t="s">
        <v>106</v>
      </c>
      <c r="E36" s="113">
        <v>42.857142857142854</v>
      </c>
      <c r="F36" s="114">
        <v>354</v>
      </c>
      <c r="G36" s="114">
        <v>363</v>
      </c>
      <c r="H36" s="114">
        <v>349</v>
      </c>
      <c r="I36" s="114">
        <v>391</v>
      </c>
      <c r="J36" s="114">
        <v>349</v>
      </c>
      <c r="K36" s="318">
        <v>5</v>
      </c>
      <c r="L36" s="116">
        <v>1.4326647564469914</v>
      </c>
    </row>
    <row r="37" spans="1:12" s="110" customFormat="1" ht="15" customHeight="1" x14ac:dyDescent="0.2">
      <c r="A37" s="120"/>
      <c r="B37" s="119"/>
      <c r="C37" s="258" t="s">
        <v>107</v>
      </c>
      <c r="E37" s="113">
        <v>57.142857142857146</v>
      </c>
      <c r="F37" s="114">
        <v>472</v>
      </c>
      <c r="G37" s="114">
        <v>490</v>
      </c>
      <c r="H37" s="114">
        <v>519</v>
      </c>
      <c r="I37" s="114">
        <v>539</v>
      </c>
      <c r="J37" s="140">
        <v>476</v>
      </c>
      <c r="K37" s="114">
        <v>-4</v>
      </c>
      <c r="L37" s="116">
        <v>-0.84033613445378152</v>
      </c>
    </row>
    <row r="38" spans="1:12" s="110" customFormat="1" ht="15" customHeight="1" x14ac:dyDescent="0.2">
      <c r="A38" s="120"/>
      <c r="B38" s="119" t="s">
        <v>328</v>
      </c>
      <c r="C38" s="258"/>
      <c r="E38" s="113">
        <v>62.69409422694094</v>
      </c>
      <c r="F38" s="114">
        <v>4724</v>
      </c>
      <c r="G38" s="114">
        <v>4952</v>
      </c>
      <c r="H38" s="114">
        <v>5025</v>
      </c>
      <c r="I38" s="114">
        <v>5049</v>
      </c>
      <c r="J38" s="140">
        <v>4958</v>
      </c>
      <c r="K38" s="114">
        <v>-234</v>
      </c>
      <c r="L38" s="116">
        <v>-4.7196450181524812</v>
      </c>
    </row>
    <row r="39" spans="1:12" s="110" customFormat="1" ht="15" customHeight="1" x14ac:dyDescent="0.2">
      <c r="A39" s="120"/>
      <c r="B39" s="119"/>
      <c r="C39" s="258" t="s">
        <v>106</v>
      </c>
      <c r="E39" s="113">
        <v>45.215918712955123</v>
      </c>
      <c r="F39" s="115">
        <v>2136</v>
      </c>
      <c r="G39" s="114">
        <v>2215</v>
      </c>
      <c r="H39" s="114">
        <v>2244</v>
      </c>
      <c r="I39" s="114">
        <v>2247</v>
      </c>
      <c r="J39" s="140">
        <v>2207</v>
      </c>
      <c r="K39" s="114">
        <v>-71</v>
      </c>
      <c r="L39" s="116">
        <v>-3.2170367014046217</v>
      </c>
    </row>
    <row r="40" spans="1:12" s="110" customFormat="1" ht="15" customHeight="1" x14ac:dyDescent="0.2">
      <c r="A40" s="120"/>
      <c r="B40" s="119"/>
      <c r="C40" s="258" t="s">
        <v>107</v>
      </c>
      <c r="E40" s="113">
        <v>54.784081287044877</v>
      </c>
      <c r="F40" s="115">
        <v>2588</v>
      </c>
      <c r="G40" s="114">
        <v>2737</v>
      </c>
      <c r="H40" s="114">
        <v>2781</v>
      </c>
      <c r="I40" s="114">
        <v>2802</v>
      </c>
      <c r="J40" s="140">
        <v>2751</v>
      </c>
      <c r="K40" s="114">
        <v>-163</v>
      </c>
      <c r="L40" s="116">
        <v>-5.925118138858597</v>
      </c>
    </row>
    <row r="41" spans="1:12" s="110" customFormat="1" ht="15" customHeight="1" x14ac:dyDescent="0.2">
      <c r="A41" s="120"/>
      <c r="B41" s="320" t="s">
        <v>515</v>
      </c>
      <c r="C41" s="258"/>
      <c r="E41" s="113">
        <v>8.9714664897146648</v>
      </c>
      <c r="F41" s="115">
        <v>676</v>
      </c>
      <c r="G41" s="114">
        <v>686</v>
      </c>
      <c r="H41" s="114">
        <v>679</v>
      </c>
      <c r="I41" s="114">
        <v>672</v>
      </c>
      <c r="J41" s="140">
        <v>683</v>
      </c>
      <c r="K41" s="114">
        <v>-7</v>
      </c>
      <c r="L41" s="116">
        <v>-1.0248901903367496</v>
      </c>
    </row>
    <row r="42" spans="1:12" s="110" customFormat="1" ht="15" customHeight="1" x14ac:dyDescent="0.2">
      <c r="A42" s="120"/>
      <c r="B42" s="119"/>
      <c r="C42" s="268" t="s">
        <v>106</v>
      </c>
      <c r="D42" s="182"/>
      <c r="E42" s="113">
        <v>53.254437869822482</v>
      </c>
      <c r="F42" s="115">
        <v>360</v>
      </c>
      <c r="G42" s="114">
        <v>359</v>
      </c>
      <c r="H42" s="114">
        <v>368</v>
      </c>
      <c r="I42" s="114">
        <v>362</v>
      </c>
      <c r="J42" s="140">
        <v>366</v>
      </c>
      <c r="K42" s="114">
        <v>-6</v>
      </c>
      <c r="L42" s="116">
        <v>-1.639344262295082</v>
      </c>
    </row>
    <row r="43" spans="1:12" s="110" customFormat="1" ht="15" customHeight="1" x14ac:dyDescent="0.2">
      <c r="A43" s="120"/>
      <c r="B43" s="119"/>
      <c r="C43" s="268" t="s">
        <v>107</v>
      </c>
      <c r="D43" s="182"/>
      <c r="E43" s="113">
        <v>46.745562130177518</v>
      </c>
      <c r="F43" s="115">
        <v>316</v>
      </c>
      <c r="G43" s="114">
        <v>327</v>
      </c>
      <c r="H43" s="114">
        <v>311</v>
      </c>
      <c r="I43" s="114">
        <v>310</v>
      </c>
      <c r="J43" s="140">
        <v>317</v>
      </c>
      <c r="K43" s="114">
        <v>-1</v>
      </c>
      <c r="L43" s="116">
        <v>-0.31545741324921134</v>
      </c>
    </row>
    <row r="44" spans="1:12" s="110" customFormat="1" ht="15" customHeight="1" x14ac:dyDescent="0.2">
      <c r="A44" s="120"/>
      <c r="B44" s="119" t="s">
        <v>205</v>
      </c>
      <c r="C44" s="268"/>
      <c r="D44" s="182"/>
      <c r="E44" s="113">
        <v>17.372262773722628</v>
      </c>
      <c r="F44" s="115">
        <v>1309</v>
      </c>
      <c r="G44" s="114">
        <v>1377</v>
      </c>
      <c r="H44" s="114">
        <v>1410</v>
      </c>
      <c r="I44" s="114">
        <v>1463</v>
      </c>
      <c r="J44" s="140">
        <v>1405</v>
      </c>
      <c r="K44" s="114">
        <v>-96</v>
      </c>
      <c r="L44" s="116">
        <v>-6.8327402135231319</v>
      </c>
    </row>
    <row r="45" spans="1:12" s="110" customFormat="1" ht="15" customHeight="1" x14ac:dyDescent="0.2">
      <c r="A45" s="120"/>
      <c r="B45" s="119"/>
      <c r="C45" s="268" t="s">
        <v>106</v>
      </c>
      <c r="D45" s="182"/>
      <c r="E45" s="113">
        <v>50.420168067226889</v>
      </c>
      <c r="F45" s="115">
        <v>660</v>
      </c>
      <c r="G45" s="114">
        <v>695</v>
      </c>
      <c r="H45" s="114">
        <v>722</v>
      </c>
      <c r="I45" s="114">
        <v>741</v>
      </c>
      <c r="J45" s="140">
        <v>726</v>
      </c>
      <c r="K45" s="114">
        <v>-66</v>
      </c>
      <c r="L45" s="116">
        <v>-9.0909090909090917</v>
      </c>
    </row>
    <row r="46" spans="1:12" s="110" customFormat="1" ht="15" customHeight="1" x14ac:dyDescent="0.2">
      <c r="A46" s="123"/>
      <c r="B46" s="124"/>
      <c r="C46" s="260" t="s">
        <v>107</v>
      </c>
      <c r="D46" s="261"/>
      <c r="E46" s="125">
        <v>49.579831932773111</v>
      </c>
      <c r="F46" s="143">
        <v>649</v>
      </c>
      <c r="G46" s="144">
        <v>682</v>
      </c>
      <c r="H46" s="144">
        <v>688</v>
      </c>
      <c r="I46" s="144">
        <v>722</v>
      </c>
      <c r="J46" s="145">
        <v>679</v>
      </c>
      <c r="K46" s="144">
        <v>-30</v>
      </c>
      <c r="L46" s="146">
        <v>-4.4182621502209134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7535</v>
      </c>
      <c r="E11" s="114">
        <v>7868</v>
      </c>
      <c r="F11" s="114">
        <v>7982</v>
      </c>
      <c r="G11" s="114">
        <v>8114</v>
      </c>
      <c r="H11" s="140">
        <v>7871</v>
      </c>
      <c r="I11" s="115">
        <v>-336</v>
      </c>
      <c r="J11" s="116">
        <v>-4.2688349637911323</v>
      </c>
    </row>
    <row r="12" spans="1:15" s="110" customFormat="1" ht="24.95" customHeight="1" x14ac:dyDescent="0.2">
      <c r="A12" s="193" t="s">
        <v>132</v>
      </c>
      <c r="B12" s="194" t="s">
        <v>133</v>
      </c>
      <c r="C12" s="113">
        <v>2.38885202388852</v>
      </c>
      <c r="D12" s="115">
        <v>180</v>
      </c>
      <c r="E12" s="114">
        <v>184</v>
      </c>
      <c r="F12" s="114">
        <v>196</v>
      </c>
      <c r="G12" s="114">
        <v>210</v>
      </c>
      <c r="H12" s="140">
        <v>179</v>
      </c>
      <c r="I12" s="115">
        <v>1</v>
      </c>
      <c r="J12" s="116">
        <v>0.55865921787709494</v>
      </c>
    </row>
    <row r="13" spans="1:15" s="110" customFormat="1" ht="24.95" customHeight="1" x14ac:dyDescent="0.2">
      <c r="A13" s="193" t="s">
        <v>134</v>
      </c>
      <c r="B13" s="199" t="s">
        <v>214</v>
      </c>
      <c r="C13" s="113">
        <v>1.1280690112806901</v>
      </c>
      <c r="D13" s="115">
        <v>85</v>
      </c>
      <c r="E13" s="114">
        <v>89</v>
      </c>
      <c r="F13" s="114">
        <v>82</v>
      </c>
      <c r="G13" s="114">
        <v>82</v>
      </c>
      <c r="H13" s="140">
        <v>87</v>
      </c>
      <c r="I13" s="115">
        <v>-2</v>
      </c>
      <c r="J13" s="116">
        <v>-2.2988505747126435</v>
      </c>
    </row>
    <row r="14" spans="1:15" s="287" customFormat="1" ht="24.95" customHeight="1" x14ac:dyDescent="0.2">
      <c r="A14" s="193" t="s">
        <v>215</v>
      </c>
      <c r="B14" s="199" t="s">
        <v>137</v>
      </c>
      <c r="C14" s="113">
        <v>6.3702720637027204</v>
      </c>
      <c r="D14" s="115">
        <v>480</v>
      </c>
      <c r="E14" s="114">
        <v>480</v>
      </c>
      <c r="F14" s="114">
        <v>480</v>
      </c>
      <c r="G14" s="114">
        <v>497</v>
      </c>
      <c r="H14" s="140">
        <v>483</v>
      </c>
      <c r="I14" s="115">
        <v>-3</v>
      </c>
      <c r="J14" s="116">
        <v>-0.6211180124223602</v>
      </c>
      <c r="K14" s="110"/>
      <c r="L14" s="110"/>
      <c r="M14" s="110"/>
      <c r="N14" s="110"/>
      <c r="O14" s="110"/>
    </row>
    <row r="15" spans="1:15" s="110" customFormat="1" ht="24.95" customHeight="1" x14ac:dyDescent="0.2">
      <c r="A15" s="193" t="s">
        <v>216</v>
      </c>
      <c r="B15" s="199" t="s">
        <v>217</v>
      </c>
      <c r="C15" s="113">
        <v>1.4731254147312542</v>
      </c>
      <c r="D15" s="115">
        <v>111</v>
      </c>
      <c r="E15" s="114">
        <v>104</v>
      </c>
      <c r="F15" s="114">
        <v>105</v>
      </c>
      <c r="G15" s="114">
        <v>109</v>
      </c>
      <c r="H15" s="140">
        <v>110</v>
      </c>
      <c r="I15" s="115">
        <v>1</v>
      </c>
      <c r="J15" s="116">
        <v>0.90909090909090906</v>
      </c>
    </row>
    <row r="16" spans="1:15" s="287" customFormat="1" ht="24.95" customHeight="1" x14ac:dyDescent="0.2">
      <c r="A16" s="193" t="s">
        <v>218</v>
      </c>
      <c r="B16" s="199" t="s">
        <v>141</v>
      </c>
      <c r="C16" s="113">
        <v>3.4240212342402123</v>
      </c>
      <c r="D16" s="115">
        <v>258</v>
      </c>
      <c r="E16" s="114">
        <v>271</v>
      </c>
      <c r="F16" s="114">
        <v>265</v>
      </c>
      <c r="G16" s="114">
        <v>274</v>
      </c>
      <c r="H16" s="140">
        <v>265</v>
      </c>
      <c r="I16" s="115">
        <v>-7</v>
      </c>
      <c r="J16" s="116">
        <v>-2.641509433962264</v>
      </c>
      <c r="K16" s="110"/>
      <c r="L16" s="110"/>
      <c r="M16" s="110"/>
      <c r="N16" s="110"/>
      <c r="O16" s="110"/>
    </row>
    <row r="17" spans="1:15" s="110" customFormat="1" ht="24.95" customHeight="1" x14ac:dyDescent="0.2">
      <c r="A17" s="193" t="s">
        <v>142</v>
      </c>
      <c r="B17" s="199" t="s">
        <v>220</v>
      </c>
      <c r="C17" s="113">
        <v>1.4731254147312542</v>
      </c>
      <c r="D17" s="115">
        <v>111</v>
      </c>
      <c r="E17" s="114">
        <v>105</v>
      </c>
      <c r="F17" s="114">
        <v>110</v>
      </c>
      <c r="G17" s="114">
        <v>114</v>
      </c>
      <c r="H17" s="140">
        <v>108</v>
      </c>
      <c r="I17" s="115">
        <v>3</v>
      </c>
      <c r="J17" s="116">
        <v>2.7777777777777777</v>
      </c>
    </row>
    <row r="18" spans="1:15" s="287" customFormat="1" ht="24.95" customHeight="1" x14ac:dyDescent="0.2">
      <c r="A18" s="201" t="s">
        <v>144</v>
      </c>
      <c r="B18" s="202" t="s">
        <v>145</v>
      </c>
      <c r="C18" s="113">
        <v>7.3921698739216986</v>
      </c>
      <c r="D18" s="115">
        <v>557</v>
      </c>
      <c r="E18" s="114">
        <v>577</v>
      </c>
      <c r="F18" s="114">
        <v>570</v>
      </c>
      <c r="G18" s="114">
        <v>566</v>
      </c>
      <c r="H18" s="140">
        <v>568</v>
      </c>
      <c r="I18" s="115">
        <v>-11</v>
      </c>
      <c r="J18" s="116">
        <v>-1.9366197183098592</v>
      </c>
      <c r="K18" s="110"/>
      <c r="L18" s="110"/>
      <c r="M18" s="110"/>
      <c r="N18" s="110"/>
      <c r="O18" s="110"/>
    </row>
    <row r="19" spans="1:15" s="110" customFormat="1" ht="24.95" customHeight="1" x14ac:dyDescent="0.2">
      <c r="A19" s="193" t="s">
        <v>146</v>
      </c>
      <c r="B19" s="199" t="s">
        <v>147</v>
      </c>
      <c r="C19" s="113">
        <v>16.483078964830788</v>
      </c>
      <c r="D19" s="115">
        <v>1242</v>
      </c>
      <c r="E19" s="114">
        <v>1282</v>
      </c>
      <c r="F19" s="114">
        <v>1271</v>
      </c>
      <c r="G19" s="114">
        <v>1311</v>
      </c>
      <c r="H19" s="140">
        <v>1263</v>
      </c>
      <c r="I19" s="115">
        <v>-21</v>
      </c>
      <c r="J19" s="116">
        <v>-1.66270783847981</v>
      </c>
    </row>
    <row r="20" spans="1:15" s="287" customFormat="1" ht="24.95" customHeight="1" x14ac:dyDescent="0.2">
      <c r="A20" s="193" t="s">
        <v>148</v>
      </c>
      <c r="B20" s="199" t="s">
        <v>149</v>
      </c>
      <c r="C20" s="113">
        <v>15.182481751824817</v>
      </c>
      <c r="D20" s="115">
        <v>1144</v>
      </c>
      <c r="E20" s="114">
        <v>1198</v>
      </c>
      <c r="F20" s="114">
        <v>1181</v>
      </c>
      <c r="G20" s="114">
        <v>1208</v>
      </c>
      <c r="H20" s="140">
        <v>1198</v>
      </c>
      <c r="I20" s="115">
        <v>-54</v>
      </c>
      <c r="J20" s="116">
        <v>-4.5075125208681133</v>
      </c>
      <c r="K20" s="110"/>
      <c r="L20" s="110"/>
      <c r="M20" s="110"/>
      <c r="N20" s="110"/>
      <c r="O20" s="110"/>
    </row>
    <row r="21" spans="1:15" s="110" customFormat="1" ht="24.95" customHeight="1" x14ac:dyDescent="0.2">
      <c r="A21" s="201" t="s">
        <v>150</v>
      </c>
      <c r="B21" s="202" t="s">
        <v>151</v>
      </c>
      <c r="C21" s="113">
        <v>9.3961512939615126</v>
      </c>
      <c r="D21" s="115">
        <v>708</v>
      </c>
      <c r="E21" s="114">
        <v>822</v>
      </c>
      <c r="F21" s="114">
        <v>876</v>
      </c>
      <c r="G21" s="114">
        <v>886</v>
      </c>
      <c r="H21" s="140">
        <v>807</v>
      </c>
      <c r="I21" s="115">
        <v>-99</v>
      </c>
      <c r="J21" s="116">
        <v>-12.267657992565056</v>
      </c>
    </row>
    <row r="22" spans="1:15" s="110" customFormat="1" ht="24.95" customHeight="1" x14ac:dyDescent="0.2">
      <c r="A22" s="201" t="s">
        <v>152</v>
      </c>
      <c r="B22" s="199" t="s">
        <v>153</v>
      </c>
      <c r="C22" s="113">
        <v>1.167883211678832</v>
      </c>
      <c r="D22" s="115">
        <v>88</v>
      </c>
      <c r="E22" s="114">
        <v>83</v>
      </c>
      <c r="F22" s="114">
        <v>96</v>
      </c>
      <c r="G22" s="114">
        <v>120</v>
      </c>
      <c r="H22" s="140">
        <v>101</v>
      </c>
      <c r="I22" s="115">
        <v>-13</v>
      </c>
      <c r="J22" s="116">
        <v>-12.871287128712872</v>
      </c>
    </row>
    <row r="23" spans="1:15" s="110" customFormat="1" ht="24.95" customHeight="1" x14ac:dyDescent="0.2">
      <c r="A23" s="193" t="s">
        <v>154</v>
      </c>
      <c r="B23" s="199" t="s">
        <v>155</v>
      </c>
      <c r="C23" s="113">
        <v>0.79628400796284005</v>
      </c>
      <c r="D23" s="115">
        <v>60</v>
      </c>
      <c r="E23" s="114">
        <v>57</v>
      </c>
      <c r="F23" s="114">
        <v>62</v>
      </c>
      <c r="G23" s="114">
        <v>62</v>
      </c>
      <c r="H23" s="140">
        <v>62</v>
      </c>
      <c r="I23" s="115">
        <v>-2</v>
      </c>
      <c r="J23" s="116">
        <v>-3.225806451612903</v>
      </c>
    </row>
    <row r="24" spans="1:15" s="110" customFormat="1" ht="24.95" customHeight="1" x14ac:dyDescent="0.2">
      <c r="A24" s="193" t="s">
        <v>156</v>
      </c>
      <c r="B24" s="199" t="s">
        <v>221</v>
      </c>
      <c r="C24" s="113">
        <v>7.0338420703384203</v>
      </c>
      <c r="D24" s="115">
        <v>530</v>
      </c>
      <c r="E24" s="114">
        <v>520</v>
      </c>
      <c r="F24" s="114">
        <v>526</v>
      </c>
      <c r="G24" s="114">
        <v>511</v>
      </c>
      <c r="H24" s="140">
        <v>517</v>
      </c>
      <c r="I24" s="115">
        <v>13</v>
      </c>
      <c r="J24" s="116">
        <v>2.5145067698259189</v>
      </c>
    </row>
    <row r="25" spans="1:15" s="110" customFormat="1" ht="24.95" customHeight="1" x14ac:dyDescent="0.2">
      <c r="A25" s="193" t="s">
        <v>222</v>
      </c>
      <c r="B25" s="204" t="s">
        <v>159</v>
      </c>
      <c r="C25" s="113">
        <v>13.205043132050431</v>
      </c>
      <c r="D25" s="115">
        <v>995</v>
      </c>
      <c r="E25" s="114">
        <v>1033</v>
      </c>
      <c r="F25" s="114">
        <v>1077</v>
      </c>
      <c r="G25" s="114">
        <v>1112</v>
      </c>
      <c r="H25" s="140">
        <v>1063</v>
      </c>
      <c r="I25" s="115">
        <v>-68</v>
      </c>
      <c r="J25" s="116">
        <v>-6.3969896519285045</v>
      </c>
    </row>
    <row r="26" spans="1:15" s="110" customFormat="1" ht="24.95" customHeight="1" x14ac:dyDescent="0.2">
      <c r="A26" s="201">
        <v>782.78300000000002</v>
      </c>
      <c r="B26" s="203" t="s">
        <v>160</v>
      </c>
      <c r="C26" s="113">
        <v>0.61048440610484411</v>
      </c>
      <c r="D26" s="115">
        <v>46</v>
      </c>
      <c r="E26" s="114">
        <v>49</v>
      </c>
      <c r="F26" s="114">
        <v>65</v>
      </c>
      <c r="G26" s="114">
        <v>62</v>
      </c>
      <c r="H26" s="140">
        <v>54</v>
      </c>
      <c r="I26" s="115">
        <v>-8</v>
      </c>
      <c r="J26" s="116">
        <v>-14.814814814814815</v>
      </c>
    </row>
    <row r="27" spans="1:15" s="110" customFormat="1" ht="24.95" customHeight="1" x14ac:dyDescent="0.2">
      <c r="A27" s="193" t="s">
        <v>161</v>
      </c>
      <c r="B27" s="199" t="s">
        <v>162</v>
      </c>
      <c r="C27" s="113">
        <v>1.0351692103516921</v>
      </c>
      <c r="D27" s="115">
        <v>78</v>
      </c>
      <c r="E27" s="114">
        <v>80</v>
      </c>
      <c r="F27" s="114">
        <v>78</v>
      </c>
      <c r="G27" s="114">
        <v>75</v>
      </c>
      <c r="H27" s="140">
        <v>78</v>
      </c>
      <c r="I27" s="115">
        <v>0</v>
      </c>
      <c r="J27" s="116">
        <v>0</v>
      </c>
    </row>
    <row r="28" spans="1:15" s="110" customFormat="1" ht="24.95" customHeight="1" x14ac:dyDescent="0.2">
      <c r="A28" s="193" t="s">
        <v>163</v>
      </c>
      <c r="B28" s="199" t="s">
        <v>164</v>
      </c>
      <c r="C28" s="113">
        <v>1.8049104180491042</v>
      </c>
      <c r="D28" s="115">
        <v>136</v>
      </c>
      <c r="E28" s="114">
        <v>159</v>
      </c>
      <c r="F28" s="114">
        <v>160</v>
      </c>
      <c r="G28" s="114">
        <v>171</v>
      </c>
      <c r="H28" s="140">
        <v>158</v>
      </c>
      <c r="I28" s="115">
        <v>-22</v>
      </c>
      <c r="J28" s="116">
        <v>-13.924050632911392</v>
      </c>
    </row>
    <row r="29" spans="1:15" s="110" customFormat="1" ht="24.95" customHeight="1" x14ac:dyDescent="0.2">
      <c r="A29" s="193">
        <v>86</v>
      </c>
      <c r="B29" s="199" t="s">
        <v>165</v>
      </c>
      <c r="C29" s="113">
        <v>5.4280026542800268</v>
      </c>
      <c r="D29" s="115">
        <v>409</v>
      </c>
      <c r="E29" s="114">
        <v>411</v>
      </c>
      <c r="F29" s="114">
        <v>412</v>
      </c>
      <c r="G29" s="114">
        <v>415</v>
      </c>
      <c r="H29" s="140">
        <v>421</v>
      </c>
      <c r="I29" s="115">
        <v>-12</v>
      </c>
      <c r="J29" s="116">
        <v>-2.8503562945368173</v>
      </c>
    </row>
    <row r="30" spans="1:15" s="110" customFormat="1" ht="24.95" customHeight="1" x14ac:dyDescent="0.2">
      <c r="A30" s="193">
        <v>87.88</v>
      </c>
      <c r="B30" s="204" t="s">
        <v>166</v>
      </c>
      <c r="C30" s="113">
        <v>3.3576642335766422</v>
      </c>
      <c r="D30" s="115">
        <v>253</v>
      </c>
      <c r="E30" s="114">
        <v>244</v>
      </c>
      <c r="F30" s="114">
        <v>227</v>
      </c>
      <c r="G30" s="114">
        <v>231</v>
      </c>
      <c r="H30" s="140">
        <v>227</v>
      </c>
      <c r="I30" s="115">
        <v>26</v>
      </c>
      <c r="J30" s="116">
        <v>11.453744493392071</v>
      </c>
    </row>
    <row r="31" spans="1:15" s="110" customFormat="1" ht="24.95" customHeight="1" x14ac:dyDescent="0.2">
      <c r="A31" s="193" t="s">
        <v>167</v>
      </c>
      <c r="B31" s="199" t="s">
        <v>168</v>
      </c>
      <c r="C31" s="113">
        <v>7.2196416721964169</v>
      </c>
      <c r="D31" s="115">
        <v>544</v>
      </c>
      <c r="E31" s="114">
        <v>600</v>
      </c>
      <c r="F31" s="114">
        <v>623</v>
      </c>
      <c r="G31" s="114">
        <v>595</v>
      </c>
      <c r="H31" s="140">
        <v>605</v>
      </c>
      <c r="I31" s="115">
        <v>-61</v>
      </c>
      <c r="J31" s="116">
        <v>-10.082644628099173</v>
      </c>
    </row>
    <row r="32" spans="1:15" s="110" customFormat="1" ht="24.95" customHeight="1" x14ac:dyDescent="0.2">
      <c r="A32" s="193"/>
      <c r="B32" s="204" t="s">
        <v>169</v>
      </c>
      <c r="C32" s="113">
        <v>0</v>
      </c>
      <c r="D32" s="115">
        <v>0</v>
      </c>
      <c r="E32" s="114">
        <v>0</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2.38885202388852</v>
      </c>
      <c r="D34" s="115">
        <v>180</v>
      </c>
      <c r="E34" s="114">
        <v>184</v>
      </c>
      <c r="F34" s="114">
        <v>196</v>
      </c>
      <c r="G34" s="114">
        <v>210</v>
      </c>
      <c r="H34" s="140">
        <v>179</v>
      </c>
      <c r="I34" s="115">
        <v>1</v>
      </c>
      <c r="J34" s="116">
        <v>0.55865921787709494</v>
      </c>
    </row>
    <row r="35" spans="1:10" s="110" customFormat="1" ht="24.95" customHeight="1" x14ac:dyDescent="0.2">
      <c r="A35" s="292" t="s">
        <v>171</v>
      </c>
      <c r="B35" s="293" t="s">
        <v>172</v>
      </c>
      <c r="C35" s="113">
        <v>14.89051094890511</v>
      </c>
      <c r="D35" s="115">
        <v>1122</v>
      </c>
      <c r="E35" s="114">
        <v>1146</v>
      </c>
      <c r="F35" s="114">
        <v>1132</v>
      </c>
      <c r="G35" s="114">
        <v>1145</v>
      </c>
      <c r="H35" s="140">
        <v>1138</v>
      </c>
      <c r="I35" s="115">
        <v>-16</v>
      </c>
      <c r="J35" s="116">
        <v>-1.40597539543058</v>
      </c>
    </row>
    <row r="36" spans="1:10" s="110" customFormat="1" ht="24.95" customHeight="1" x14ac:dyDescent="0.2">
      <c r="A36" s="294" t="s">
        <v>173</v>
      </c>
      <c r="B36" s="295" t="s">
        <v>174</v>
      </c>
      <c r="C36" s="125">
        <v>82.720637027206365</v>
      </c>
      <c r="D36" s="143">
        <v>6233</v>
      </c>
      <c r="E36" s="144">
        <v>6538</v>
      </c>
      <c r="F36" s="144">
        <v>6654</v>
      </c>
      <c r="G36" s="144">
        <v>6759</v>
      </c>
      <c r="H36" s="145">
        <v>6554</v>
      </c>
      <c r="I36" s="143">
        <v>-321</v>
      </c>
      <c r="J36" s="146">
        <v>-4.8977723527616721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7535</v>
      </c>
      <c r="F11" s="264">
        <v>7868</v>
      </c>
      <c r="G11" s="264">
        <v>7982</v>
      </c>
      <c r="H11" s="264">
        <v>8114</v>
      </c>
      <c r="I11" s="265">
        <v>7871</v>
      </c>
      <c r="J11" s="263">
        <v>-336</v>
      </c>
      <c r="K11" s="266">
        <v>-4.2688349637911323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36.90776376907764</v>
      </c>
      <c r="E13" s="115">
        <v>2781</v>
      </c>
      <c r="F13" s="114">
        <v>2953</v>
      </c>
      <c r="G13" s="114">
        <v>3021</v>
      </c>
      <c r="H13" s="114">
        <v>3131</v>
      </c>
      <c r="I13" s="140">
        <v>2997</v>
      </c>
      <c r="J13" s="115">
        <v>-216</v>
      </c>
      <c r="K13" s="116">
        <v>-7.2072072072072073</v>
      </c>
    </row>
    <row r="14" spans="1:15" ht="15.95" customHeight="1" x14ac:dyDescent="0.2">
      <c r="A14" s="306" t="s">
        <v>230</v>
      </c>
      <c r="B14" s="307"/>
      <c r="C14" s="308"/>
      <c r="D14" s="113">
        <v>51.001990710019911</v>
      </c>
      <c r="E14" s="115">
        <v>3843</v>
      </c>
      <c r="F14" s="114">
        <v>3951</v>
      </c>
      <c r="G14" s="114">
        <v>4016</v>
      </c>
      <c r="H14" s="114">
        <v>4049</v>
      </c>
      <c r="I14" s="140">
        <v>3952</v>
      </c>
      <c r="J14" s="115">
        <v>-109</v>
      </c>
      <c r="K14" s="116">
        <v>-2.7580971659919027</v>
      </c>
    </row>
    <row r="15" spans="1:15" ht="15.95" customHeight="1" x14ac:dyDescent="0.2">
      <c r="A15" s="306" t="s">
        <v>231</v>
      </c>
      <c r="B15" s="307"/>
      <c r="C15" s="308"/>
      <c r="D15" s="113">
        <v>5.5341738553417388</v>
      </c>
      <c r="E15" s="115">
        <v>417</v>
      </c>
      <c r="F15" s="114">
        <v>436</v>
      </c>
      <c r="G15" s="114">
        <v>417</v>
      </c>
      <c r="H15" s="114">
        <v>398</v>
      </c>
      <c r="I15" s="140">
        <v>408</v>
      </c>
      <c r="J15" s="115">
        <v>9</v>
      </c>
      <c r="K15" s="116">
        <v>2.2058823529411766</v>
      </c>
    </row>
    <row r="16" spans="1:15" ht="15.95" customHeight="1" x14ac:dyDescent="0.2">
      <c r="A16" s="306" t="s">
        <v>232</v>
      </c>
      <c r="B16" s="307"/>
      <c r="C16" s="308"/>
      <c r="D16" s="113">
        <v>3.9946914399469144</v>
      </c>
      <c r="E16" s="115">
        <v>301</v>
      </c>
      <c r="F16" s="114">
        <v>328</v>
      </c>
      <c r="G16" s="114">
        <v>330</v>
      </c>
      <c r="H16" s="114">
        <v>342</v>
      </c>
      <c r="I16" s="140">
        <v>327</v>
      </c>
      <c r="J16" s="115">
        <v>-26</v>
      </c>
      <c r="K16" s="116">
        <v>-7.951070336391437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1.9641672196416722</v>
      </c>
      <c r="E18" s="115">
        <v>148</v>
      </c>
      <c r="F18" s="114">
        <v>148</v>
      </c>
      <c r="G18" s="114">
        <v>157</v>
      </c>
      <c r="H18" s="114">
        <v>174</v>
      </c>
      <c r="I18" s="140">
        <v>151</v>
      </c>
      <c r="J18" s="115">
        <v>-3</v>
      </c>
      <c r="K18" s="116">
        <v>-1.9867549668874172</v>
      </c>
    </row>
    <row r="19" spans="1:11" ht="14.1" customHeight="1" x14ac:dyDescent="0.2">
      <c r="A19" s="306" t="s">
        <v>235</v>
      </c>
      <c r="B19" s="307" t="s">
        <v>236</v>
      </c>
      <c r="C19" s="308"/>
      <c r="D19" s="113">
        <v>1.114797611147976</v>
      </c>
      <c r="E19" s="115">
        <v>84</v>
      </c>
      <c r="F19" s="114">
        <v>85</v>
      </c>
      <c r="G19" s="114">
        <v>98</v>
      </c>
      <c r="H19" s="114">
        <v>117</v>
      </c>
      <c r="I19" s="140">
        <v>95</v>
      </c>
      <c r="J19" s="115">
        <v>-11</v>
      </c>
      <c r="K19" s="116">
        <v>-11.578947368421053</v>
      </c>
    </row>
    <row r="20" spans="1:11" ht="14.1" customHeight="1" x14ac:dyDescent="0.2">
      <c r="A20" s="306">
        <v>12</v>
      </c>
      <c r="B20" s="307" t="s">
        <v>237</v>
      </c>
      <c r="C20" s="308"/>
      <c r="D20" s="113">
        <v>1.0218978102189782</v>
      </c>
      <c r="E20" s="115">
        <v>77</v>
      </c>
      <c r="F20" s="114">
        <v>83</v>
      </c>
      <c r="G20" s="114">
        <v>87</v>
      </c>
      <c r="H20" s="114">
        <v>89</v>
      </c>
      <c r="I20" s="140">
        <v>75</v>
      </c>
      <c r="J20" s="115">
        <v>2</v>
      </c>
      <c r="K20" s="116">
        <v>2.6666666666666665</v>
      </c>
    </row>
    <row r="21" spans="1:11" ht="14.1" customHeight="1" x14ac:dyDescent="0.2">
      <c r="A21" s="306">
        <v>21</v>
      </c>
      <c r="B21" s="307" t="s">
        <v>238</v>
      </c>
      <c r="C21" s="308"/>
      <c r="D21" s="113">
        <v>0.15925680159256803</v>
      </c>
      <c r="E21" s="115">
        <v>12</v>
      </c>
      <c r="F21" s="114">
        <v>14</v>
      </c>
      <c r="G21" s="114">
        <v>12</v>
      </c>
      <c r="H21" s="114">
        <v>11</v>
      </c>
      <c r="I21" s="140">
        <v>13</v>
      </c>
      <c r="J21" s="115">
        <v>-1</v>
      </c>
      <c r="K21" s="116">
        <v>-7.6923076923076925</v>
      </c>
    </row>
    <row r="22" spans="1:11" ht="14.1" customHeight="1" x14ac:dyDescent="0.2">
      <c r="A22" s="306">
        <v>22</v>
      </c>
      <c r="B22" s="307" t="s">
        <v>239</v>
      </c>
      <c r="C22" s="308"/>
      <c r="D22" s="113">
        <v>0.45122760451227606</v>
      </c>
      <c r="E22" s="115">
        <v>34</v>
      </c>
      <c r="F22" s="114">
        <v>35</v>
      </c>
      <c r="G22" s="114">
        <v>45</v>
      </c>
      <c r="H22" s="114">
        <v>50</v>
      </c>
      <c r="I22" s="140">
        <v>49</v>
      </c>
      <c r="J22" s="115">
        <v>-15</v>
      </c>
      <c r="K22" s="116">
        <v>-30.612244897959183</v>
      </c>
    </row>
    <row r="23" spans="1:11" ht="14.1" customHeight="1" x14ac:dyDescent="0.2">
      <c r="A23" s="306">
        <v>23</v>
      </c>
      <c r="B23" s="307" t="s">
        <v>240</v>
      </c>
      <c r="C23" s="308"/>
      <c r="D23" s="113">
        <v>0.30524220305242206</v>
      </c>
      <c r="E23" s="115">
        <v>23</v>
      </c>
      <c r="F23" s="114">
        <v>24</v>
      </c>
      <c r="G23" s="114">
        <v>19</v>
      </c>
      <c r="H23" s="114">
        <v>19</v>
      </c>
      <c r="I23" s="140">
        <v>19</v>
      </c>
      <c r="J23" s="115">
        <v>4</v>
      </c>
      <c r="K23" s="116">
        <v>21.05263157894737</v>
      </c>
    </row>
    <row r="24" spans="1:11" ht="14.1" customHeight="1" x14ac:dyDescent="0.2">
      <c r="A24" s="306">
        <v>24</v>
      </c>
      <c r="B24" s="307" t="s">
        <v>241</v>
      </c>
      <c r="C24" s="308"/>
      <c r="D24" s="113">
        <v>0.75646980756469806</v>
      </c>
      <c r="E24" s="115">
        <v>57</v>
      </c>
      <c r="F24" s="114">
        <v>63</v>
      </c>
      <c r="G24" s="114">
        <v>58</v>
      </c>
      <c r="H24" s="114">
        <v>54</v>
      </c>
      <c r="I24" s="140">
        <v>54</v>
      </c>
      <c r="J24" s="115">
        <v>3</v>
      </c>
      <c r="K24" s="116">
        <v>5.5555555555555554</v>
      </c>
    </row>
    <row r="25" spans="1:11" ht="14.1" customHeight="1" x14ac:dyDescent="0.2">
      <c r="A25" s="306">
        <v>25</v>
      </c>
      <c r="B25" s="307" t="s">
        <v>242</v>
      </c>
      <c r="C25" s="308"/>
      <c r="D25" s="113">
        <v>1.3669542136695421</v>
      </c>
      <c r="E25" s="115">
        <v>103</v>
      </c>
      <c r="F25" s="114">
        <v>117</v>
      </c>
      <c r="G25" s="114">
        <v>121</v>
      </c>
      <c r="H25" s="114">
        <v>112</v>
      </c>
      <c r="I25" s="140">
        <v>111</v>
      </c>
      <c r="J25" s="115">
        <v>-8</v>
      </c>
      <c r="K25" s="116">
        <v>-7.2072072072072073</v>
      </c>
    </row>
    <row r="26" spans="1:11" ht="14.1" customHeight="1" x14ac:dyDescent="0.2">
      <c r="A26" s="306">
        <v>26</v>
      </c>
      <c r="B26" s="307" t="s">
        <v>243</v>
      </c>
      <c r="C26" s="308"/>
      <c r="D26" s="113">
        <v>1.0882548108825481</v>
      </c>
      <c r="E26" s="115">
        <v>82</v>
      </c>
      <c r="F26" s="114">
        <v>78</v>
      </c>
      <c r="G26" s="114">
        <v>86</v>
      </c>
      <c r="H26" s="114">
        <v>86</v>
      </c>
      <c r="I26" s="140">
        <v>81</v>
      </c>
      <c r="J26" s="115">
        <v>1</v>
      </c>
      <c r="K26" s="116">
        <v>1.2345679012345678</v>
      </c>
    </row>
    <row r="27" spans="1:11" ht="14.1" customHeight="1" x14ac:dyDescent="0.2">
      <c r="A27" s="306">
        <v>27</v>
      </c>
      <c r="B27" s="307" t="s">
        <v>244</v>
      </c>
      <c r="C27" s="308"/>
      <c r="D27" s="113">
        <v>0.49104180491041804</v>
      </c>
      <c r="E27" s="115">
        <v>37</v>
      </c>
      <c r="F27" s="114">
        <v>37</v>
      </c>
      <c r="G27" s="114">
        <v>42</v>
      </c>
      <c r="H27" s="114">
        <v>45</v>
      </c>
      <c r="I27" s="140">
        <v>47</v>
      </c>
      <c r="J27" s="115">
        <v>-10</v>
      </c>
      <c r="K27" s="116">
        <v>-21.276595744680851</v>
      </c>
    </row>
    <row r="28" spans="1:11" ht="14.1" customHeight="1" x14ac:dyDescent="0.2">
      <c r="A28" s="306">
        <v>28</v>
      </c>
      <c r="B28" s="307" t="s">
        <v>245</v>
      </c>
      <c r="C28" s="308"/>
      <c r="D28" s="113">
        <v>0.13271400132714001</v>
      </c>
      <c r="E28" s="115">
        <v>10</v>
      </c>
      <c r="F28" s="114">
        <v>7</v>
      </c>
      <c r="G28" s="114">
        <v>7</v>
      </c>
      <c r="H28" s="114">
        <v>6</v>
      </c>
      <c r="I28" s="140">
        <v>7</v>
      </c>
      <c r="J28" s="115">
        <v>3</v>
      </c>
      <c r="K28" s="116">
        <v>42.857142857142854</v>
      </c>
    </row>
    <row r="29" spans="1:11" ht="14.1" customHeight="1" x14ac:dyDescent="0.2">
      <c r="A29" s="306">
        <v>29</v>
      </c>
      <c r="B29" s="307" t="s">
        <v>246</v>
      </c>
      <c r="C29" s="308"/>
      <c r="D29" s="113">
        <v>2.6144658261446581</v>
      </c>
      <c r="E29" s="115">
        <v>197</v>
      </c>
      <c r="F29" s="114">
        <v>230</v>
      </c>
      <c r="G29" s="114">
        <v>235</v>
      </c>
      <c r="H29" s="114">
        <v>241</v>
      </c>
      <c r="I29" s="140">
        <v>239</v>
      </c>
      <c r="J29" s="115">
        <v>-42</v>
      </c>
      <c r="K29" s="116">
        <v>-17.573221757322177</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2.163238221632382</v>
      </c>
      <c r="E31" s="115">
        <v>163</v>
      </c>
      <c r="F31" s="114">
        <v>194</v>
      </c>
      <c r="G31" s="114">
        <v>195</v>
      </c>
      <c r="H31" s="114">
        <v>201</v>
      </c>
      <c r="I31" s="140">
        <v>197</v>
      </c>
      <c r="J31" s="115">
        <v>-34</v>
      </c>
      <c r="K31" s="116">
        <v>-17.258883248730964</v>
      </c>
    </row>
    <row r="32" spans="1:11" ht="14.1" customHeight="1" x14ac:dyDescent="0.2">
      <c r="A32" s="306">
        <v>31</v>
      </c>
      <c r="B32" s="307" t="s">
        <v>251</v>
      </c>
      <c r="C32" s="308"/>
      <c r="D32" s="113">
        <v>0.31851360318513605</v>
      </c>
      <c r="E32" s="115">
        <v>24</v>
      </c>
      <c r="F32" s="114">
        <v>27</v>
      </c>
      <c r="G32" s="114">
        <v>26</v>
      </c>
      <c r="H32" s="114">
        <v>29</v>
      </c>
      <c r="I32" s="140">
        <v>29</v>
      </c>
      <c r="J32" s="115">
        <v>-5</v>
      </c>
      <c r="K32" s="116">
        <v>-17.241379310344829</v>
      </c>
    </row>
    <row r="33" spans="1:11" ht="14.1" customHeight="1" x14ac:dyDescent="0.2">
      <c r="A33" s="306">
        <v>32</v>
      </c>
      <c r="B33" s="307" t="s">
        <v>252</v>
      </c>
      <c r="C33" s="308"/>
      <c r="D33" s="113">
        <v>1.4067684140676842</v>
      </c>
      <c r="E33" s="115">
        <v>106</v>
      </c>
      <c r="F33" s="114">
        <v>100</v>
      </c>
      <c r="G33" s="114">
        <v>98</v>
      </c>
      <c r="H33" s="114">
        <v>93</v>
      </c>
      <c r="I33" s="140">
        <v>96</v>
      </c>
      <c r="J33" s="115">
        <v>10</v>
      </c>
      <c r="K33" s="116">
        <v>10.416666666666666</v>
      </c>
    </row>
    <row r="34" spans="1:11" ht="14.1" customHeight="1" x14ac:dyDescent="0.2">
      <c r="A34" s="306">
        <v>33</v>
      </c>
      <c r="B34" s="307" t="s">
        <v>253</v>
      </c>
      <c r="C34" s="308"/>
      <c r="D34" s="113">
        <v>0.46449900464499005</v>
      </c>
      <c r="E34" s="115">
        <v>35</v>
      </c>
      <c r="F34" s="114">
        <v>34</v>
      </c>
      <c r="G34" s="114">
        <v>36</v>
      </c>
      <c r="H34" s="114">
        <v>38</v>
      </c>
      <c r="I34" s="140">
        <v>44</v>
      </c>
      <c r="J34" s="115">
        <v>-9</v>
      </c>
      <c r="K34" s="116">
        <v>-20.454545454545453</v>
      </c>
    </row>
    <row r="35" spans="1:11" ht="14.1" customHeight="1" x14ac:dyDescent="0.2">
      <c r="A35" s="306">
        <v>34</v>
      </c>
      <c r="B35" s="307" t="s">
        <v>254</v>
      </c>
      <c r="C35" s="308"/>
      <c r="D35" s="113">
        <v>5.3218314532183149</v>
      </c>
      <c r="E35" s="115">
        <v>401</v>
      </c>
      <c r="F35" s="114">
        <v>402</v>
      </c>
      <c r="G35" s="114">
        <v>403</v>
      </c>
      <c r="H35" s="114">
        <v>403</v>
      </c>
      <c r="I35" s="140">
        <v>398</v>
      </c>
      <c r="J35" s="115">
        <v>3</v>
      </c>
      <c r="K35" s="116">
        <v>0.75376884422110557</v>
      </c>
    </row>
    <row r="36" spans="1:11" ht="14.1" customHeight="1" x14ac:dyDescent="0.2">
      <c r="A36" s="306">
        <v>41</v>
      </c>
      <c r="B36" s="307" t="s">
        <v>255</v>
      </c>
      <c r="C36" s="308"/>
      <c r="D36" s="113">
        <v>0.41141340411413402</v>
      </c>
      <c r="E36" s="115">
        <v>31</v>
      </c>
      <c r="F36" s="114">
        <v>27</v>
      </c>
      <c r="G36" s="114">
        <v>27</v>
      </c>
      <c r="H36" s="114">
        <v>23</v>
      </c>
      <c r="I36" s="140">
        <v>23</v>
      </c>
      <c r="J36" s="115">
        <v>8</v>
      </c>
      <c r="K36" s="116">
        <v>34.782608695652172</v>
      </c>
    </row>
    <row r="37" spans="1:11" ht="14.1" customHeight="1" x14ac:dyDescent="0.2">
      <c r="A37" s="306">
        <v>42</v>
      </c>
      <c r="B37" s="307" t="s">
        <v>256</v>
      </c>
      <c r="C37" s="308"/>
      <c r="D37" s="113">
        <v>7.9628400796284013E-2</v>
      </c>
      <c r="E37" s="115">
        <v>6</v>
      </c>
      <c r="F37" s="114">
        <v>6</v>
      </c>
      <c r="G37" s="114">
        <v>8</v>
      </c>
      <c r="H37" s="114">
        <v>8</v>
      </c>
      <c r="I37" s="140">
        <v>6</v>
      </c>
      <c r="J37" s="115">
        <v>0</v>
      </c>
      <c r="K37" s="116">
        <v>0</v>
      </c>
    </row>
    <row r="38" spans="1:11" ht="14.1" customHeight="1" x14ac:dyDescent="0.2">
      <c r="A38" s="306">
        <v>43</v>
      </c>
      <c r="B38" s="307" t="s">
        <v>257</v>
      </c>
      <c r="C38" s="308"/>
      <c r="D38" s="113">
        <v>0.38487060384870603</v>
      </c>
      <c r="E38" s="115">
        <v>29</v>
      </c>
      <c r="F38" s="114">
        <v>31</v>
      </c>
      <c r="G38" s="114">
        <v>30</v>
      </c>
      <c r="H38" s="114">
        <v>28</v>
      </c>
      <c r="I38" s="140">
        <v>28</v>
      </c>
      <c r="J38" s="115">
        <v>1</v>
      </c>
      <c r="K38" s="116">
        <v>3.5714285714285716</v>
      </c>
    </row>
    <row r="39" spans="1:11" ht="14.1" customHeight="1" x14ac:dyDescent="0.2">
      <c r="A39" s="306">
        <v>51</v>
      </c>
      <c r="B39" s="307" t="s">
        <v>258</v>
      </c>
      <c r="C39" s="308"/>
      <c r="D39" s="113">
        <v>4.8838752488387529</v>
      </c>
      <c r="E39" s="115">
        <v>368</v>
      </c>
      <c r="F39" s="114">
        <v>383</v>
      </c>
      <c r="G39" s="114">
        <v>379</v>
      </c>
      <c r="H39" s="114">
        <v>380</v>
      </c>
      <c r="I39" s="140">
        <v>375</v>
      </c>
      <c r="J39" s="115">
        <v>-7</v>
      </c>
      <c r="K39" s="116">
        <v>-1.8666666666666667</v>
      </c>
    </row>
    <row r="40" spans="1:11" ht="14.1" customHeight="1" x14ac:dyDescent="0.2">
      <c r="A40" s="306" t="s">
        <v>259</v>
      </c>
      <c r="B40" s="307" t="s">
        <v>260</v>
      </c>
      <c r="C40" s="308"/>
      <c r="D40" s="113">
        <v>4.4724618447246183</v>
      </c>
      <c r="E40" s="115">
        <v>337</v>
      </c>
      <c r="F40" s="114">
        <v>351</v>
      </c>
      <c r="G40" s="114">
        <v>344</v>
      </c>
      <c r="H40" s="114">
        <v>347</v>
      </c>
      <c r="I40" s="140">
        <v>346</v>
      </c>
      <c r="J40" s="115">
        <v>-9</v>
      </c>
      <c r="K40" s="116">
        <v>-2.601156069364162</v>
      </c>
    </row>
    <row r="41" spans="1:11" ht="14.1" customHeight="1" x14ac:dyDescent="0.2">
      <c r="A41" s="306"/>
      <c r="B41" s="307" t="s">
        <v>261</v>
      </c>
      <c r="C41" s="308"/>
      <c r="D41" s="113">
        <v>3.7956204379562042</v>
      </c>
      <c r="E41" s="115">
        <v>286</v>
      </c>
      <c r="F41" s="114">
        <v>303</v>
      </c>
      <c r="G41" s="114">
        <v>296</v>
      </c>
      <c r="H41" s="114">
        <v>296</v>
      </c>
      <c r="I41" s="140">
        <v>290</v>
      </c>
      <c r="J41" s="115">
        <v>-4</v>
      </c>
      <c r="K41" s="116">
        <v>-1.3793103448275863</v>
      </c>
    </row>
    <row r="42" spans="1:11" ht="14.1" customHeight="1" x14ac:dyDescent="0.2">
      <c r="A42" s="306">
        <v>52</v>
      </c>
      <c r="B42" s="307" t="s">
        <v>262</v>
      </c>
      <c r="C42" s="308"/>
      <c r="D42" s="113">
        <v>14.266755142667552</v>
      </c>
      <c r="E42" s="115">
        <v>1075</v>
      </c>
      <c r="F42" s="114">
        <v>1115</v>
      </c>
      <c r="G42" s="114">
        <v>1112</v>
      </c>
      <c r="H42" s="114">
        <v>1117</v>
      </c>
      <c r="I42" s="140">
        <v>1100</v>
      </c>
      <c r="J42" s="115">
        <v>-25</v>
      </c>
      <c r="K42" s="116">
        <v>-2.2727272727272729</v>
      </c>
    </row>
    <row r="43" spans="1:11" ht="14.1" customHeight="1" x14ac:dyDescent="0.2">
      <c r="A43" s="306" t="s">
        <v>263</v>
      </c>
      <c r="B43" s="307" t="s">
        <v>264</v>
      </c>
      <c r="C43" s="308"/>
      <c r="D43" s="113">
        <v>14.014598540145986</v>
      </c>
      <c r="E43" s="115">
        <v>1056</v>
      </c>
      <c r="F43" s="114">
        <v>1090</v>
      </c>
      <c r="G43" s="114">
        <v>1076</v>
      </c>
      <c r="H43" s="114">
        <v>1093</v>
      </c>
      <c r="I43" s="140">
        <v>1081</v>
      </c>
      <c r="J43" s="115">
        <v>-25</v>
      </c>
      <c r="K43" s="116">
        <v>-2.3126734505087883</v>
      </c>
    </row>
    <row r="44" spans="1:11" ht="14.1" customHeight="1" x14ac:dyDescent="0.2">
      <c r="A44" s="306">
        <v>53</v>
      </c>
      <c r="B44" s="307" t="s">
        <v>265</v>
      </c>
      <c r="C44" s="308"/>
      <c r="D44" s="113">
        <v>0.9555408095554081</v>
      </c>
      <c r="E44" s="115">
        <v>72</v>
      </c>
      <c r="F44" s="114">
        <v>83</v>
      </c>
      <c r="G44" s="114">
        <v>90</v>
      </c>
      <c r="H44" s="114">
        <v>96</v>
      </c>
      <c r="I44" s="140">
        <v>95</v>
      </c>
      <c r="J44" s="115">
        <v>-23</v>
      </c>
      <c r="K44" s="116">
        <v>-24.210526315789473</v>
      </c>
    </row>
    <row r="45" spans="1:11" ht="14.1" customHeight="1" x14ac:dyDescent="0.2">
      <c r="A45" s="306" t="s">
        <v>266</v>
      </c>
      <c r="B45" s="307" t="s">
        <v>267</v>
      </c>
      <c r="C45" s="308"/>
      <c r="D45" s="113">
        <v>0.9422694094226941</v>
      </c>
      <c r="E45" s="115">
        <v>71</v>
      </c>
      <c r="F45" s="114">
        <v>82</v>
      </c>
      <c r="G45" s="114">
        <v>89</v>
      </c>
      <c r="H45" s="114">
        <v>94</v>
      </c>
      <c r="I45" s="140">
        <v>91</v>
      </c>
      <c r="J45" s="115">
        <v>-20</v>
      </c>
      <c r="K45" s="116">
        <v>-21.978021978021978</v>
      </c>
    </row>
    <row r="46" spans="1:11" ht="14.1" customHeight="1" x14ac:dyDescent="0.2">
      <c r="A46" s="306">
        <v>54</v>
      </c>
      <c r="B46" s="307" t="s">
        <v>268</v>
      </c>
      <c r="C46" s="308"/>
      <c r="D46" s="113">
        <v>14.333112143331121</v>
      </c>
      <c r="E46" s="115">
        <v>1080</v>
      </c>
      <c r="F46" s="114">
        <v>1134</v>
      </c>
      <c r="G46" s="114">
        <v>1180</v>
      </c>
      <c r="H46" s="114">
        <v>1213</v>
      </c>
      <c r="I46" s="140">
        <v>1192</v>
      </c>
      <c r="J46" s="115">
        <v>-112</v>
      </c>
      <c r="K46" s="116">
        <v>-9.3959731543624159</v>
      </c>
    </row>
    <row r="47" spans="1:11" ht="14.1" customHeight="1" x14ac:dyDescent="0.2">
      <c r="A47" s="306">
        <v>61</v>
      </c>
      <c r="B47" s="307" t="s">
        <v>269</v>
      </c>
      <c r="C47" s="308"/>
      <c r="D47" s="113">
        <v>0.92899800928998011</v>
      </c>
      <c r="E47" s="115">
        <v>70</v>
      </c>
      <c r="F47" s="114">
        <v>70</v>
      </c>
      <c r="G47" s="114">
        <v>67</v>
      </c>
      <c r="H47" s="114">
        <v>61</v>
      </c>
      <c r="I47" s="140">
        <v>62</v>
      </c>
      <c r="J47" s="115">
        <v>8</v>
      </c>
      <c r="K47" s="116">
        <v>12.903225806451612</v>
      </c>
    </row>
    <row r="48" spans="1:11" ht="14.1" customHeight="1" x14ac:dyDescent="0.2">
      <c r="A48" s="306">
        <v>62</v>
      </c>
      <c r="B48" s="307" t="s">
        <v>270</v>
      </c>
      <c r="C48" s="308"/>
      <c r="D48" s="113">
        <v>10.909090909090908</v>
      </c>
      <c r="E48" s="115">
        <v>822</v>
      </c>
      <c r="F48" s="114">
        <v>829</v>
      </c>
      <c r="G48" s="114">
        <v>818</v>
      </c>
      <c r="H48" s="114">
        <v>924</v>
      </c>
      <c r="I48" s="140">
        <v>841</v>
      </c>
      <c r="J48" s="115">
        <v>-19</v>
      </c>
      <c r="K48" s="116">
        <v>-2.2592152199762188</v>
      </c>
    </row>
    <row r="49" spans="1:11" ht="14.1" customHeight="1" x14ac:dyDescent="0.2">
      <c r="A49" s="306">
        <v>63</v>
      </c>
      <c r="B49" s="307" t="s">
        <v>271</v>
      </c>
      <c r="C49" s="308"/>
      <c r="D49" s="113">
        <v>7.7504976775049768</v>
      </c>
      <c r="E49" s="115">
        <v>584</v>
      </c>
      <c r="F49" s="114">
        <v>669</v>
      </c>
      <c r="G49" s="114">
        <v>752</v>
      </c>
      <c r="H49" s="114">
        <v>752</v>
      </c>
      <c r="I49" s="140">
        <v>654</v>
      </c>
      <c r="J49" s="115">
        <v>-70</v>
      </c>
      <c r="K49" s="116">
        <v>-10.703363914373089</v>
      </c>
    </row>
    <row r="50" spans="1:11" ht="14.1" customHeight="1" x14ac:dyDescent="0.2">
      <c r="A50" s="306" t="s">
        <v>272</v>
      </c>
      <c r="B50" s="307" t="s">
        <v>273</v>
      </c>
      <c r="C50" s="308"/>
      <c r="D50" s="113">
        <v>0.34505640345056404</v>
      </c>
      <c r="E50" s="115">
        <v>26</v>
      </c>
      <c r="F50" s="114">
        <v>30</v>
      </c>
      <c r="G50" s="114">
        <v>36</v>
      </c>
      <c r="H50" s="114">
        <v>34</v>
      </c>
      <c r="I50" s="140">
        <v>33</v>
      </c>
      <c r="J50" s="115">
        <v>-7</v>
      </c>
      <c r="K50" s="116">
        <v>-21.212121212121211</v>
      </c>
    </row>
    <row r="51" spans="1:11" ht="14.1" customHeight="1" x14ac:dyDescent="0.2">
      <c r="A51" s="306" t="s">
        <v>274</v>
      </c>
      <c r="B51" s="307" t="s">
        <v>275</v>
      </c>
      <c r="C51" s="308"/>
      <c r="D51" s="113">
        <v>7.0471134704711345</v>
      </c>
      <c r="E51" s="115">
        <v>531</v>
      </c>
      <c r="F51" s="114">
        <v>607</v>
      </c>
      <c r="G51" s="114">
        <v>673</v>
      </c>
      <c r="H51" s="114">
        <v>675</v>
      </c>
      <c r="I51" s="140">
        <v>582</v>
      </c>
      <c r="J51" s="115">
        <v>-51</v>
      </c>
      <c r="K51" s="116">
        <v>-8.7628865979381452</v>
      </c>
    </row>
    <row r="52" spans="1:11" ht="14.1" customHeight="1" x14ac:dyDescent="0.2">
      <c r="A52" s="306">
        <v>71</v>
      </c>
      <c r="B52" s="307" t="s">
        <v>276</v>
      </c>
      <c r="C52" s="308"/>
      <c r="D52" s="113">
        <v>14.837425348374254</v>
      </c>
      <c r="E52" s="115">
        <v>1118</v>
      </c>
      <c r="F52" s="114">
        <v>1130</v>
      </c>
      <c r="G52" s="114">
        <v>1119</v>
      </c>
      <c r="H52" s="114">
        <v>1107</v>
      </c>
      <c r="I52" s="140">
        <v>1117</v>
      </c>
      <c r="J52" s="115">
        <v>1</v>
      </c>
      <c r="K52" s="116">
        <v>8.9525514771709933E-2</v>
      </c>
    </row>
    <row r="53" spans="1:11" ht="14.1" customHeight="1" x14ac:dyDescent="0.2">
      <c r="A53" s="306" t="s">
        <v>277</v>
      </c>
      <c r="B53" s="307" t="s">
        <v>278</v>
      </c>
      <c r="C53" s="308"/>
      <c r="D53" s="113">
        <v>1.8049104180491042</v>
      </c>
      <c r="E53" s="115">
        <v>136</v>
      </c>
      <c r="F53" s="114">
        <v>135</v>
      </c>
      <c r="G53" s="114">
        <v>134</v>
      </c>
      <c r="H53" s="114">
        <v>126</v>
      </c>
      <c r="I53" s="140">
        <v>118</v>
      </c>
      <c r="J53" s="115">
        <v>18</v>
      </c>
      <c r="K53" s="116">
        <v>15.254237288135593</v>
      </c>
    </row>
    <row r="54" spans="1:11" ht="14.1" customHeight="1" x14ac:dyDescent="0.2">
      <c r="A54" s="306" t="s">
        <v>279</v>
      </c>
      <c r="B54" s="307" t="s">
        <v>280</v>
      </c>
      <c r="C54" s="308"/>
      <c r="D54" s="113">
        <v>12.196416721964168</v>
      </c>
      <c r="E54" s="115">
        <v>919</v>
      </c>
      <c r="F54" s="114">
        <v>930</v>
      </c>
      <c r="G54" s="114">
        <v>918</v>
      </c>
      <c r="H54" s="114">
        <v>909</v>
      </c>
      <c r="I54" s="140">
        <v>924</v>
      </c>
      <c r="J54" s="115">
        <v>-5</v>
      </c>
      <c r="K54" s="116">
        <v>-0.54112554112554112</v>
      </c>
    </row>
    <row r="55" spans="1:11" ht="14.1" customHeight="1" x14ac:dyDescent="0.2">
      <c r="A55" s="306">
        <v>72</v>
      </c>
      <c r="B55" s="307" t="s">
        <v>281</v>
      </c>
      <c r="C55" s="308"/>
      <c r="D55" s="113">
        <v>1.4996682149966822</v>
      </c>
      <c r="E55" s="115">
        <v>113</v>
      </c>
      <c r="F55" s="114">
        <v>117</v>
      </c>
      <c r="G55" s="114">
        <v>113</v>
      </c>
      <c r="H55" s="114">
        <v>110</v>
      </c>
      <c r="I55" s="140">
        <v>112</v>
      </c>
      <c r="J55" s="115">
        <v>1</v>
      </c>
      <c r="K55" s="116">
        <v>0.8928571428571429</v>
      </c>
    </row>
    <row r="56" spans="1:11" ht="14.1" customHeight="1" x14ac:dyDescent="0.2">
      <c r="A56" s="306" t="s">
        <v>282</v>
      </c>
      <c r="B56" s="307" t="s">
        <v>283</v>
      </c>
      <c r="C56" s="308"/>
      <c r="D56" s="113">
        <v>6.6357000663570004E-2</v>
      </c>
      <c r="E56" s="115">
        <v>5</v>
      </c>
      <c r="F56" s="114">
        <v>5</v>
      </c>
      <c r="G56" s="114">
        <v>5</v>
      </c>
      <c r="H56" s="114">
        <v>5</v>
      </c>
      <c r="I56" s="140">
        <v>6</v>
      </c>
      <c r="J56" s="115">
        <v>-1</v>
      </c>
      <c r="K56" s="116">
        <v>-16.666666666666668</v>
      </c>
    </row>
    <row r="57" spans="1:11" ht="14.1" customHeight="1" x14ac:dyDescent="0.2">
      <c r="A57" s="306" t="s">
        <v>284</v>
      </c>
      <c r="B57" s="307" t="s">
        <v>285</v>
      </c>
      <c r="C57" s="308"/>
      <c r="D57" s="113">
        <v>1.141340411413404</v>
      </c>
      <c r="E57" s="115">
        <v>86</v>
      </c>
      <c r="F57" s="114">
        <v>87</v>
      </c>
      <c r="G57" s="114">
        <v>85</v>
      </c>
      <c r="H57" s="114">
        <v>83</v>
      </c>
      <c r="I57" s="140">
        <v>85</v>
      </c>
      <c r="J57" s="115">
        <v>1</v>
      </c>
      <c r="K57" s="116">
        <v>1.1764705882352942</v>
      </c>
    </row>
    <row r="58" spans="1:11" ht="14.1" customHeight="1" x14ac:dyDescent="0.2">
      <c r="A58" s="306">
        <v>73</v>
      </c>
      <c r="B58" s="307" t="s">
        <v>286</v>
      </c>
      <c r="C58" s="308"/>
      <c r="D58" s="113">
        <v>0.54412740544127403</v>
      </c>
      <c r="E58" s="115">
        <v>41</v>
      </c>
      <c r="F58" s="114">
        <v>42</v>
      </c>
      <c r="G58" s="114">
        <v>39</v>
      </c>
      <c r="H58" s="114">
        <v>38</v>
      </c>
      <c r="I58" s="140">
        <v>37</v>
      </c>
      <c r="J58" s="115">
        <v>4</v>
      </c>
      <c r="K58" s="116">
        <v>10.810810810810811</v>
      </c>
    </row>
    <row r="59" spans="1:11" ht="14.1" customHeight="1" x14ac:dyDescent="0.2">
      <c r="A59" s="306" t="s">
        <v>287</v>
      </c>
      <c r="B59" s="307" t="s">
        <v>288</v>
      </c>
      <c r="C59" s="308"/>
      <c r="D59" s="113">
        <v>0.42468480424684807</v>
      </c>
      <c r="E59" s="115">
        <v>32</v>
      </c>
      <c r="F59" s="114">
        <v>31</v>
      </c>
      <c r="G59" s="114">
        <v>28</v>
      </c>
      <c r="H59" s="114">
        <v>27</v>
      </c>
      <c r="I59" s="140">
        <v>26</v>
      </c>
      <c r="J59" s="115">
        <v>6</v>
      </c>
      <c r="K59" s="116">
        <v>23.076923076923077</v>
      </c>
    </row>
    <row r="60" spans="1:11" ht="14.1" customHeight="1" x14ac:dyDescent="0.2">
      <c r="A60" s="306">
        <v>81</v>
      </c>
      <c r="B60" s="307" t="s">
        <v>289</v>
      </c>
      <c r="C60" s="308"/>
      <c r="D60" s="113">
        <v>2.5481088254810884</v>
      </c>
      <c r="E60" s="115">
        <v>192</v>
      </c>
      <c r="F60" s="114">
        <v>190</v>
      </c>
      <c r="G60" s="114">
        <v>186</v>
      </c>
      <c r="H60" s="114">
        <v>195</v>
      </c>
      <c r="I60" s="140">
        <v>192</v>
      </c>
      <c r="J60" s="115">
        <v>0</v>
      </c>
      <c r="K60" s="116">
        <v>0</v>
      </c>
    </row>
    <row r="61" spans="1:11" ht="14.1" customHeight="1" x14ac:dyDescent="0.2">
      <c r="A61" s="306" t="s">
        <v>290</v>
      </c>
      <c r="B61" s="307" t="s">
        <v>291</v>
      </c>
      <c r="C61" s="308"/>
      <c r="D61" s="113">
        <v>0.74319840743198406</v>
      </c>
      <c r="E61" s="115">
        <v>56</v>
      </c>
      <c r="F61" s="114">
        <v>56</v>
      </c>
      <c r="G61" s="114">
        <v>56</v>
      </c>
      <c r="H61" s="114">
        <v>59</v>
      </c>
      <c r="I61" s="140">
        <v>60</v>
      </c>
      <c r="J61" s="115">
        <v>-4</v>
      </c>
      <c r="K61" s="116">
        <v>-6.666666666666667</v>
      </c>
    </row>
    <row r="62" spans="1:11" ht="14.1" customHeight="1" x14ac:dyDescent="0.2">
      <c r="A62" s="306" t="s">
        <v>292</v>
      </c>
      <c r="B62" s="307" t="s">
        <v>293</v>
      </c>
      <c r="C62" s="308"/>
      <c r="D62" s="113">
        <v>1.0617120106171201</v>
      </c>
      <c r="E62" s="115">
        <v>80</v>
      </c>
      <c r="F62" s="114">
        <v>77</v>
      </c>
      <c r="G62" s="114">
        <v>76</v>
      </c>
      <c r="H62" s="114">
        <v>80</v>
      </c>
      <c r="I62" s="140">
        <v>81</v>
      </c>
      <c r="J62" s="115">
        <v>-1</v>
      </c>
      <c r="K62" s="116">
        <v>-1.2345679012345678</v>
      </c>
    </row>
    <row r="63" spans="1:11" ht="14.1" customHeight="1" x14ac:dyDescent="0.2">
      <c r="A63" s="306"/>
      <c r="B63" s="307" t="s">
        <v>294</v>
      </c>
      <c r="C63" s="308"/>
      <c r="D63" s="113">
        <v>0.62375580623755811</v>
      </c>
      <c r="E63" s="115">
        <v>47</v>
      </c>
      <c r="F63" s="114">
        <v>44</v>
      </c>
      <c r="G63" s="114">
        <v>39</v>
      </c>
      <c r="H63" s="114">
        <v>43</v>
      </c>
      <c r="I63" s="140">
        <v>43</v>
      </c>
      <c r="J63" s="115">
        <v>4</v>
      </c>
      <c r="K63" s="116">
        <v>9.3023255813953494</v>
      </c>
    </row>
    <row r="64" spans="1:11" ht="14.1" customHeight="1" x14ac:dyDescent="0.2">
      <c r="A64" s="306" t="s">
        <v>295</v>
      </c>
      <c r="B64" s="307" t="s">
        <v>296</v>
      </c>
      <c r="C64" s="308"/>
      <c r="D64" s="113">
        <v>0.10617120106171202</v>
      </c>
      <c r="E64" s="115">
        <v>8</v>
      </c>
      <c r="F64" s="114">
        <v>9</v>
      </c>
      <c r="G64" s="114">
        <v>8</v>
      </c>
      <c r="H64" s="114">
        <v>9</v>
      </c>
      <c r="I64" s="140">
        <v>8</v>
      </c>
      <c r="J64" s="115">
        <v>0</v>
      </c>
      <c r="K64" s="116">
        <v>0</v>
      </c>
    </row>
    <row r="65" spans="1:11" ht="14.1" customHeight="1" x14ac:dyDescent="0.2">
      <c r="A65" s="306" t="s">
        <v>297</v>
      </c>
      <c r="B65" s="307" t="s">
        <v>298</v>
      </c>
      <c r="C65" s="308"/>
      <c r="D65" s="113">
        <v>0.38487060384870603</v>
      </c>
      <c r="E65" s="115">
        <v>29</v>
      </c>
      <c r="F65" s="114">
        <v>32</v>
      </c>
      <c r="G65" s="114">
        <v>31</v>
      </c>
      <c r="H65" s="114">
        <v>33</v>
      </c>
      <c r="I65" s="140">
        <v>30</v>
      </c>
      <c r="J65" s="115">
        <v>-1</v>
      </c>
      <c r="K65" s="116">
        <v>-3.3333333333333335</v>
      </c>
    </row>
    <row r="66" spans="1:11" ht="14.1" customHeight="1" x14ac:dyDescent="0.2">
      <c r="A66" s="306">
        <v>82</v>
      </c>
      <c r="B66" s="307" t="s">
        <v>299</v>
      </c>
      <c r="C66" s="308"/>
      <c r="D66" s="113">
        <v>1.2740544127405442</v>
      </c>
      <c r="E66" s="115">
        <v>96</v>
      </c>
      <c r="F66" s="114">
        <v>110</v>
      </c>
      <c r="G66" s="114">
        <v>104</v>
      </c>
      <c r="H66" s="114">
        <v>97</v>
      </c>
      <c r="I66" s="140">
        <v>108</v>
      </c>
      <c r="J66" s="115">
        <v>-12</v>
      </c>
      <c r="K66" s="116">
        <v>-11.111111111111111</v>
      </c>
    </row>
    <row r="67" spans="1:11" ht="14.1" customHeight="1" x14ac:dyDescent="0.2">
      <c r="A67" s="306" t="s">
        <v>300</v>
      </c>
      <c r="B67" s="307" t="s">
        <v>301</v>
      </c>
      <c r="C67" s="308"/>
      <c r="D67" s="113">
        <v>0.6502986065029861</v>
      </c>
      <c r="E67" s="115">
        <v>49</v>
      </c>
      <c r="F67" s="114">
        <v>49</v>
      </c>
      <c r="G67" s="114">
        <v>43</v>
      </c>
      <c r="H67" s="114">
        <v>45</v>
      </c>
      <c r="I67" s="140">
        <v>50</v>
      </c>
      <c r="J67" s="115">
        <v>-1</v>
      </c>
      <c r="K67" s="116">
        <v>-2</v>
      </c>
    </row>
    <row r="68" spans="1:11" ht="14.1" customHeight="1" x14ac:dyDescent="0.2">
      <c r="A68" s="306" t="s">
        <v>302</v>
      </c>
      <c r="B68" s="307" t="s">
        <v>303</v>
      </c>
      <c r="C68" s="308"/>
      <c r="D68" s="113">
        <v>0.29197080291970801</v>
      </c>
      <c r="E68" s="115">
        <v>22</v>
      </c>
      <c r="F68" s="114">
        <v>35</v>
      </c>
      <c r="G68" s="114">
        <v>33</v>
      </c>
      <c r="H68" s="114">
        <v>27</v>
      </c>
      <c r="I68" s="140">
        <v>30</v>
      </c>
      <c r="J68" s="115">
        <v>-8</v>
      </c>
      <c r="K68" s="116">
        <v>-26.666666666666668</v>
      </c>
    </row>
    <row r="69" spans="1:11" ht="14.1" customHeight="1" x14ac:dyDescent="0.2">
      <c r="A69" s="306">
        <v>83</v>
      </c>
      <c r="B69" s="307" t="s">
        <v>304</v>
      </c>
      <c r="C69" s="308"/>
      <c r="D69" s="113">
        <v>1.6323822163238222</v>
      </c>
      <c r="E69" s="115">
        <v>123</v>
      </c>
      <c r="F69" s="114">
        <v>116</v>
      </c>
      <c r="G69" s="114">
        <v>119</v>
      </c>
      <c r="H69" s="114">
        <v>113</v>
      </c>
      <c r="I69" s="140">
        <v>116</v>
      </c>
      <c r="J69" s="115">
        <v>7</v>
      </c>
      <c r="K69" s="116">
        <v>6.0344827586206895</v>
      </c>
    </row>
    <row r="70" spans="1:11" ht="14.1" customHeight="1" x14ac:dyDescent="0.2">
      <c r="A70" s="306" t="s">
        <v>305</v>
      </c>
      <c r="B70" s="307" t="s">
        <v>306</v>
      </c>
      <c r="C70" s="308"/>
      <c r="D70" s="113">
        <v>0.92899800928998011</v>
      </c>
      <c r="E70" s="115">
        <v>70</v>
      </c>
      <c r="F70" s="114">
        <v>63</v>
      </c>
      <c r="G70" s="114">
        <v>63</v>
      </c>
      <c r="H70" s="114">
        <v>61</v>
      </c>
      <c r="I70" s="140">
        <v>65</v>
      </c>
      <c r="J70" s="115">
        <v>5</v>
      </c>
      <c r="K70" s="116">
        <v>7.6923076923076925</v>
      </c>
    </row>
    <row r="71" spans="1:11" ht="14.1" customHeight="1" x14ac:dyDescent="0.2">
      <c r="A71" s="306"/>
      <c r="B71" s="307" t="s">
        <v>307</v>
      </c>
      <c r="C71" s="308"/>
      <c r="D71" s="113">
        <v>0.54412740544127403</v>
      </c>
      <c r="E71" s="115">
        <v>41</v>
      </c>
      <c r="F71" s="114">
        <v>36</v>
      </c>
      <c r="G71" s="114">
        <v>34</v>
      </c>
      <c r="H71" s="114">
        <v>33</v>
      </c>
      <c r="I71" s="140">
        <v>34</v>
      </c>
      <c r="J71" s="115">
        <v>7</v>
      </c>
      <c r="K71" s="116">
        <v>20.588235294117649</v>
      </c>
    </row>
    <row r="72" spans="1:11" ht="14.1" customHeight="1" x14ac:dyDescent="0.2">
      <c r="A72" s="306">
        <v>84</v>
      </c>
      <c r="B72" s="307" t="s">
        <v>308</v>
      </c>
      <c r="C72" s="308"/>
      <c r="D72" s="113">
        <v>1.5792966157929662</v>
      </c>
      <c r="E72" s="115">
        <v>119</v>
      </c>
      <c r="F72" s="114">
        <v>141</v>
      </c>
      <c r="G72" s="114">
        <v>137</v>
      </c>
      <c r="H72" s="114">
        <v>150</v>
      </c>
      <c r="I72" s="140">
        <v>139</v>
      </c>
      <c r="J72" s="115">
        <v>-20</v>
      </c>
      <c r="K72" s="116">
        <v>-14.388489208633093</v>
      </c>
    </row>
    <row r="73" spans="1:11" ht="14.1" customHeight="1" x14ac:dyDescent="0.2">
      <c r="A73" s="306" t="s">
        <v>309</v>
      </c>
      <c r="B73" s="307" t="s">
        <v>310</v>
      </c>
      <c r="C73" s="308"/>
      <c r="D73" s="113" t="s">
        <v>513</v>
      </c>
      <c r="E73" s="115" t="s">
        <v>513</v>
      </c>
      <c r="F73" s="114" t="s">
        <v>513</v>
      </c>
      <c r="G73" s="114" t="s">
        <v>513</v>
      </c>
      <c r="H73" s="114" t="s">
        <v>513</v>
      </c>
      <c r="I73" s="140" t="s">
        <v>513</v>
      </c>
      <c r="J73" s="115" t="s">
        <v>513</v>
      </c>
      <c r="K73" s="116" t="s">
        <v>513</v>
      </c>
    </row>
    <row r="74" spans="1:11" ht="14.1" customHeight="1" x14ac:dyDescent="0.2">
      <c r="A74" s="306" t="s">
        <v>311</v>
      </c>
      <c r="B74" s="307" t="s">
        <v>312</v>
      </c>
      <c r="C74" s="308"/>
      <c r="D74" s="113">
        <v>9.2899800928998008E-2</v>
      </c>
      <c r="E74" s="115">
        <v>7</v>
      </c>
      <c r="F74" s="114">
        <v>7</v>
      </c>
      <c r="G74" s="114">
        <v>6</v>
      </c>
      <c r="H74" s="114">
        <v>8</v>
      </c>
      <c r="I74" s="140">
        <v>7</v>
      </c>
      <c r="J74" s="115">
        <v>0</v>
      </c>
      <c r="K74" s="116">
        <v>0</v>
      </c>
    </row>
    <row r="75" spans="1:11" ht="14.1" customHeight="1" x14ac:dyDescent="0.2">
      <c r="A75" s="306" t="s">
        <v>313</v>
      </c>
      <c r="B75" s="307" t="s">
        <v>314</v>
      </c>
      <c r="C75" s="308"/>
      <c r="D75" s="113">
        <v>0.98208360982083609</v>
      </c>
      <c r="E75" s="115">
        <v>74</v>
      </c>
      <c r="F75" s="114">
        <v>94</v>
      </c>
      <c r="G75" s="114">
        <v>91</v>
      </c>
      <c r="H75" s="114">
        <v>105</v>
      </c>
      <c r="I75" s="140">
        <v>94</v>
      </c>
      <c r="J75" s="115">
        <v>-20</v>
      </c>
      <c r="K75" s="116">
        <v>-21.276595744680851</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0.23888520238885202</v>
      </c>
      <c r="E77" s="115">
        <v>18</v>
      </c>
      <c r="F77" s="114">
        <v>20</v>
      </c>
      <c r="G77" s="114">
        <v>17</v>
      </c>
      <c r="H77" s="114">
        <v>17</v>
      </c>
      <c r="I77" s="140">
        <v>19</v>
      </c>
      <c r="J77" s="115">
        <v>-1</v>
      </c>
      <c r="K77" s="116">
        <v>-5.2631578947368425</v>
      </c>
    </row>
    <row r="78" spans="1:11" ht="14.1" customHeight="1" x14ac:dyDescent="0.2">
      <c r="A78" s="306">
        <v>93</v>
      </c>
      <c r="B78" s="307" t="s">
        <v>317</v>
      </c>
      <c r="C78" s="308"/>
      <c r="D78" s="113">
        <v>7.9628400796284013E-2</v>
      </c>
      <c r="E78" s="115">
        <v>6</v>
      </c>
      <c r="F78" s="114">
        <v>8</v>
      </c>
      <c r="G78" s="114">
        <v>7</v>
      </c>
      <c r="H78" s="114">
        <v>8</v>
      </c>
      <c r="I78" s="140">
        <v>8</v>
      </c>
      <c r="J78" s="115">
        <v>-2</v>
      </c>
      <c r="K78" s="116">
        <v>-25</v>
      </c>
    </row>
    <row r="79" spans="1:11" ht="14.1" customHeight="1" x14ac:dyDescent="0.2">
      <c r="A79" s="306">
        <v>94</v>
      </c>
      <c r="B79" s="307" t="s">
        <v>318</v>
      </c>
      <c r="C79" s="308"/>
      <c r="D79" s="113">
        <v>0.38487060384870603</v>
      </c>
      <c r="E79" s="115">
        <v>29</v>
      </c>
      <c r="F79" s="114">
        <v>42</v>
      </c>
      <c r="G79" s="114">
        <v>43</v>
      </c>
      <c r="H79" s="114">
        <v>29</v>
      </c>
      <c r="I79" s="140">
        <v>43</v>
      </c>
      <c r="J79" s="115">
        <v>-14</v>
      </c>
      <c r="K79" s="116">
        <v>-32.558139534883722</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2.5613802256138021</v>
      </c>
      <c r="E81" s="143">
        <v>193</v>
      </c>
      <c r="F81" s="144">
        <v>200</v>
      </c>
      <c r="G81" s="144">
        <v>198</v>
      </c>
      <c r="H81" s="144">
        <v>194</v>
      </c>
      <c r="I81" s="145">
        <v>187</v>
      </c>
      <c r="J81" s="143">
        <v>6</v>
      </c>
      <c r="K81" s="146">
        <v>3.2085561497326203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4366</v>
      </c>
      <c r="G12" s="536">
        <v>3370</v>
      </c>
      <c r="H12" s="536">
        <v>5579</v>
      </c>
      <c r="I12" s="536">
        <v>4285</v>
      </c>
      <c r="J12" s="537">
        <v>5233</v>
      </c>
      <c r="K12" s="538">
        <v>-867</v>
      </c>
      <c r="L12" s="349">
        <v>-16.567934263328876</v>
      </c>
    </row>
    <row r="13" spans="1:17" s="110" customFormat="1" ht="15" customHeight="1" x14ac:dyDescent="0.2">
      <c r="A13" s="350" t="s">
        <v>344</v>
      </c>
      <c r="B13" s="351" t="s">
        <v>345</v>
      </c>
      <c r="C13" s="347"/>
      <c r="D13" s="347"/>
      <c r="E13" s="348"/>
      <c r="F13" s="536">
        <v>2647</v>
      </c>
      <c r="G13" s="536">
        <v>1878</v>
      </c>
      <c r="H13" s="536">
        <v>3369</v>
      </c>
      <c r="I13" s="536">
        <v>2592</v>
      </c>
      <c r="J13" s="537">
        <v>3368</v>
      </c>
      <c r="K13" s="538">
        <v>-721</v>
      </c>
      <c r="L13" s="349">
        <v>-21.407363420427554</v>
      </c>
    </row>
    <row r="14" spans="1:17" s="110" customFormat="1" ht="22.5" customHeight="1" x14ac:dyDescent="0.2">
      <c r="A14" s="350"/>
      <c r="B14" s="351" t="s">
        <v>346</v>
      </c>
      <c r="C14" s="347"/>
      <c r="D14" s="347"/>
      <c r="E14" s="348"/>
      <c r="F14" s="536">
        <v>1719</v>
      </c>
      <c r="G14" s="536">
        <v>1492</v>
      </c>
      <c r="H14" s="536">
        <v>2210</v>
      </c>
      <c r="I14" s="536">
        <v>1693</v>
      </c>
      <c r="J14" s="537">
        <v>1865</v>
      </c>
      <c r="K14" s="538">
        <v>-146</v>
      </c>
      <c r="L14" s="349">
        <v>-7.8284182305630026</v>
      </c>
    </row>
    <row r="15" spans="1:17" s="110" customFormat="1" ht="15" customHeight="1" x14ac:dyDescent="0.2">
      <c r="A15" s="350" t="s">
        <v>347</v>
      </c>
      <c r="B15" s="351" t="s">
        <v>108</v>
      </c>
      <c r="C15" s="347"/>
      <c r="D15" s="347"/>
      <c r="E15" s="348"/>
      <c r="F15" s="536">
        <v>690</v>
      </c>
      <c r="G15" s="536">
        <v>567</v>
      </c>
      <c r="H15" s="536">
        <v>1983</v>
      </c>
      <c r="I15" s="536">
        <v>605</v>
      </c>
      <c r="J15" s="537">
        <v>713</v>
      </c>
      <c r="K15" s="538">
        <v>-23</v>
      </c>
      <c r="L15" s="349">
        <v>-3.225806451612903</v>
      </c>
    </row>
    <row r="16" spans="1:17" s="110" customFormat="1" ht="15" customHeight="1" x14ac:dyDescent="0.2">
      <c r="A16" s="350"/>
      <c r="B16" s="351" t="s">
        <v>109</v>
      </c>
      <c r="C16" s="347"/>
      <c r="D16" s="347"/>
      <c r="E16" s="348"/>
      <c r="F16" s="536">
        <v>3078</v>
      </c>
      <c r="G16" s="536">
        <v>2372</v>
      </c>
      <c r="H16" s="536">
        <v>3085</v>
      </c>
      <c r="I16" s="536">
        <v>3128</v>
      </c>
      <c r="J16" s="537">
        <v>3824</v>
      </c>
      <c r="K16" s="538">
        <v>-746</v>
      </c>
      <c r="L16" s="349">
        <v>-19.50836820083682</v>
      </c>
    </row>
    <row r="17" spans="1:12" s="110" customFormat="1" ht="15" customHeight="1" x14ac:dyDescent="0.2">
      <c r="A17" s="350"/>
      <c r="B17" s="351" t="s">
        <v>110</v>
      </c>
      <c r="C17" s="347"/>
      <c r="D17" s="347"/>
      <c r="E17" s="348"/>
      <c r="F17" s="536">
        <v>521</v>
      </c>
      <c r="G17" s="536">
        <v>384</v>
      </c>
      <c r="H17" s="536">
        <v>454</v>
      </c>
      <c r="I17" s="536">
        <v>497</v>
      </c>
      <c r="J17" s="537">
        <v>608</v>
      </c>
      <c r="K17" s="538">
        <v>-87</v>
      </c>
      <c r="L17" s="349">
        <v>-14.309210526315789</v>
      </c>
    </row>
    <row r="18" spans="1:12" s="110" customFormat="1" ht="15" customHeight="1" x14ac:dyDescent="0.2">
      <c r="A18" s="350"/>
      <c r="B18" s="351" t="s">
        <v>111</v>
      </c>
      <c r="C18" s="347"/>
      <c r="D18" s="347"/>
      <c r="E18" s="348"/>
      <c r="F18" s="536">
        <v>77</v>
      </c>
      <c r="G18" s="536">
        <v>47</v>
      </c>
      <c r="H18" s="536">
        <v>57</v>
      </c>
      <c r="I18" s="536">
        <v>55</v>
      </c>
      <c r="J18" s="537">
        <v>88</v>
      </c>
      <c r="K18" s="538">
        <v>-11</v>
      </c>
      <c r="L18" s="349">
        <v>-12.5</v>
      </c>
    </row>
    <row r="19" spans="1:12" s="110" customFormat="1" ht="15" customHeight="1" x14ac:dyDescent="0.2">
      <c r="A19" s="118" t="s">
        <v>113</v>
      </c>
      <c r="B19" s="119" t="s">
        <v>181</v>
      </c>
      <c r="C19" s="347"/>
      <c r="D19" s="347"/>
      <c r="E19" s="348"/>
      <c r="F19" s="536">
        <v>2929</v>
      </c>
      <c r="G19" s="536">
        <v>2007</v>
      </c>
      <c r="H19" s="536">
        <v>3959</v>
      </c>
      <c r="I19" s="536">
        <v>2750</v>
      </c>
      <c r="J19" s="537">
        <v>3641</v>
      </c>
      <c r="K19" s="538">
        <v>-712</v>
      </c>
      <c r="L19" s="349">
        <v>-19.555067289206264</v>
      </c>
    </row>
    <row r="20" spans="1:12" s="110" customFormat="1" ht="15" customHeight="1" x14ac:dyDescent="0.2">
      <c r="A20" s="118"/>
      <c r="B20" s="119" t="s">
        <v>182</v>
      </c>
      <c r="C20" s="347"/>
      <c r="D20" s="347"/>
      <c r="E20" s="348"/>
      <c r="F20" s="536">
        <v>1437</v>
      </c>
      <c r="G20" s="536">
        <v>1363</v>
      </c>
      <c r="H20" s="536">
        <v>1620</v>
      </c>
      <c r="I20" s="536">
        <v>1535</v>
      </c>
      <c r="J20" s="537">
        <v>1592</v>
      </c>
      <c r="K20" s="538">
        <v>-155</v>
      </c>
      <c r="L20" s="349">
        <v>-9.7361809045226124</v>
      </c>
    </row>
    <row r="21" spans="1:12" s="110" customFormat="1" ht="15" customHeight="1" x14ac:dyDescent="0.2">
      <c r="A21" s="118" t="s">
        <v>113</v>
      </c>
      <c r="B21" s="119" t="s">
        <v>116</v>
      </c>
      <c r="C21" s="347"/>
      <c r="D21" s="347"/>
      <c r="E21" s="348"/>
      <c r="F21" s="536">
        <v>3680</v>
      </c>
      <c r="G21" s="536">
        <v>2749</v>
      </c>
      <c r="H21" s="536">
        <v>4672</v>
      </c>
      <c r="I21" s="536">
        <v>3486</v>
      </c>
      <c r="J21" s="537">
        <v>4493</v>
      </c>
      <c r="K21" s="538">
        <v>-813</v>
      </c>
      <c r="L21" s="349">
        <v>-18.094814155352772</v>
      </c>
    </row>
    <row r="22" spans="1:12" s="110" customFormat="1" ht="15" customHeight="1" x14ac:dyDescent="0.2">
      <c r="A22" s="118"/>
      <c r="B22" s="119" t="s">
        <v>117</v>
      </c>
      <c r="C22" s="347"/>
      <c r="D22" s="347"/>
      <c r="E22" s="348"/>
      <c r="F22" s="536">
        <v>683</v>
      </c>
      <c r="G22" s="536">
        <v>619</v>
      </c>
      <c r="H22" s="536">
        <v>907</v>
      </c>
      <c r="I22" s="536">
        <v>795</v>
      </c>
      <c r="J22" s="537">
        <v>739</v>
      </c>
      <c r="K22" s="538">
        <v>-56</v>
      </c>
      <c r="L22" s="349">
        <v>-7.5778078484438431</v>
      </c>
    </row>
    <row r="23" spans="1:12" s="110" customFormat="1" ht="15" customHeight="1" x14ac:dyDescent="0.2">
      <c r="A23" s="352" t="s">
        <v>347</v>
      </c>
      <c r="B23" s="353" t="s">
        <v>193</v>
      </c>
      <c r="C23" s="354"/>
      <c r="D23" s="354"/>
      <c r="E23" s="355"/>
      <c r="F23" s="539">
        <v>46</v>
      </c>
      <c r="G23" s="539">
        <v>93</v>
      </c>
      <c r="H23" s="539">
        <v>1028</v>
      </c>
      <c r="I23" s="539">
        <v>21</v>
      </c>
      <c r="J23" s="540">
        <v>60</v>
      </c>
      <c r="K23" s="541">
        <v>-14</v>
      </c>
      <c r="L23" s="356">
        <v>-23.333333333333332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27.8</v>
      </c>
      <c r="G25" s="542">
        <v>31.9</v>
      </c>
      <c r="H25" s="542">
        <v>31</v>
      </c>
      <c r="I25" s="542">
        <v>28.8</v>
      </c>
      <c r="J25" s="542">
        <v>25.9</v>
      </c>
      <c r="K25" s="543" t="s">
        <v>349</v>
      </c>
      <c r="L25" s="364">
        <v>1.9000000000000021</v>
      </c>
    </row>
    <row r="26" spans="1:12" s="110" customFormat="1" ht="15" customHeight="1" x14ac:dyDescent="0.2">
      <c r="A26" s="365" t="s">
        <v>105</v>
      </c>
      <c r="B26" s="366" t="s">
        <v>345</v>
      </c>
      <c r="C26" s="362"/>
      <c r="D26" s="362"/>
      <c r="E26" s="363"/>
      <c r="F26" s="542">
        <v>22.7</v>
      </c>
      <c r="G26" s="542">
        <v>25.5</v>
      </c>
      <c r="H26" s="542">
        <v>25.2</v>
      </c>
      <c r="I26" s="542">
        <v>21.9</v>
      </c>
      <c r="J26" s="544">
        <v>20.3</v>
      </c>
      <c r="K26" s="543" t="s">
        <v>349</v>
      </c>
      <c r="L26" s="364">
        <v>2.3999999999999986</v>
      </c>
    </row>
    <row r="27" spans="1:12" s="110" customFormat="1" ht="15" customHeight="1" x14ac:dyDescent="0.2">
      <c r="A27" s="365"/>
      <c r="B27" s="366" t="s">
        <v>346</v>
      </c>
      <c r="C27" s="362"/>
      <c r="D27" s="362"/>
      <c r="E27" s="363"/>
      <c r="F27" s="542">
        <v>35.700000000000003</v>
      </c>
      <c r="G27" s="542">
        <v>39.9</v>
      </c>
      <c r="H27" s="542">
        <v>39.5</v>
      </c>
      <c r="I27" s="542">
        <v>39.299999999999997</v>
      </c>
      <c r="J27" s="542">
        <v>36.1</v>
      </c>
      <c r="K27" s="543" t="s">
        <v>349</v>
      </c>
      <c r="L27" s="364">
        <v>-0.39999999999999858</v>
      </c>
    </row>
    <row r="28" spans="1:12" s="110" customFormat="1" ht="15" customHeight="1" x14ac:dyDescent="0.2">
      <c r="A28" s="365" t="s">
        <v>113</v>
      </c>
      <c r="B28" s="366" t="s">
        <v>108</v>
      </c>
      <c r="C28" s="362"/>
      <c r="D28" s="362"/>
      <c r="E28" s="363"/>
      <c r="F28" s="542">
        <v>39.1</v>
      </c>
      <c r="G28" s="542">
        <v>43</v>
      </c>
      <c r="H28" s="542">
        <v>41.3</v>
      </c>
      <c r="I28" s="542">
        <v>34.1</v>
      </c>
      <c r="J28" s="542">
        <v>39.6</v>
      </c>
      <c r="K28" s="543" t="s">
        <v>349</v>
      </c>
      <c r="L28" s="364">
        <v>-0.5</v>
      </c>
    </row>
    <row r="29" spans="1:12" s="110" customFormat="1" ht="11.25" x14ac:dyDescent="0.2">
      <c r="A29" s="365"/>
      <c r="B29" s="366" t="s">
        <v>109</v>
      </c>
      <c r="C29" s="362"/>
      <c r="D29" s="362"/>
      <c r="E29" s="363"/>
      <c r="F29" s="542">
        <v>26.2</v>
      </c>
      <c r="G29" s="542">
        <v>30.5</v>
      </c>
      <c r="H29" s="542">
        <v>28.4</v>
      </c>
      <c r="I29" s="542">
        <v>27.7</v>
      </c>
      <c r="J29" s="544">
        <v>24.3</v>
      </c>
      <c r="K29" s="543" t="s">
        <v>349</v>
      </c>
      <c r="L29" s="364">
        <v>1.8999999999999986</v>
      </c>
    </row>
    <row r="30" spans="1:12" s="110" customFormat="1" ht="15" customHeight="1" x14ac:dyDescent="0.2">
      <c r="A30" s="365"/>
      <c r="B30" s="366" t="s">
        <v>110</v>
      </c>
      <c r="C30" s="362"/>
      <c r="D30" s="362"/>
      <c r="E30" s="363"/>
      <c r="F30" s="542">
        <v>22.9</v>
      </c>
      <c r="G30" s="542">
        <v>26.2</v>
      </c>
      <c r="H30" s="542">
        <v>29</v>
      </c>
      <c r="I30" s="542">
        <v>28</v>
      </c>
      <c r="J30" s="542">
        <v>21.8</v>
      </c>
      <c r="K30" s="543" t="s">
        <v>349</v>
      </c>
      <c r="L30" s="364">
        <v>1.0999999999999979</v>
      </c>
    </row>
    <row r="31" spans="1:12" s="110" customFormat="1" ht="15" customHeight="1" x14ac:dyDescent="0.2">
      <c r="A31" s="365"/>
      <c r="B31" s="366" t="s">
        <v>111</v>
      </c>
      <c r="C31" s="362"/>
      <c r="D31" s="362"/>
      <c r="E31" s="363"/>
      <c r="F31" s="542">
        <v>27.3</v>
      </c>
      <c r="G31" s="542">
        <v>41.3</v>
      </c>
      <c r="H31" s="542">
        <v>35.1</v>
      </c>
      <c r="I31" s="542">
        <v>38.200000000000003</v>
      </c>
      <c r="J31" s="542">
        <v>26.1</v>
      </c>
      <c r="K31" s="543" t="s">
        <v>349</v>
      </c>
      <c r="L31" s="364">
        <v>1.1999999999999993</v>
      </c>
    </row>
    <row r="32" spans="1:12" s="110" customFormat="1" ht="15" customHeight="1" x14ac:dyDescent="0.2">
      <c r="A32" s="367" t="s">
        <v>113</v>
      </c>
      <c r="B32" s="368" t="s">
        <v>181</v>
      </c>
      <c r="C32" s="362"/>
      <c r="D32" s="362"/>
      <c r="E32" s="363"/>
      <c r="F32" s="542">
        <v>21</v>
      </c>
      <c r="G32" s="542">
        <v>22.8</v>
      </c>
      <c r="H32" s="542">
        <v>25.4</v>
      </c>
      <c r="I32" s="542">
        <v>21</v>
      </c>
      <c r="J32" s="544">
        <v>21.4</v>
      </c>
      <c r="K32" s="543" t="s">
        <v>349</v>
      </c>
      <c r="L32" s="364">
        <v>-0.39999999999999858</v>
      </c>
    </row>
    <row r="33" spans="1:12" s="110" customFormat="1" ht="15" customHeight="1" x14ac:dyDescent="0.2">
      <c r="A33" s="367"/>
      <c r="B33" s="368" t="s">
        <v>182</v>
      </c>
      <c r="C33" s="362"/>
      <c r="D33" s="362"/>
      <c r="E33" s="363"/>
      <c r="F33" s="542">
        <v>41.4</v>
      </c>
      <c r="G33" s="542">
        <v>44.7</v>
      </c>
      <c r="H33" s="542">
        <v>40.700000000000003</v>
      </c>
      <c r="I33" s="542">
        <v>42.7</v>
      </c>
      <c r="J33" s="542">
        <v>36.200000000000003</v>
      </c>
      <c r="K33" s="543" t="s">
        <v>349</v>
      </c>
      <c r="L33" s="364">
        <v>5.1999999999999957</v>
      </c>
    </row>
    <row r="34" spans="1:12" s="369" customFormat="1" ht="15" customHeight="1" x14ac:dyDescent="0.2">
      <c r="A34" s="367" t="s">
        <v>113</v>
      </c>
      <c r="B34" s="368" t="s">
        <v>116</v>
      </c>
      <c r="C34" s="362"/>
      <c r="D34" s="362"/>
      <c r="E34" s="363"/>
      <c r="F34" s="542">
        <v>27.9</v>
      </c>
      <c r="G34" s="542">
        <v>32.1</v>
      </c>
      <c r="H34" s="542">
        <v>32.299999999999997</v>
      </c>
      <c r="I34" s="542">
        <v>30</v>
      </c>
      <c r="J34" s="542">
        <v>26.3</v>
      </c>
      <c r="K34" s="543" t="s">
        <v>349</v>
      </c>
      <c r="L34" s="364">
        <v>1.5999999999999979</v>
      </c>
    </row>
    <row r="35" spans="1:12" s="369" customFormat="1" ht="11.25" x14ac:dyDescent="0.2">
      <c r="A35" s="370"/>
      <c r="B35" s="371" t="s">
        <v>117</v>
      </c>
      <c r="C35" s="372"/>
      <c r="D35" s="372"/>
      <c r="E35" s="373"/>
      <c r="F35" s="545">
        <v>27.2</v>
      </c>
      <c r="G35" s="545">
        <v>31</v>
      </c>
      <c r="H35" s="545">
        <v>25.3</v>
      </c>
      <c r="I35" s="545">
        <v>23.4</v>
      </c>
      <c r="J35" s="546">
        <v>23.7</v>
      </c>
      <c r="K35" s="547" t="s">
        <v>349</v>
      </c>
      <c r="L35" s="374">
        <v>3.5</v>
      </c>
    </row>
    <row r="36" spans="1:12" s="369" customFormat="1" ht="15.95" customHeight="1" x14ac:dyDescent="0.2">
      <c r="A36" s="375" t="s">
        <v>350</v>
      </c>
      <c r="B36" s="376"/>
      <c r="C36" s="377"/>
      <c r="D36" s="376"/>
      <c r="E36" s="378"/>
      <c r="F36" s="548">
        <v>4295</v>
      </c>
      <c r="G36" s="548">
        <v>3232</v>
      </c>
      <c r="H36" s="548">
        <v>4350</v>
      </c>
      <c r="I36" s="548">
        <v>4220</v>
      </c>
      <c r="J36" s="548">
        <v>5136</v>
      </c>
      <c r="K36" s="549">
        <v>-841</v>
      </c>
      <c r="L36" s="380">
        <v>-16.374610591900311</v>
      </c>
    </row>
    <row r="37" spans="1:12" s="369" customFormat="1" ht="15.95" customHeight="1" x14ac:dyDescent="0.2">
      <c r="A37" s="381"/>
      <c r="B37" s="382" t="s">
        <v>113</v>
      </c>
      <c r="C37" s="382" t="s">
        <v>351</v>
      </c>
      <c r="D37" s="382"/>
      <c r="E37" s="383"/>
      <c r="F37" s="548">
        <v>1192</v>
      </c>
      <c r="G37" s="548">
        <v>1031</v>
      </c>
      <c r="H37" s="548">
        <v>1348</v>
      </c>
      <c r="I37" s="548">
        <v>1214</v>
      </c>
      <c r="J37" s="548">
        <v>1331</v>
      </c>
      <c r="K37" s="549">
        <v>-139</v>
      </c>
      <c r="L37" s="380">
        <v>-10.44327573253193</v>
      </c>
    </row>
    <row r="38" spans="1:12" s="369" customFormat="1" ht="15.95" customHeight="1" x14ac:dyDescent="0.2">
      <c r="A38" s="381"/>
      <c r="B38" s="384" t="s">
        <v>105</v>
      </c>
      <c r="C38" s="384" t="s">
        <v>106</v>
      </c>
      <c r="D38" s="385"/>
      <c r="E38" s="383"/>
      <c r="F38" s="548">
        <v>2612</v>
      </c>
      <c r="G38" s="548">
        <v>1799</v>
      </c>
      <c r="H38" s="548">
        <v>2592</v>
      </c>
      <c r="I38" s="548">
        <v>2555</v>
      </c>
      <c r="J38" s="550">
        <v>3310</v>
      </c>
      <c r="K38" s="549">
        <v>-698</v>
      </c>
      <c r="L38" s="380">
        <v>-21.087613293051358</v>
      </c>
    </row>
    <row r="39" spans="1:12" s="369" customFormat="1" ht="15.95" customHeight="1" x14ac:dyDescent="0.2">
      <c r="A39" s="381"/>
      <c r="B39" s="385"/>
      <c r="C39" s="382" t="s">
        <v>352</v>
      </c>
      <c r="D39" s="385"/>
      <c r="E39" s="383"/>
      <c r="F39" s="548">
        <v>592</v>
      </c>
      <c r="G39" s="548">
        <v>459</v>
      </c>
      <c r="H39" s="548">
        <v>654</v>
      </c>
      <c r="I39" s="548">
        <v>560</v>
      </c>
      <c r="J39" s="548">
        <v>671</v>
      </c>
      <c r="K39" s="549">
        <v>-79</v>
      </c>
      <c r="L39" s="380">
        <v>-11.773472429210134</v>
      </c>
    </row>
    <row r="40" spans="1:12" s="369" customFormat="1" ht="15.95" customHeight="1" x14ac:dyDescent="0.2">
      <c r="A40" s="381"/>
      <c r="B40" s="384"/>
      <c r="C40" s="384" t="s">
        <v>107</v>
      </c>
      <c r="D40" s="385"/>
      <c r="E40" s="383"/>
      <c r="F40" s="548">
        <v>1683</v>
      </c>
      <c r="G40" s="548">
        <v>1433</v>
      </c>
      <c r="H40" s="548">
        <v>1758</v>
      </c>
      <c r="I40" s="548">
        <v>1665</v>
      </c>
      <c r="J40" s="548">
        <v>1826</v>
      </c>
      <c r="K40" s="549">
        <v>-143</v>
      </c>
      <c r="L40" s="380">
        <v>-7.831325301204819</v>
      </c>
    </row>
    <row r="41" spans="1:12" s="369" customFormat="1" ht="24" customHeight="1" x14ac:dyDescent="0.2">
      <c r="A41" s="381"/>
      <c r="B41" s="385"/>
      <c r="C41" s="382" t="s">
        <v>352</v>
      </c>
      <c r="D41" s="385"/>
      <c r="E41" s="383"/>
      <c r="F41" s="548">
        <v>600</v>
      </c>
      <c r="G41" s="548">
        <v>572</v>
      </c>
      <c r="H41" s="548">
        <v>694</v>
      </c>
      <c r="I41" s="548">
        <v>654</v>
      </c>
      <c r="J41" s="550">
        <v>660</v>
      </c>
      <c r="K41" s="549">
        <v>-60</v>
      </c>
      <c r="L41" s="380">
        <v>-9.0909090909090917</v>
      </c>
    </row>
    <row r="42" spans="1:12" s="110" customFormat="1" ht="15" customHeight="1" x14ac:dyDescent="0.2">
      <c r="A42" s="381"/>
      <c r="B42" s="384" t="s">
        <v>113</v>
      </c>
      <c r="C42" s="384" t="s">
        <v>353</v>
      </c>
      <c r="D42" s="385"/>
      <c r="E42" s="383"/>
      <c r="F42" s="548">
        <v>634</v>
      </c>
      <c r="G42" s="548">
        <v>460</v>
      </c>
      <c r="H42" s="548">
        <v>830</v>
      </c>
      <c r="I42" s="548">
        <v>578</v>
      </c>
      <c r="J42" s="548">
        <v>641</v>
      </c>
      <c r="K42" s="549">
        <v>-7</v>
      </c>
      <c r="L42" s="380">
        <v>-1.0920436817472698</v>
      </c>
    </row>
    <row r="43" spans="1:12" s="110" customFormat="1" ht="15" customHeight="1" x14ac:dyDescent="0.2">
      <c r="A43" s="381"/>
      <c r="B43" s="385"/>
      <c r="C43" s="382" t="s">
        <v>352</v>
      </c>
      <c r="D43" s="385"/>
      <c r="E43" s="383"/>
      <c r="F43" s="548">
        <v>248</v>
      </c>
      <c r="G43" s="548">
        <v>198</v>
      </c>
      <c r="H43" s="548">
        <v>343</v>
      </c>
      <c r="I43" s="548">
        <v>197</v>
      </c>
      <c r="J43" s="548">
        <v>254</v>
      </c>
      <c r="K43" s="549">
        <v>-6</v>
      </c>
      <c r="L43" s="380">
        <v>-2.3622047244094486</v>
      </c>
    </row>
    <row r="44" spans="1:12" s="110" customFormat="1" ht="15" customHeight="1" x14ac:dyDescent="0.2">
      <c r="A44" s="381"/>
      <c r="B44" s="384"/>
      <c r="C44" s="366" t="s">
        <v>109</v>
      </c>
      <c r="D44" s="385"/>
      <c r="E44" s="383"/>
      <c r="F44" s="548">
        <v>3068</v>
      </c>
      <c r="G44" s="548">
        <v>2348</v>
      </c>
      <c r="H44" s="548">
        <v>3015</v>
      </c>
      <c r="I44" s="548">
        <v>3102</v>
      </c>
      <c r="J44" s="550">
        <v>3805</v>
      </c>
      <c r="K44" s="549">
        <v>-737</v>
      </c>
      <c r="L44" s="380">
        <v>-19.369250985545335</v>
      </c>
    </row>
    <row r="45" spans="1:12" s="110" customFormat="1" ht="15" customHeight="1" x14ac:dyDescent="0.2">
      <c r="A45" s="381"/>
      <c r="B45" s="385"/>
      <c r="C45" s="382" t="s">
        <v>352</v>
      </c>
      <c r="D45" s="385"/>
      <c r="E45" s="383"/>
      <c r="F45" s="548">
        <v>805</v>
      </c>
      <c r="G45" s="548">
        <v>715</v>
      </c>
      <c r="H45" s="548">
        <v>855</v>
      </c>
      <c r="I45" s="548">
        <v>860</v>
      </c>
      <c r="J45" s="548">
        <v>923</v>
      </c>
      <c r="K45" s="549">
        <v>-118</v>
      </c>
      <c r="L45" s="380">
        <v>-12.784398699891657</v>
      </c>
    </row>
    <row r="46" spans="1:12" s="110" customFormat="1" ht="15" customHeight="1" x14ac:dyDescent="0.2">
      <c r="A46" s="381"/>
      <c r="B46" s="384"/>
      <c r="C46" s="366" t="s">
        <v>110</v>
      </c>
      <c r="D46" s="385"/>
      <c r="E46" s="383"/>
      <c r="F46" s="548">
        <v>516</v>
      </c>
      <c r="G46" s="548">
        <v>378</v>
      </c>
      <c r="H46" s="548">
        <v>448</v>
      </c>
      <c r="I46" s="548">
        <v>485</v>
      </c>
      <c r="J46" s="548">
        <v>602</v>
      </c>
      <c r="K46" s="549">
        <v>-86</v>
      </c>
      <c r="L46" s="380">
        <v>-14.285714285714286</v>
      </c>
    </row>
    <row r="47" spans="1:12" s="110" customFormat="1" ht="15" customHeight="1" x14ac:dyDescent="0.2">
      <c r="A47" s="381"/>
      <c r="B47" s="385"/>
      <c r="C47" s="382" t="s">
        <v>352</v>
      </c>
      <c r="D47" s="385"/>
      <c r="E47" s="383"/>
      <c r="F47" s="548">
        <v>118</v>
      </c>
      <c r="G47" s="548">
        <v>99</v>
      </c>
      <c r="H47" s="548">
        <v>130</v>
      </c>
      <c r="I47" s="548">
        <v>136</v>
      </c>
      <c r="J47" s="550">
        <v>131</v>
      </c>
      <c r="K47" s="549">
        <v>-13</v>
      </c>
      <c r="L47" s="380">
        <v>-9.9236641221374047</v>
      </c>
    </row>
    <row r="48" spans="1:12" s="110" customFormat="1" ht="15" customHeight="1" x14ac:dyDescent="0.2">
      <c r="A48" s="381"/>
      <c r="B48" s="385"/>
      <c r="C48" s="366" t="s">
        <v>111</v>
      </c>
      <c r="D48" s="386"/>
      <c r="E48" s="387"/>
      <c r="F48" s="548">
        <v>77</v>
      </c>
      <c r="G48" s="548">
        <v>46</v>
      </c>
      <c r="H48" s="548">
        <v>57</v>
      </c>
      <c r="I48" s="548">
        <v>55</v>
      </c>
      <c r="J48" s="548">
        <v>88</v>
      </c>
      <c r="K48" s="549">
        <v>-11</v>
      </c>
      <c r="L48" s="380">
        <v>-12.5</v>
      </c>
    </row>
    <row r="49" spans="1:12" s="110" customFormat="1" ht="15" customHeight="1" x14ac:dyDescent="0.2">
      <c r="A49" s="381"/>
      <c r="B49" s="385"/>
      <c r="C49" s="382" t="s">
        <v>352</v>
      </c>
      <c r="D49" s="385"/>
      <c r="E49" s="383"/>
      <c r="F49" s="548">
        <v>21</v>
      </c>
      <c r="G49" s="548">
        <v>19</v>
      </c>
      <c r="H49" s="548">
        <v>20</v>
      </c>
      <c r="I49" s="548">
        <v>21</v>
      </c>
      <c r="J49" s="548">
        <v>23</v>
      </c>
      <c r="K49" s="549">
        <v>-2</v>
      </c>
      <c r="L49" s="380">
        <v>-8.695652173913043</v>
      </c>
    </row>
    <row r="50" spans="1:12" s="110" customFormat="1" ht="15" customHeight="1" x14ac:dyDescent="0.2">
      <c r="A50" s="381"/>
      <c r="B50" s="384" t="s">
        <v>113</v>
      </c>
      <c r="C50" s="382" t="s">
        <v>181</v>
      </c>
      <c r="D50" s="385"/>
      <c r="E50" s="383"/>
      <c r="F50" s="548">
        <v>2870</v>
      </c>
      <c r="G50" s="548">
        <v>1891</v>
      </c>
      <c r="H50" s="548">
        <v>2768</v>
      </c>
      <c r="I50" s="548">
        <v>2711</v>
      </c>
      <c r="J50" s="550">
        <v>3558</v>
      </c>
      <c r="K50" s="549">
        <v>-688</v>
      </c>
      <c r="L50" s="380">
        <v>-19.336706014614951</v>
      </c>
    </row>
    <row r="51" spans="1:12" s="110" customFormat="1" ht="15" customHeight="1" x14ac:dyDescent="0.2">
      <c r="A51" s="381"/>
      <c r="B51" s="385"/>
      <c r="C51" s="382" t="s">
        <v>352</v>
      </c>
      <c r="D51" s="385"/>
      <c r="E51" s="383"/>
      <c r="F51" s="548">
        <v>602</v>
      </c>
      <c r="G51" s="548">
        <v>431</v>
      </c>
      <c r="H51" s="548">
        <v>704</v>
      </c>
      <c r="I51" s="548">
        <v>569</v>
      </c>
      <c r="J51" s="548">
        <v>760</v>
      </c>
      <c r="K51" s="549">
        <v>-158</v>
      </c>
      <c r="L51" s="380">
        <v>-20.789473684210527</v>
      </c>
    </row>
    <row r="52" spans="1:12" s="110" customFormat="1" ht="15" customHeight="1" x14ac:dyDescent="0.2">
      <c r="A52" s="381"/>
      <c r="B52" s="384"/>
      <c r="C52" s="382" t="s">
        <v>182</v>
      </c>
      <c r="D52" s="385"/>
      <c r="E52" s="383"/>
      <c r="F52" s="548">
        <v>1425</v>
      </c>
      <c r="G52" s="548">
        <v>1341</v>
      </c>
      <c r="H52" s="548">
        <v>1582</v>
      </c>
      <c r="I52" s="548">
        <v>1509</v>
      </c>
      <c r="J52" s="548">
        <v>1578</v>
      </c>
      <c r="K52" s="549">
        <v>-153</v>
      </c>
      <c r="L52" s="380">
        <v>-9.6958174904942958</v>
      </c>
    </row>
    <row r="53" spans="1:12" s="269" customFormat="1" ht="11.25" customHeight="1" x14ac:dyDescent="0.2">
      <c r="A53" s="381"/>
      <c r="B53" s="385"/>
      <c r="C53" s="382" t="s">
        <v>352</v>
      </c>
      <c r="D53" s="385"/>
      <c r="E53" s="383"/>
      <c r="F53" s="548">
        <v>590</v>
      </c>
      <c r="G53" s="548">
        <v>600</v>
      </c>
      <c r="H53" s="548">
        <v>644</v>
      </c>
      <c r="I53" s="548">
        <v>645</v>
      </c>
      <c r="J53" s="550">
        <v>571</v>
      </c>
      <c r="K53" s="549">
        <v>19</v>
      </c>
      <c r="L53" s="380">
        <v>3.3274956217162872</v>
      </c>
    </row>
    <row r="54" spans="1:12" s="151" customFormat="1" ht="12.75" customHeight="1" x14ac:dyDescent="0.2">
      <c r="A54" s="381"/>
      <c r="B54" s="384" t="s">
        <v>113</v>
      </c>
      <c r="C54" s="384" t="s">
        <v>116</v>
      </c>
      <c r="D54" s="385"/>
      <c r="E54" s="383"/>
      <c r="F54" s="548">
        <v>3618</v>
      </c>
      <c r="G54" s="548">
        <v>2627</v>
      </c>
      <c r="H54" s="548">
        <v>3509</v>
      </c>
      <c r="I54" s="548">
        <v>3428</v>
      </c>
      <c r="J54" s="548">
        <v>4400</v>
      </c>
      <c r="K54" s="549">
        <v>-782</v>
      </c>
      <c r="L54" s="380">
        <v>-17.772727272727273</v>
      </c>
    </row>
    <row r="55" spans="1:12" ht="11.25" x14ac:dyDescent="0.2">
      <c r="A55" s="381"/>
      <c r="B55" s="385"/>
      <c r="C55" s="382" t="s">
        <v>352</v>
      </c>
      <c r="D55" s="385"/>
      <c r="E55" s="383"/>
      <c r="F55" s="548">
        <v>1009</v>
      </c>
      <c r="G55" s="548">
        <v>844</v>
      </c>
      <c r="H55" s="548">
        <v>1135</v>
      </c>
      <c r="I55" s="548">
        <v>1030</v>
      </c>
      <c r="J55" s="548">
        <v>1157</v>
      </c>
      <c r="K55" s="549">
        <v>-148</v>
      </c>
      <c r="L55" s="380">
        <v>-12.791702679343128</v>
      </c>
    </row>
    <row r="56" spans="1:12" ht="14.25" customHeight="1" x14ac:dyDescent="0.2">
      <c r="A56" s="381"/>
      <c r="B56" s="385"/>
      <c r="C56" s="384" t="s">
        <v>117</v>
      </c>
      <c r="D56" s="385"/>
      <c r="E56" s="383"/>
      <c r="F56" s="548">
        <v>674</v>
      </c>
      <c r="G56" s="548">
        <v>603</v>
      </c>
      <c r="H56" s="548">
        <v>841</v>
      </c>
      <c r="I56" s="548">
        <v>788</v>
      </c>
      <c r="J56" s="548">
        <v>735</v>
      </c>
      <c r="K56" s="549">
        <v>-61</v>
      </c>
      <c r="L56" s="380">
        <v>-8.2993197278911559</v>
      </c>
    </row>
    <row r="57" spans="1:12" ht="18.75" customHeight="1" x14ac:dyDescent="0.2">
      <c r="A57" s="388"/>
      <c r="B57" s="389"/>
      <c r="C57" s="390" t="s">
        <v>352</v>
      </c>
      <c r="D57" s="389"/>
      <c r="E57" s="391"/>
      <c r="F57" s="551">
        <v>183</v>
      </c>
      <c r="G57" s="552">
        <v>187</v>
      </c>
      <c r="H57" s="552">
        <v>213</v>
      </c>
      <c r="I57" s="552">
        <v>184</v>
      </c>
      <c r="J57" s="552">
        <v>174</v>
      </c>
      <c r="K57" s="553">
        <f t="shared" ref="K57" si="0">IF(OR(F57=".",J57=".")=TRUE,".",IF(OR(F57="*",J57="*")=TRUE,"*",IF(AND(F57="-",J57="-")=TRUE,"-",IF(AND(ISNUMBER(J57),ISNUMBER(F57))=TRUE,IF(F57-J57=0,0,F57-J57),IF(ISNUMBER(F57)=TRUE,F57,-J57)))))</f>
        <v>9</v>
      </c>
      <c r="L57" s="392">
        <f t="shared" ref="L57" si="1">IF(K57 =".",".",IF(K57 ="*","*",IF(K57="-","-",IF(K57=0,0,IF(OR(J57="-",J57=".",F57="-",F57=".")=TRUE,"X",IF(J57=0,"0,0",IF(ABS(K57*100/J57)&gt;250,".X",(K57*100/J57))))))))</f>
        <v>5.1724137931034484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4366</v>
      </c>
      <c r="E11" s="114">
        <v>3370</v>
      </c>
      <c r="F11" s="114">
        <v>5579</v>
      </c>
      <c r="G11" s="114">
        <v>4285</v>
      </c>
      <c r="H11" s="140">
        <v>5233</v>
      </c>
      <c r="I11" s="115">
        <v>-867</v>
      </c>
      <c r="J11" s="116">
        <v>-16.567934263328876</v>
      </c>
    </row>
    <row r="12" spans="1:15" s="110" customFormat="1" ht="24.95" customHeight="1" x14ac:dyDescent="0.2">
      <c r="A12" s="193" t="s">
        <v>132</v>
      </c>
      <c r="B12" s="194" t="s">
        <v>133</v>
      </c>
      <c r="C12" s="113">
        <v>3.0462666055886394</v>
      </c>
      <c r="D12" s="115">
        <v>133</v>
      </c>
      <c r="E12" s="114">
        <v>83</v>
      </c>
      <c r="F12" s="114">
        <v>111</v>
      </c>
      <c r="G12" s="114">
        <v>100</v>
      </c>
      <c r="H12" s="140">
        <v>112</v>
      </c>
      <c r="I12" s="115">
        <v>21</v>
      </c>
      <c r="J12" s="116">
        <v>18.75</v>
      </c>
    </row>
    <row r="13" spans="1:15" s="110" customFormat="1" ht="24.95" customHeight="1" x14ac:dyDescent="0.2">
      <c r="A13" s="193" t="s">
        <v>134</v>
      </c>
      <c r="B13" s="199" t="s">
        <v>214</v>
      </c>
      <c r="C13" s="113">
        <v>3.2065964269354099</v>
      </c>
      <c r="D13" s="115">
        <v>140</v>
      </c>
      <c r="E13" s="114">
        <v>78</v>
      </c>
      <c r="F13" s="114">
        <v>150</v>
      </c>
      <c r="G13" s="114">
        <v>111</v>
      </c>
      <c r="H13" s="140">
        <v>139</v>
      </c>
      <c r="I13" s="115">
        <v>1</v>
      </c>
      <c r="J13" s="116">
        <v>0.71942446043165464</v>
      </c>
    </row>
    <row r="14" spans="1:15" s="287" customFormat="1" ht="24.95" customHeight="1" x14ac:dyDescent="0.2">
      <c r="A14" s="193" t="s">
        <v>215</v>
      </c>
      <c r="B14" s="199" t="s">
        <v>137</v>
      </c>
      <c r="C14" s="113">
        <v>12.253779202931746</v>
      </c>
      <c r="D14" s="115">
        <v>535</v>
      </c>
      <c r="E14" s="114">
        <v>358</v>
      </c>
      <c r="F14" s="114">
        <v>725</v>
      </c>
      <c r="G14" s="114">
        <v>460</v>
      </c>
      <c r="H14" s="140">
        <v>638</v>
      </c>
      <c r="I14" s="115">
        <v>-103</v>
      </c>
      <c r="J14" s="116">
        <v>-16.144200626959247</v>
      </c>
      <c r="K14" s="110"/>
      <c r="L14" s="110"/>
      <c r="M14" s="110"/>
      <c r="N14" s="110"/>
      <c r="O14" s="110"/>
    </row>
    <row r="15" spans="1:15" s="110" customFormat="1" ht="24.95" customHeight="1" x14ac:dyDescent="0.2">
      <c r="A15" s="193" t="s">
        <v>216</v>
      </c>
      <c r="B15" s="199" t="s">
        <v>217</v>
      </c>
      <c r="C15" s="113">
        <v>1.1452130096197892</v>
      </c>
      <c r="D15" s="115">
        <v>50</v>
      </c>
      <c r="E15" s="114">
        <v>90</v>
      </c>
      <c r="F15" s="114">
        <v>88</v>
      </c>
      <c r="G15" s="114">
        <v>45</v>
      </c>
      <c r="H15" s="140">
        <v>64</v>
      </c>
      <c r="I15" s="115">
        <v>-14</v>
      </c>
      <c r="J15" s="116">
        <v>-21.875</v>
      </c>
    </row>
    <row r="16" spans="1:15" s="287" customFormat="1" ht="24.95" customHeight="1" x14ac:dyDescent="0.2">
      <c r="A16" s="193" t="s">
        <v>218</v>
      </c>
      <c r="B16" s="199" t="s">
        <v>141</v>
      </c>
      <c r="C16" s="113">
        <v>5.8863948694457173</v>
      </c>
      <c r="D16" s="115">
        <v>257</v>
      </c>
      <c r="E16" s="114">
        <v>144</v>
      </c>
      <c r="F16" s="114">
        <v>331</v>
      </c>
      <c r="G16" s="114">
        <v>243</v>
      </c>
      <c r="H16" s="140">
        <v>333</v>
      </c>
      <c r="I16" s="115">
        <v>-76</v>
      </c>
      <c r="J16" s="116">
        <v>-22.822822822822822</v>
      </c>
      <c r="K16" s="110"/>
      <c r="L16" s="110"/>
      <c r="M16" s="110"/>
      <c r="N16" s="110"/>
      <c r="O16" s="110"/>
    </row>
    <row r="17" spans="1:15" s="110" customFormat="1" ht="24.95" customHeight="1" x14ac:dyDescent="0.2">
      <c r="A17" s="193" t="s">
        <v>142</v>
      </c>
      <c r="B17" s="199" t="s">
        <v>220</v>
      </c>
      <c r="C17" s="113">
        <v>5.2221713238662391</v>
      </c>
      <c r="D17" s="115">
        <v>228</v>
      </c>
      <c r="E17" s="114">
        <v>124</v>
      </c>
      <c r="F17" s="114">
        <v>306</v>
      </c>
      <c r="G17" s="114">
        <v>172</v>
      </c>
      <c r="H17" s="140">
        <v>241</v>
      </c>
      <c r="I17" s="115">
        <v>-13</v>
      </c>
      <c r="J17" s="116">
        <v>-5.394190871369295</v>
      </c>
    </row>
    <row r="18" spans="1:15" s="287" customFormat="1" ht="24.95" customHeight="1" x14ac:dyDescent="0.2">
      <c r="A18" s="201" t="s">
        <v>144</v>
      </c>
      <c r="B18" s="202" t="s">
        <v>145</v>
      </c>
      <c r="C18" s="113">
        <v>11.795693999083829</v>
      </c>
      <c r="D18" s="115">
        <v>515</v>
      </c>
      <c r="E18" s="114">
        <v>295</v>
      </c>
      <c r="F18" s="114">
        <v>614</v>
      </c>
      <c r="G18" s="114">
        <v>617</v>
      </c>
      <c r="H18" s="140">
        <v>597</v>
      </c>
      <c r="I18" s="115">
        <v>-82</v>
      </c>
      <c r="J18" s="116">
        <v>-13.73534338358459</v>
      </c>
      <c r="K18" s="110"/>
      <c r="L18" s="110"/>
      <c r="M18" s="110"/>
      <c r="N18" s="110"/>
      <c r="O18" s="110"/>
    </row>
    <row r="19" spans="1:15" s="110" customFormat="1" ht="24.95" customHeight="1" x14ac:dyDescent="0.2">
      <c r="A19" s="193" t="s">
        <v>146</v>
      </c>
      <c r="B19" s="199" t="s">
        <v>147</v>
      </c>
      <c r="C19" s="113">
        <v>12.918002748511222</v>
      </c>
      <c r="D19" s="115">
        <v>564</v>
      </c>
      <c r="E19" s="114">
        <v>510</v>
      </c>
      <c r="F19" s="114">
        <v>735</v>
      </c>
      <c r="G19" s="114">
        <v>501</v>
      </c>
      <c r="H19" s="140">
        <v>708</v>
      </c>
      <c r="I19" s="115">
        <v>-144</v>
      </c>
      <c r="J19" s="116">
        <v>-20.338983050847457</v>
      </c>
    </row>
    <row r="20" spans="1:15" s="287" customFormat="1" ht="24.95" customHeight="1" x14ac:dyDescent="0.2">
      <c r="A20" s="193" t="s">
        <v>148</v>
      </c>
      <c r="B20" s="199" t="s">
        <v>149</v>
      </c>
      <c r="C20" s="113">
        <v>10.352725606962895</v>
      </c>
      <c r="D20" s="115">
        <v>452</v>
      </c>
      <c r="E20" s="114">
        <v>389</v>
      </c>
      <c r="F20" s="114">
        <v>603</v>
      </c>
      <c r="G20" s="114">
        <v>483</v>
      </c>
      <c r="H20" s="140">
        <v>541</v>
      </c>
      <c r="I20" s="115">
        <v>-89</v>
      </c>
      <c r="J20" s="116">
        <v>-16.451016635859521</v>
      </c>
      <c r="K20" s="110"/>
      <c r="L20" s="110"/>
      <c r="M20" s="110"/>
      <c r="N20" s="110"/>
      <c r="O20" s="110"/>
    </row>
    <row r="21" spans="1:15" s="110" customFormat="1" ht="24.95" customHeight="1" x14ac:dyDescent="0.2">
      <c r="A21" s="201" t="s">
        <v>150</v>
      </c>
      <c r="B21" s="202" t="s">
        <v>151</v>
      </c>
      <c r="C21" s="113">
        <v>4.0769583142464496</v>
      </c>
      <c r="D21" s="115">
        <v>178</v>
      </c>
      <c r="E21" s="114">
        <v>159</v>
      </c>
      <c r="F21" s="114">
        <v>223</v>
      </c>
      <c r="G21" s="114">
        <v>273</v>
      </c>
      <c r="H21" s="140">
        <v>186</v>
      </c>
      <c r="I21" s="115">
        <v>-8</v>
      </c>
      <c r="J21" s="116">
        <v>-4.301075268817204</v>
      </c>
    </row>
    <row r="22" spans="1:15" s="110" customFormat="1" ht="24.95" customHeight="1" x14ac:dyDescent="0.2">
      <c r="A22" s="201" t="s">
        <v>152</v>
      </c>
      <c r="B22" s="199" t="s">
        <v>153</v>
      </c>
      <c r="C22" s="113">
        <v>0.59551076500229039</v>
      </c>
      <c r="D22" s="115">
        <v>26</v>
      </c>
      <c r="E22" s="114">
        <v>19</v>
      </c>
      <c r="F22" s="114">
        <v>40</v>
      </c>
      <c r="G22" s="114">
        <v>29</v>
      </c>
      <c r="H22" s="140">
        <v>22</v>
      </c>
      <c r="I22" s="115">
        <v>4</v>
      </c>
      <c r="J22" s="116">
        <v>18.181818181818183</v>
      </c>
    </row>
    <row r="23" spans="1:15" s="110" customFormat="1" ht="24.95" customHeight="1" x14ac:dyDescent="0.2">
      <c r="A23" s="193" t="s">
        <v>154</v>
      </c>
      <c r="B23" s="199" t="s">
        <v>155</v>
      </c>
      <c r="C23" s="113">
        <v>0.52679798442510306</v>
      </c>
      <c r="D23" s="115">
        <v>23</v>
      </c>
      <c r="E23" s="114">
        <v>20</v>
      </c>
      <c r="F23" s="114">
        <v>19</v>
      </c>
      <c r="G23" s="114">
        <v>19</v>
      </c>
      <c r="H23" s="140">
        <v>20</v>
      </c>
      <c r="I23" s="115">
        <v>3</v>
      </c>
      <c r="J23" s="116">
        <v>15</v>
      </c>
    </row>
    <row r="24" spans="1:15" s="110" customFormat="1" ht="24.95" customHeight="1" x14ac:dyDescent="0.2">
      <c r="A24" s="193" t="s">
        <v>156</v>
      </c>
      <c r="B24" s="199" t="s">
        <v>221</v>
      </c>
      <c r="C24" s="113">
        <v>3.7792029317453046</v>
      </c>
      <c r="D24" s="115">
        <v>165</v>
      </c>
      <c r="E24" s="114">
        <v>123</v>
      </c>
      <c r="F24" s="114">
        <v>163</v>
      </c>
      <c r="G24" s="114">
        <v>154</v>
      </c>
      <c r="H24" s="140">
        <v>202</v>
      </c>
      <c r="I24" s="115">
        <v>-37</v>
      </c>
      <c r="J24" s="116">
        <v>-18.316831683168317</v>
      </c>
    </row>
    <row r="25" spans="1:15" s="110" customFormat="1" ht="24.95" customHeight="1" x14ac:dyDescent="0.2">
      <c r="A25" s="193" t="s">
        <v>222</v>
      </c>
      <c r="B25" s="204" t="s">
        <v>159</v>
      </c>
      <c r="C25" s="113">
        <v>10.009161704076959</v>
      </c>
      <c r="D25" s="115">
        <v>437</v>
      </c>
      <c r="E25" s="114">
        <v>384</v>
      </c>
      <c r="F25" s="114">
        <v>540</v>
      </c>
      <c r="G25" s="114">
        <v>458</v>
      </c>
      <c r="H25" s="140">
        <v>902</v>
      </c>
      <c r="I25" s="115">
        <v>-465</v>
      </c>
      <c r="J25" s="116">
        <v>-51.552106430155213</v>
      </c>
    </row>
    <row r="26" spans="1:15" s="110" customFormat="1" ht="24.95" customHeight="1" x14ac:dyDescent="0.2">
      <c r="A26" s="201">
        <v>782.78300000000002</v>
      </c>
      <c r="B26" s="203" t="s">
        <v>160</v>
      </c>
      <c r="C26" s="113">
        <v>7.7874484654145668</v>
      </c>
      <c r="D26" s="115">
        <v>340</v>
      </c>
      <c r="E26" s="114">
        <v>284</v>
      </c>
      <c r="F26" s="114">
        <v>447</v>
      </c>
      <c r="G26" s="114">
        <v>348</v>
      </c>
      <c r="H26" s="140">
        <v>333</v>
      </c>
      <c r="I26" s="115">
        <v>7</v>
      </c>
      <c r="J26" s="116">
        <v>2.1021021021021022</v>
      </c>
    </row>
    <row r="27" spans="1:15" s="110" customFormat="1" ht="24.95" customHeight="1" x14ac:dyDescent="0.2">
      <c r="A27" s="193" t="s">
        <v>161</v>
      </c>
      <c r="B27" s="199" t="s">
        <v>162</v>
      </c>
      <c r="C27" s="113">
        <v>2.9546495648190563</v>
      </c>
      <c r="D27" s="115">
        <v>129</v>
      </c>
      <c r="E27" s="114">
        <v>91</v>
      </c>
      <c r="F27" s="114">
        <v>191</v>
      </c>
      <c r="G27" s="114">
        <v>116</v>
      </c>
      <c r="H27" s="140">
        <v>127</v>
      </c>
      <c r="I27" s="115">
        <v>2</v>
      </c>
      <c r="J27" s="116">
        <v>1.5748031496062993</v>
      </c>
    </row>
    <row r="28" spans="1:15" s="110" customFormat="1" ht="24.95" customHeight="1" x14ac:dyDescent="0.2">
      <c r="A28" s="193" t="s">
        <v>163</v>
      </c>
      <c r="B28" s="199" t="s">
        <v>164</v>
      </c>
      <c r="C28" s="113">
        <v>2.6110856619331195</v>
      </c>
      <c r="D28" s="115">
        <v>114</v>
      </c>
      <c r="E28" s="114">
        <v>112</v>
      </c>
      <c r="F28" s="114">
        <v>182</v>
      </c>
      <c r="G28" s="114">
        <v>93</v>
      </c>
      <c r="H28" s="140">
        <v>124</v>
      </c>
      <c r="I28" s="115">
        <v>-10</v>
      </c>
      <c r="J28" s="116">
        <v>-8.064516129032258</v>
      </c>
    </row>
    <row r="29" spans="1:15" s="110" customFormat="1" ht="24.95" customHeight="1" x14ac:dyDescent="0.2">
      <c r="A29" s="193">
        <v>86</v>
      </c>
      <c r="B29" s="199" t="s">
        <v>165</v>
      </c>
      <c r="C29" s="113">
        <v>3.9624370132844708</v>
      </c>
      <c r="D29" s="115">
        <v>173</v>
      </c>
      <c r="E29" s="114">
        <v>111</v>
      </c>
      <c r="F29" s="114">
        <v>270</v>
      </c>
      <c r="G29" s="114">
        <v>158</v>
      </c>
      <c r="H29" s="140">
        <v>172</v>
      </c>
      <c r="I29" s="115">
        <v>1</v>
      </c>
      <c r="J29" s="116">
        <v>0.58139534883720934</v>
      </c>
    </row>
    <row r="30" spans="1:15" s="110" customFormat="1" ht="24.95" customHeight="1" x14ac:dyDescent="0.2">
      <c r="A30" s="193">
        <v>87.88</v>
      </c>
      <c r="B30" s="204" t="s">
        <v>166</v>
      </c>
      <c r="C30" s="113">
        <v>7.7645442052221716</v>
      </c>
      <c r="D30" s="115">
        <v>339</v>
      </c>
      <c r="E30" s="114">
        <v>280</v>
      </c>
      <c r="F30" s="114">
        <v>434</v>
      </c>
      <c r="G30" s="114">
        <v>264</v>
      </c>
      <c r="H30" s="140">
        <v>277</v>
      </c>
      <c r="I30" s="115">
        <v>62</v>
      </c>
      <c r="J30" s="116">
        <v>22.382671480144403</v>
      </c>
    </row>
    <row r="31" spans="1:15" s="110" customFormat="1" ht="24.95" customHeight="1" x14ac:dyDescent="0.2">
      <c r="A31" s="193" t="s">
        <v>167</v>
      </c>
      <c r="B31" s="199" t="s">
        <v>168</v>
      </c>
      <c r="C31" s="113">
        <v>2.3591387998167659</v>
      </c>
      <c r="D31" s="115">
        <v>103</v>
      </c>
      <c r="E31" s="114">
        <v>73</v>
      </c>
      <c r="F31" s="114">
        <v>131</v>
      </c>
      <c r="G31" s="114">
        <v>101</v>
      </c>
      <c r="H31" s="140">
        <v>132</v>
      </c>
      <c r="I31" s="115">
        <v>-29</v>
      </c>
      <c r="J31" s="116">
        <v>-21.969696969696969</v>
      </c>
    </row>
    <row r="32" spans="1:15" s="110" customFormat="1" ht="24.95" customHeight="1" x14ac:dyDescent="0.2">
      <c r="A32" s="193"/>
      <c r="B32" s="204" t="s">
        <v>169</v>
      </c>
      <c r="C32" s="113">
        <v>0</v>
      </c>
      <c r="D32" s="115">
        <v>0</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3.0462666055886394</v>
      </c>
      <c r="D34" s="115">
        <v>133</v>
      </c>
      <c r="E34" s="114">
        <v>83</v>
      </c>
      <c r="F34" s="114">
        <v>111</v>
      </c>
      <c r="G34" s="114">
        <v>100</v>
      </c>
      <c r="H34" s="140">
        <v>112</v>
      </c>
      <c r="I34" s="115">
        <v>21</v>
      </c>
      <c r="J34" s="116">
        <v>18.75</v>
      </c>
    </row>
    <row r="35" spans="1:10" s="110" customFormat="1" ht="24.95" customHeight="1" x14ac:dyDescent="0.2">
      <c r="A35" s="292" t="s">
        <v>171</v>
      </c>
      <c r="B35" s="293" t="s">
        <v>172</v>
      </c>
      <c r="C35" s="113">
        <v>27.256069628950986</v>
      </c>
      <c r="D35" s="115">
        <v>1190</v>
      </c>
      <c r="E35" s="114">
        <v>731</v>
      </c>
      <c r="F35" s="114">
        <v>1489</v>
      </c>
      <c r="G35" s="114">
        <v>1188</v>
      </c>
      <c r="H35" s="140">
        <v>1374</v>
      </c>
      <c r="I35" s="115">
        <v>-184</v>
      </c>
      <c r="J35" s="116">
        <v>-13.39155749636099</v>
      </c>
    </row>
    <row r="36" spans="1:10" s="110" customFormat="1" ht="24.95" customHeight="1" x14ac:dyDescent="0.2">
      <c r="A36" s="294" t="s">
        <v>173</v>
      </c>
      <c r="B36" s="295" t="s">
        <v>174</v>
      </c>
      <c r="C36" s="125">
        <v>69.697663765460376</v>
      </c>
      <c r="D36" s="143">
        <v>3043</v>
      </c>
      <c r="E36" s="144">
        <v>2555</v>
      </c>
      <c r="F36" s="144">
        <v>3978</v>
      </c>
      <c r="G36" s="144">
        <v>2997</v>
      </c>
      <c r="H36" s="145">
        <v>3746</v>
      </c>
      <c r="I36" s="143">
        <v>-703</v>
      </c>
      <c r="J36" s="146">
        <v>-18.766684463427655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4366</v>
      </c>
      <c r="F11" s="264">
        <v>3370</v>
      </c>
      <c r="G11" s="264">
        <v>5579</v>
      </c>
      <c r="H11" s="264">
        <v>4285</v>
      </c>
      <c r="I11" s="265">
        <v>5233</v>
      </c>
      <c r="J11" s="263">
        <v>-867</v>
      </c>
      <c r="K11" s="266">
        <v>-16.567934263328876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26.202473660100779</v>
      </c>
      <c r="E13" s="115">
        <v>1144</v>
      </c>
      <c r="F13" s="114">
        <v>1101</v>
      </c>
      <c r="G13" s="114">
        <v>1483</v>
      </c>
      <c r="H13" s="114">
        <v>1332</v>
      </c>
      <c r="I13" s="140">
        <v>1243</v>
      </c>
      <c r="J13" s="115">
        <v>-99</v>
      </c>
      <c r="K13" s="116">
        <v>-7.9646017699115044</v>
      </c>
    </row>
    <row r="14" spans="1:15" ht="15.95" customHeight="1" x14ac:dyDescent="0.2">
      <c r="A14" s="306" t="s">
        <v>230</v>
      </c>
      <c r="B14" s="307"/>
      <c r="C14" s="308"/>
      <c r="D14" s="113">
        <v>59.8030233623454</v>
      </c>
      <c r="E14" s="115">
        <v>2611</v>
      </c>
      <c r="F14" s="114">
        <v>1803</v>
      </c>
      <c r="G14" s="114">
        <v>3359</v>
      </c>
      <c r="H14" s="114">
        <v>2380</v>
      </c>
      <c r="I14" s="140">
        <v>3269</v>
      </c>
      <c r="J14" s="115">
        <v>-658</v>
      </c>
      <c r="K14" s="116">
        <v>-20.128479657387579</v>
      </c>
    </row>
    <row r="15" spans="1:15" ht="15.95" customHeight="1" x14ac:dyDescent="0.2">
      <c r="A15" s="306" t="s">
        <v>231</v>
      </c>
      <c r="B15" s="307"/>
      <c r="C15" s="308"/>
      <c r="D15" s="113">
        <v>6.4819056344480073</v>
      </c>
      <c r="E15" s="115">
        <v>283</v>
      </c>
      <c r="F15" s="114">
        <v>192</v>
      </c>
      <c r="G15" s="114">
        <v>331</v>
      </c>
      <c r="H15" s="114">
        <v>280</v>
      </c>
      <c r="I15" s="140">
        <v>360</v>
      </c>
      <c r="J15" s="115">
        <v>-77</v>
      </c>
      <c r="K15" s="116">
        <v>-21.388888888888889</v>
      </c>
    </row>
    <row r="16" spans="1:15" ht="15.95" customHeight="1" x14ac:dyDescent="0.2">
      <c r="A16" s="306" t="s">
        <v>232</v>
      </c>
      <c r="B16" s="307"/>
      <c r="C16" s="308"/>
      <c r="D16" s="113">
        <v>7.1232249198350894</v>
      </c>
      <c r="E16" s="115">
        <v>311</v>
      </c>
      <c r="F16" s="114">
        <v>250</v>
      </c>
      <c r="G16" s="114">
        <v>281</v>
      </c>
      <c r="H16" s="114">
        <v>273</v>
      </c>
      <c r="I16" s="140">
        <v>345</v>
      </c>
      <c r="J16" s="115">
        <v>-34</v>
      </c>
      <c r="K16" s="116">
        <v>-9.8550724637681153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2.6110856619331195</v>
      </c>
      <c r="E18" s="115">
        <v>114</v>
      </c>
      <c r="F18" s="114">
        <v>69</v>
      </c>
      <c r="G18" s="114">
        <v>107</v>
      </c>
      <c r="H18" s="114">
        <v>85</v>
      </c>
      <c r="I18" s="140">
        <v>109</v>
      </c>
      <c r="J18" s="115">
        <v>5</v>
      </c>
      <c r="K18" s="116">
        <v>4.5871559633027523</v>
      </c>
    </row>
    <row r="19" spans="1:11" ht="14.1" customHeight="1" x14ac:dyDescent="0.2">
      <c r="A19" s="306" t="s">
        <v>235</v>
      </c>
      <c r="B19" s="307" t="s">
        <v>236</v>
      </c>
      <c r="C19" s="308"/>
      <c r="D19" s="113">
        <v>1.488776912505726</v>
      </c>
      <c r="E19" s="115">
        <v>65</v>
      </c>
      <c r="F19" s="114">
        <v>37</v>
      </c>
      <c r="G19" s="114">
        <v>67</v>
      </c>
      <c r="H19" s="114">
        <v>50</v>
      </c>
      <c r="I19" s="140">
        <v>72</v>
      </c>
      <c r="J19" s="115">
        <v>-7</v>
      </c>
      <c r="K19" s="116">
        <v>-9.7222222222222214</v>
      </c>
    </row>
    <row r="20" spans="1:11" ht="14.1" customHeight="1" x14ac:dyDescent="0.2">
      <c r="A20" s="306">
        <v>12</v>
      </c>
      <c r="B20" s="307" t="s">
        <v>237</v>
      </c>
      <c r="C20" s="308"/>
      <c r="D20" s="113">
        <v>1.2368300503893723</v>
      </c>
      <c r="E20" s="115">
        <v>54</v>
      </c>
      <c r="F20" s="114">
        <v>32</v>
      </c>
      <c r="G20" s="114">
        <v>55</v>
      </c>
      <c r="H20" s="114">
        <v>59</v>
      </c>
      <c r="I20" s="140">
        <v>59</v>
      </c>
      <c r="J20" s="115">
        <v>-5</v>
      </c>
      <c r="K20" s="116">
        <v>-8.4745762711864412</v>
      </c>
    </row>
    <row r="21" spans="1:11" ht="14.1" customHeight="1" x14ac:dyDescent="0.2">
      <c r="A21" s="306">
        <v>21</v>
      </c>
      <c r="B21" s="307" t="s">
        <v>238</v>
      </c>
      <c r="C21" s="308"/>
      <c r="D21" s="113">
        <v>0.52679798442510306</v>
      </c>
      <c r="E21" s="115">
        <v>23</v>
      </c>
      <c r="F21" s="114">
        <v>4</v>
      </c>
      <c r="G21" s="114">
        <v>25</v>
      </c>
      <c r="H21" s="114">
        <v>17</v>
      </c>
      <c r="I21" s="140">
        <v>18</v>
      </c>
      <c r="J21" s="115">
        <v>5</v>
      </c>
      <c r="K21" s="116">
        <v>27.777777777777779</v>
      </c>
    </row>
    <row r="22" spans="1:11" ht="14.1" customHeight="1" x14ac:dyDescent="0.2">
      <c r="A22" s="306">
        <v>22</v>
      </c>
      <c r="B22" s="307" t="s">
        <v>239</v>
      </c>
      <c r="C22" s="308"/>
      <c r="D22" s="113">
        <v>1.2368300503893723</v>
      </c>
      <c r="E22" s="115">
        <v>54</v>
      </c>
      <c r="F22" s="114">
        <v>60</v>
      </c>
      <c r="G22" s="114">
        <v>116</v>
      </c>
      <c r="H22" s="114">
        <v>61</v>
      </c>
      <c r="I22" s="140">
        <v>449</v>
      </c>
      <c r="J22" s="115">
        <v>-395</v>
      </c>
      <c r="K22" s="116">
        <v>-87.973273942093542</v>
      </c>
    </row>
    <row r="23" spans="1:11" ht="14.1" customHeight="1" x14ac:dyDescent="0.2">
      <c r="A23" s="306">
        <v>23</v>
      </c>
      <c r="B23" s="307" t="s">
        <v>240</v>
      </c>
      <c r="C23" s="308"/>
      <c r="D23" s="113">
        <v>0.16032982134677051</v>
      </c>
      <c r="E23" s="115">
        <v>7</v>
      </c>
      <c r="F23" s="114">
        <v>13</v>
      </c>
      <c r="G23" s="114">
        <v>22</v>
      </c>
      <c r="H23" s="114">
        <v>10</v>
      </c>
      <c r="I23" s="140">
        <v>12</v>
      </c>
      <c r="J23" s="115">
        <v>-5</v>
      </c>
      <c r="K23" s="116">
        <v>-41.666666666666664</v>
      </c>
    </row>
    <row r="24" spans="1:11" ht="14.1" customHeight="1" x14ac:dyDescent="0.2">
      <c r="A24" s="306">
        <v>24</v>
      </c>
      <c r="B24" s="307" t="s">
        <v>241</v>
      </c>
      <c r="C24" s="308"/>
      <c r="D24" s="113">
        <v>4.1685753550160332</v>
      </c>
      <c r="E24" s="115">
        <v>182</v>
      </c>
      <c r="F24" s="114">
        <v>143</v>
      </c>
      <c r="G24" s="114">
        <v>231</v>
      </c>
      <c r="H24" s="114">
        <v>210</v>
      </c>
      <c r="I24" s="140">
        <v>224</v>
      </c>
      <c r="J24" s="115">
        <v>-42</v>
      </c>
      <c r="K24" s="116">
        <v>-18.75</v>
      </c>
    </row>
    <row r="25" spans="1:11" ht="14.1" customHeight="1" x14ac:dyDescent="0.2">
      <c r="A25" s="306">
        <v>25</v>
      </c>
      <c r="B25" s="307" t="s">
        <v>242</v>
      </c>
      <c r="C25" s="308"/>
      <c r="D25" s="113">
        <v>5.1534585432890516</v>
      </c>
      <c r="E25" s="115">
        <v>225</v>
      </c>
      <c r="F25" s="114">
        <v>130</v>
      </c>
      <c r="G25" s="114">
        <v>276</v>
      </c>
      <c r="H25" s="114">
        <v>224</v>
      </c>
      <c r="I25" s="140">
        <v>278</v>
      </c>
      <c r="J25" s="115">
        <v>-53</v>
      </c>
      <c r="K25" s="116">
        <v>-19.064748201438849</v>
      </c>
    </row>
    <row r="26" spans="1:11" ht="14.1" customHeight="1" x14ac:dyDescent="0.2">
      <c r="A26" s="306">
        <v>26</v>
      </c>
      <c r="B26" s="307" t="s">
        <v>243</v>
      </c>
      <c r="C26" s="308"/>
      <c r="D26" s="113">
        <v>3.8021071919377003</v>
      </c>
      <c r="E26" s="115">
        <v>166</v>
      </c>
      <c r="F26" s="114">
        <v>66</v>
      </c>
      <c r="G26" s="114">
        <v>186</v>
      </c>
      <c r="H26" s="114">
        <v>106</v>
      </c>
      <c r="I26" s="140">
        <v>156</v>
      </c>
      <c r="J26" s="115">
        <v>10</v>
      </c>
      <c r="K26" s="116">
        <v>6.4102564102564106</v>
      </c>
    </row>
    <row r="27" spans="1:11" ht="14.1" customHeight="1" x14ac:dyDescent="0.2">
      <c r="A27" s="306">
        <v>27</v>
      </c>
      <c r="B27" s="307" t="s">
        <v>244</v>
      </c>
      <c r="C27" s="308"/>
      <c r="D27" s="113">
        <v>1.3742556115437472</v>
      </c>
      <c r="E27" s="115">
        <v>60</v>
      </c>
      <c r="F27" s="114">
        <v>58</v>
      </c>
      <c r="G27" s="114">
        <v>72</v>
      </c>
      <c r="H27" s="114">
        <v>54</v>
      </c>
      <c r="I27" s="140">
        <v>89</v>
      </c>
      <c r="J27" s="115">
        <v>-29</v>
      </c>
      <c r="K27" s="116">
        <v>-32.584269662921351</v>
      </c>
    </row>
    <row r="28" spans="1:11" ht="14.1" customHeight="1" x14ac:dyDescent="0.2">
      <c r="A28" s="306">
        <v>28</v>
      </c>
      <c r="B28" s="307" t="s">
        <v>245</v>
      </c>
      <c r="C28" s="308"/>
      <c r="D28" s="113">
        <v>0.11452130096197893</v>
      </c>
      <c r="E28" s="115">
        <v>5</v>
      </c>
      <c r="F28" s="114">
        <v>6</v>
      </c>
      <c r="G28" s="114">
        <v>6</v>
      </c>
      <c r="H28" s="114" t="s">
        <v>513</v>
      </c>
      <c r="I28" s="140">
        <v>4</v>
      </c>
      <c r="J28" s="115">
        <v>1</v>
      </c>
      <c r="K28" s="116">
        <v>25</v>
      </c>
    </row>
    <row r="29" spans="1:11" ht="14.1" customHeight="1" x14ac:dyDescent="0.2">
      <c r="A29" s="306">
        <v>29</v>
      </c>
      <c r="B29" s="307" t="s">
        <v>246</v>
      </c>
      <c r="C29" s="308"/>
      <c r="D29" s="113">
        <v>2.1300961978928079</v>
      </c>
      <c r="E29" s="115">
        <v>93</v>
      </c>
      <c r="F29" s="114">
        <v>103</v>
      </c>
      <c r="G29" s="114">
        <v>138</v>
      </c>
      <c r="H29" s="114">
        <v>96</v>
      </c>
      <c r="I29" s="140">
        <v>120</v>
      </c>
      <c r="J29" s="115">
        <v>-27</v>
      </c>
      <c r="K29" s="116">
        <v>-22.5</v>
      </c>
    </row>
    <row r="30" spans="1:11" ht="14.1" customHeight="1" x14ac:dyDescent="0.2">
      <c r="A30" s="306" t="s">
        <v>247</v>
      </c>
      <c r="B30" s="307" t="s">
        <v>248</v>
      </c>
      <c r="C30" s="308"/>
      <c r="D30" s="113" t="s">
        <v>513</v>
      </c>
      <c r="E30" s="115" t="s">
        <v>513</v>
      </c>
      <c r="F30" s="114">
        <v>18</v>
      </c>
      <c r="G30" s="114">
        <v>37</v>
      </c>
      <c r="H30" s="114">
        <v>15</v>
      </c>
      <c r="I30" s="140">
        <v>26</v>
      </c>
      <c r="J30" s="115" t="s">
        <v>513</v>
      </c>
      <c r="K30" s="116" t="s">
        <v>513</v>
      </c>
    </row>
    <row r="31" spans="1:11" ht="14.1" customHeight="1" x14ac:dyDescent="0.2">
      <c r="A31" s="306" t="s">
        <v>249</v>
      </c>
      <c r="B31" s="307" t="s">
        <v>250</v>
      </c>
      <c r="C31" s="308"/>
      <c r="D31" s="113">
        <v>1.7178195144296839</v>
      </c>
      <c r="E31" s="115">
        <v>75</v>
      </c>
      <c r="F31" s="114">
        <v>85</v>
      </c>
      <c r="G31" s="114">
        <v>97</v>
      </c>
      <c r="H31" s="114">
        <v>78</v>
      </c>
      <c r="I31" s="140">
        <v>94</v>
      </c>
      <c r="J31" s="115">
        <v>-19</v>
      </c>
      <c r="K31" s="116">
        <v>-20.212765957446809</v>
      </c>
    </row>
    <row r="32" spans="1:11" ht="14.1" customHeight="1" x14ac:dyDescent="0.2">
      <c r="A32" s="306">
        <v>31</v>
      </c>
      <c r="B32" s="307" t="s">
        <v>251</v>
      </c>
      <c r="C32" s="308"/>
      <c r="D32" s="113">
        <v>0.6871278057718736</v>
      </c>
      <c r="E32" s="115">
        <v>30</v>
      </c>
      <c r="F32" s="114">
        <v>18</v>
      </c>
      <c r="G32" s="114">
        <v>18</v>
      </c>
      <c r="H32" s="114">
        <v>27</v>
      </c>
      <c r="I32" s="140">
        <v>29</v>
      </c>
      <c r="J32" s="115">
        <v>1</v>
      </c>
      <c r="K32" s="116">
        <v>3.4482758620689653</v>
      </c>
    </row>
    <row r="33" spans="1:11" ht="14.1" customHeight="1" x14ac:dyDescent="0.2">
      <c r="A33" s="306">
        <v>32</v>
      </c>
      <c r="B33" s="307" t="s">
        <v>252</v>
      </c>
      <c r="C33" s="308"/>
      <c r="D33" s="113">
        <v>4.8557031607879066</v>
      </c>
      <c r="E33" s="115">
        <v>212</v>
      </c>
      <c r="F33" s="114">
        <v>138</v>
      </c>
      <c r="G33" s="114">
        <v>296</v>
      </c>
      <c r="H33" s="114">
        <v>349</v>
      </c>
      <c r="I33" s="140">
        <v>261</v>
      </c>
      <c r="J33" s="115">
        <v>-49</v>
      </c>
      <c r="K33" s="116">
        <v>-18.773946360153257</v>
      </c>
    </row>
    <row r="34" spans="1:11" ht="14.1" customHeight="1" x14ac:dyDescent="0.2">
      <c r="A34" s="306">
        <v>33</v>
      </c>
      <c r="B34" s="307" t="s">
        <v>253</v>
      </c>
      <c r="C34" s="308"/>
      <c r="D34" s="113">
        <v>1.9010535959688502</v>
      </c>
      <c r="E34" s="115">
        <v>83</v>
      </c>
      <c r="F34" s="114">
        <v>66</v>
      </c>
      <c r="G34" s="114">
        <v>142</v>
      </c>
      <c r="H34" s="114">
        <v>96</v>
      </c>
      <c r="I34" s="140">
        <v>140</v>
      </c>
      <c r="J34" s="115">
        <v>-57</v>
      </c>
      <c r="K34" s="116">
        <v>-40.714285714285715</v>
      </c>
    </row>
    <row r="35" spans="1:11" ht="14.1" customHeight="1" x14ac:dyDescent="0.2">
      <c r="A35" s="306">
        <v>34</v>
      </c>
      <c r="B35" s="307" t="s">
        <v>254</v>
      </c>
      <c r="C35" s="308"/>
      <c r="D35" s="113">
        <v>4.2830966559780119</v>
      </c>
      <c r="E35" s="115">
        <v>187</v>
      </c>
      <c r="F35" s="114">
        <v>93</v>
      </c>
      <c r="G35" s="114">
        <v>195</v>
      </c>
      <c r="H35" s="114">
        <v>161</v>
      </c>
      <c r="I35" s="140">
        <v>212</v>
      </c>
      <c r="J35" s="115">
        <v>-25</v>
      </c>
      <c r="K35" s="116">
        <v>-11.79245283018868</v>
      </c>
    </row>
    <row r="36" spans="1:11" ht="14.1" customHeight="1" x14ac:dyDescent="0.2">
      <c r="A36" s="306">
        <v>41</v>
      </c>
      <c r="B36" s="307" t="s">
        <v>255</v>
      </c>
      <c r="C36" s="308"/>
      <c r="D36" s="113">
        <v>2.8172240036646818</v>
      </c>
      <c r="E36" s="115">
        <v>123</v>
      </c>
      <c r="F36" s="114">
        <v>54</v>
      </c>
      <c r="G36" s="114">
        <v>140</v>
      </c>
      <c r="H36" s="114">
        <v>70</v>
      </c>
      <c r="I36" s="140">
        <v>125</v>
      </c>
      <c r="J36" s="115">
        <v>-2</v>
      </c>
      <c r="K36" s="116">
        <v>-1.6</v>
      </c>
    </row>
    <row r="37" spans="1:11" ht="14.1" customHeight="1" x14ac:dyDescent="0.2">
      <c r="A37" s="306">
        <v>42</v>
      </c>
      <c r="B37" s="307" t="s">
        <v>256</v>
      </c>
      <c r="C37" s="308"/>
      <c r="D37" s="113">
        <v>6.8712780577187355E-2</v>
      </c>
      <c r="E37" s="115">
        <v>3</v>
      </c>
      <c r="F37" s="114">
        <v>6</v>
      </c>
      <c r="G37" s="114">
        <v>4</v>
      </c>
      <c r="H37" s="114">
        <v>3</v>
      </c>
      <c r="I37" s="140">
        <v>11</v>
      </c>
      <c r="J37" s="115">
        <v>-8</v>
      </c>
      <c r="K37" s="116">
        <v>-72.727272727272734</v>
      </c>
    </row>
    <row r="38" spans="1:11" ht="14.1" customHeight="1" x14ac:dyDescent="0.2">
      <c r="A38" s="306">
        <v>43</v>
      </c>
      <c r="B38" s="307" t="s">
        <v>257</v>
      </c>
      <c r="C38" s="308"/>
      <c r="D38" s="113">
        <v>0.36646816307833258</v>
      </c>
      <c r="E38" s="115">
        <v>16</v>
      </c>
      <c r="F38" s="114">
        <v>9</v>
      </c>
      <c r="G38" s="114">
        <v>38</v>
      </c>
      <c r="H38" s="114">
        <v>20</v>
      </c>
      <c r="I38" s="140">
        <v>16</v>
      </c>
      <c r="J38" s="115">
        <v>0</v>
      </c>
      <c r="K38" s="116">
        <v>0</v>
      </c>
    </row>
    <row r="39" spans="1:11" ht="14.1" customHeight="1" x14ac:dyDescent="0.2">
      <c r="A39" s="306">
        <v>51</v>
      </c>
      <c r="B39" s="307" t="s">
        <v>258</v>
      </c>
      <c r="C39" s="308"/>
      <c r="D39" s="113">
        <v>9.2762253779202926</v>
      </c>
      <c r="E39" s="115">
        <v>405</v>
      </c>
      <c r="F39" s="114">
        <v>449</v>
      </c>
      <c r="G39" s="114">
        <v>633</v>
      </c>
      <c r="H39" s="114">
        <v>444</v>
      </c>
      <c r="I39" s="140">
        <v>470</v>
      </c>
      <c r="J39" s="115">
        <v>-65</v>
      </c>
      <c r="K39" s="116">
        <v>-13.829787234042554</v>
      </c>
    </row>
    <row r="40" spans="1:11" ht="14.1" customHeight="1" x14ac:dyDescent="0.2">
      <c r="A40" s="306" t="s">
        <v>259</v>
      </c>
      <c r="B40" s="307" t="s">
        <v>260</v>
      </c>
      <c r="C40" s="308"/>
      <c r="D40" s="113">
        <v>8.3142464498396702</v>
      </c>
      <c r="E40" s="115">
        <v>363</v>
      </c>
      <c r="F40" s="114">
        <v>405</v>
      </c>
      <c r="G40" s="114">
        <v>563</v>
      </c>
      <c r="H40" s="114">
        <v>381</v>
      </c>
      <c r="I40" s="140">
        <v>416</v>
      </c>
      <c r="J40" s="115">
        <v>-53</v>
      </c>
      <c r="K40" s="116">
        <v>-12.740384615384615</v>
      </c>
    </row>
    <row r="41" spans="1:11" ht="14.1" customHeight="1" x14ac:dyDescent="0.2">
      <c r="A41" s="306"/>
      <c r="B41" s="307" t="s">
        <v>261</v>
      </c>
      <c r="C41" s="308"/>
      <c r="D41" s="113">
        <v>7.6271186440677967</v>
      </c>
      <c r="E41" s="115">
        <v>333</v>
      </c>
      <c r="F41" s="114">
        <v>360</v>
      </c>
      <c r="G41" s="114">
        <v>489</v>
      </c>
      <c r="H41" s="114">
        <v>341</v>
      </c>
      <c r="I41" s="140">
        <v>362</v>
      </c>
      <c r="J41" s="115">
        <v>-29</v>
      </c>
      <c r="K41" s="116">
        <v>-8.0110497237569067</v>
      </c>
    </row>
    <row r="42" spans="1:11" ht="14.1" customHeight="1" x14ac:dyDescent="0.2">
      <c r="A42" s="306">
        <v>52</v>
      </c>
      <c r="B42" s="307" t="s">
        <v>262</v>
      </c>
      <c r="C42" s="308"/>
      <c r="D42" s="113">
        <v>6.9399908382959232</v>
      </c>
      <c r="E42" s="115">
        <v>303</v>
      </c>
      <c r="F42" s="114">
        <v>196</v>
      </c>
      <c r="G42" s="114">
        <v>333</v>
      </c>
      <c r="H42" s="114">
        <v>309</v>
      </c>
      <c r="I42" s="140">
        <v>344</v>
      </c>
      <c r="J42" s="115">
        <v>-41</v>
      </c>
      <c r="K42" s="116">
        <v>-11.918604651162791</v>
      </c>
    </row>
    <row r="43" spans="1:11" ht="14.1" customHeight="1" x14ac:dyDescent="0.2">
      <c r="A43" s="306" t="s">
        <v>263</v>
      </c>
      <c r="B43" s="307" t="s">
        <v>264</v>
      </c>
      <c r="C43" s="308"/>
      <c r="D43" s="113">
        <v>5.9092991296381125</v>
      </c>
      <c r="E43" s="115">
        <v>258</v>
      </c>
      <c r="F43" s="114">
        <v>177</v>
      </c>
      <c r="G43" s="114">
        <v>276</v>
      </c>
      <c r="H43" s="114">
        <v>252</v>
      </c>
      <c r="I43" s="140">
        <v>306</v>
      </c>
      <c r="J43" s="115">
        <v>-48</v>
      </c>
      <c r="K43" s="116">
        <v>-15.686274509803921</v>
      </c>
    </row>
    <row r="44" spans="1:11" ht="14.1" customHeight="1" x14ac:dyDescent="0.2">
      <c r="A44" s="306">
        <v>53</v>
      </c>
      <c r="B44" s="307" t="s">
        <v>265</v>
      </c>
      <c r="C44" s="308"/>
      <c r="D44" s="113">
        <v>1.4658726523133303</v>
      </c>
      <c r="E44" s="115">
        <v>64</v>
      </c>
      <c r="F44" s="114">
        <v>38</v>
      </c>
      <c r="G44" s="114">
        <v>52</v>
      </c>
      <c r="H44" s="114">
        <v>58</v>
      </c>
      <c r="I44" s="140">
        <v>46</v>
      </c>
      <c r="J44" s="115">
        <v>18</v>
      </c>
      <c r="K44" s="116">
        <v>39.130434782608695</v>
      </c>
    </row>
    <row r="45" spans="1:11" ht="14.1" customHeight="1" x14ac:dyDescent="0.2">
      <c r="A45" s="306" t="s">
        <v>266</v>
      </c>
      <c r="B45" s="307" t="s">
        <v>267</v>
      </c>
      <c r="C45" s="308"/>
      <c r="D45" s="113">
        <v>1.4200641319285388</v>
      </c>
      <c r="E45" s="115">
        <v>62</v>
      </c>
      <c r="F45" s="114">
        <v>38</v>
      </c>
      <c r="G45" s="114">
        <v>51</v>
      </c>
      <c r="H45" s="114">
        <v>54</v>
      </c>
      <c r="I45" s="140">
        <v>46</v>
      </c>
      <c r="J45" s="115">
        <v>16</v>
      </c>
      <c r="K45" s="116">
        <v>34.782608695652172</v>
      </c>
    </row>
    <row r="46" spans="1:11" ht="14.1" customHeight="1" x14ac:dyDescent="0.2">
      <c r="A46" s="306">
        <v>54</v>
      </c>
      <c r="B46" s="307" t="s">
        <v>268</v>
      </c>
      <c r="C46" s="308"/>
      <c r="D46" s="113">
        <v>6.1612459917544662</v>
      </c>
      <c r="E46" s="115">
        <v>269</v>
      </c>
      <c r="F46" s="114">
        <v>211</v>
      </c>
      <c r="G46" s="114">
        <v>263</v>
      </c>
      <c r="H46" s="114">
        <v>231</v>
      </c>
      <c r="I46" s="140">
        <v>276</v>
      </c>
      <c r="J46" s="115">
        <v>-7</v>
      </c>
      <c r="K46" s="116">
        <v>-2.5362318840579712</v>
      </c>
    </row>
    <row r="47" spans="1:11" ht="14.1" customHeight="1" x14ac:dyDescent="0.2">
      <c r="A47" s="306">
        <v>61</v>
      </c>
      <c r="B47" s="307" t="s">
        <v>269</v>
      </c>
      <c r="C47" s="308"/>
      <c r="D47" s="113">
        <v>1.7865322950068714</v>
      </c>
      <c r="E47" s="115">
        <v>78</v>
      </c>
      <c r="F47" s="114">
        <v>47</v>
      </c>
      <c r="G47" s="114">
        <v>91</v>
      </c>
      <c r="H47" s="114">
        <v>57</v>
      </c>
      <c r="I47" s="140">
        <v>124</v>
      </c>
      <c r="J47" s="115">
        <v>-46</v>
      </c>
      <c r="K47" s="116">
        <v>-37.096774193548384</v>
      </c>
    </row>
    <row r="48" spans="1:11" ht="14.1" customHeight="1" x14ac:dyDescent="0.2">
      <c r="A48" s="306">
        <v>62</v>
      </c>
      <c r="B48" s="307" t="s">
        <v>270</v>
      </c>
      <c r="C48" s="308"/>
      <c r="D48" s="113">
        <v>7.3293632615666517</v>
      </c>
      <c r="E48" s="115">
        <v>320</v>
      </c>
      <c r="F48" s="114">
        <v>337</v>
      </c>
      <c r="G48" s="114">
        <v>365</v>
      </c>
      <c r="H48" s="114">
        <v>297</v>
      </c>
      <c r="I48" s="140">
        <v>338</v>
      </c>
      <c r="J48" s="115">
        <v>-18</v>
      </c>
      <c r="K48" s="116">
        <v>-5.3254437869822482</v>
      </c>
    </row>
    <row r="49" spans="1:11" ht="14.1" customHeight="1" x14ac:dyDescent="0.2">
      <c r="A49" s="306">
        <v>63</v>
      </c>
      <c r="B49" s="307" t="s">
        <v>271</v>
      </c>
      <c r="C49" s="308"/>
      <c r="D49" s="113">
        <v>3.3669262482821805</v>
      </c>
      <c r="E49" s="115">
        <v>147</v>
      </c>
      <c r="F49" s="114">
        <v>150</v>
      </c>
      <c r="G49" s="114">
        <v>208</v>
      </c>
      <c r="H49" s="114">
        <v>270</v>
      </c>
      <c r="I49" s="140">
        <v>142</v>
      </c>
      <c r="J49" s="115">
        <v>5</v>
      </c>
      <c r="K49" s="116">
        <v>3.5211267605633805</v>
      </c>
    </row>
    <row r="50" spans="1:11" ht="14.1" customHeight="1" x14ac:dyDescent="0.2">
      <c r="A50" s="306" t="s">
        <v>272</v>
      </c>
      <c r="B50" s="307" t="s">
        <v>273</v>
      </c>
      <c r="C50" s="308"/>
      <c r="D50" s="113">
        <v>1.1452130096197892</v>
      </c>
      <c r="E50" s="115">
        <v>50</v>
      </c>
      <c r="F50" s="114">
        <v>66</v>
      </c>
      <c r="G50" s="114">
        <v>74</v>
      </c>
      <c r="H50" s="114">
        <v>108</v>
      </c>
      <c r="I50" s="140">
        <v>34</v>
      </c>
      <c r="J50" s="115">
        <v>16</v>
      </c>
      <c r="K50" s="116">
        <v>47.058823529411768</v>
      </c>
    </row>
    <row r="51" spans="1:11" ht="14.1" customHeight="1" x14ac:dyDescent="0.2">
      <c r="A51" s="306" t="s">
        <v>274</v>
      </c>
      <c r="B51" s="307" t="s">
        <v>275</v>
      </c>
      <c r="C51" s="308"/>
      <c r="D51" s="113">
        <v>2.1300961978928079</v>
      </c>
      <c r="E51" s="115">
        <v>93</v>
      </c>
      <c r="F51" s="114">
        <v>79</v>
      </c>
      <c r="G51" s="114">
        <v>122</v>
      </c>
      <c r="H51" s="114">
        <v>147</v>
      </c>
      <c r="I51" s="140">
        <v>99</v>
      </c>
      <c r="J51" s="115">
        <v>-6</v>
      </c>
      <c r="K51" s="116">
        <v>-6.0606060606060606</v>
      </c>
    </row>
    <row r="52" spans="1:11" ht="14.1" customHeight="1" x14ac:dyDescent="0.2">
      <c r="A52" s="306">
        <v>71</v>
      </c>
      <c r="B52" s="307" t="s">
        <v>276</v>
      </c>
      <c r="C52" s="308"/>
      <c r="D52" s="113">
        <v>7.7874484654145668</v>
      </c>
      <c r="E52" s="115">
        <v>340</v>
      </c>
      <c r="F52" s="114">
        <v>276</v>
      </c>
      <c r="G52" s="114">
        <v>393</v>
      </c>
      <c r="H52" s="114">
        <v>327</v>
      </c>
      <c r="I52" s="140">
        <v>403</v>
      </c>
      <c r="J52" s="115">
        <v>-63</v>
      </c>
      <c r="K52" s="116">
        <v>-15.632754342431761</v>
      </c>
    </row>
    <row r="53" spans="1:11" ht="14.1" customHeight="1" x14ac:dyDescent="0.2">
      <c r="A53" s="306" t="s">
        <v>277</v>
      </c>
      <c r="B53" s="307" t="s">
        <v>278</v>
      </c>
      <c r="C53" s="308"/>
      <c r="D53" s="113">
        <v>3.2753092075125974</v>
      </c>
      <c r="E53" s="115">
        <v>143</v>
      </c>
      <c r="F53" s="114">
        <v>117</v>
      </c>
      <c r="G53" s="114">
        <v>149</v>
      </c>
      <c r="H53" s="114">
        <v>129</v>
      </c>
      <c r="I53" s="140">
        <v>199</v>
      </c>
      <c r="J53" s="115">
        <v>-56</v>
      </c>
      <c r="K53" s="116">
        <v>-28.140703517587941</v>
      </c>
    </row>
    <row r="54" spans="1:11" ht="14.1" customHeight="1" x14ac:dyDescent="0.2">
      <c r="A54" s="306" t="s">
        <v>279</v>
      </c>
      <c r="B54" s="307" t="s">
        <v>280</v>
      </c>
      <c r="C54" s="308"/>
      <c r="D54" s="113">
        <v>3.756298671552909</v>
      </c>
      <c r="E54" s="115">
        <v>164</v>
      </c>
      <c r="F54" s="114">
        <v>142</v>
      </c>
      <c r="G54" s="114">
        <v>216</v>
      </c>
      <c r="H54" s="114">
        <v>173</v>
      </c>
      <c r="I54" s="140">
        <v>179</v>
      </c>
      <c r="J54" s="115">
        <v>-15</v>
      </c>
      <c r="K54" s="116">
        <v>-8.3798882681564244</v>
      </c>
    </row>
    <row r="55" spans="1:11" ht="14.1" customHeight="1" x14ac:dyDescent="0.2">
      <c r="A55" s="306">
        <v>72</v>
      </c>
      <c r="B55" s="307" t="s">
        <v>281</v>
      </c>
      <c r="C55" s="308"/>
      <c r="D55" s="113">
        <v>1.3284470911589557</v>
      </c>
      <c r="E55" s="115">
        <v>58</v>
      </c>
      <c r="F55" s="114">
        <v>32</v>
      </c>
      <c r="G55" s="114">
        <v>60</v>
      </c>
      <c r="H55" s="114">
        <v>48</v>
      </c>
      <c r="I55" s="140">
        <v>62</v>
      </c>
      <c r="J55" s="115">
        <v>-4</v>
      </c>
      <c r="K55" s="116">
        <v>-6.4516129032258061</v>
      </c>
    </row>
    <row r="56" spans="1:11" ht="14.1" customHeight="1" x14ac:dyDescent="0.2">
      <c r="A56" s="306" t="s">
        <v>282</v>
      </c>
      <c r="B56" s="307" t="s">
        <v>283</v>
      </c>
      <c r="C56" s="308"/>
      <c r="D56" s="113">
        <v>0.20613834173156206</v>
      </c>
      <c r="E56" s="115">
        <v>9</v>
      </c>
      <c r="F56" s="114">
        <v>5</v>
      </c>
      <c r="G56" s="114">
        <v>12</v>
      </c>
      <c r="H56" s="114">
        <v>7</v>
      </c>
      <c r="I56" s="140">
        <v>9</v>
      </c>
      <c r="J56" s="115">
        <v>0</v>
      </c>
      <c r="K56" s="116">
        <v>0</v>
      </c>
    </row>
    <row r="57" spans="1:11" ht="14.1" customHeight="1" x14ac:dyDescent="0.2">
      <c r="A57" s="306" t="s">
        <v>284</v>
      </c>
      <c r="B57" s="307" t="s">
        <v>285</v>
      </c>
      <c r="C57" s="308"/>
      <c r="D57" s="113">
        <v>0.82455336692624825</v>
      </c>
      <c r="E57" s="115">
        <v>36</v>
      </c>
      <c r="F57" s="114">
        <v>19</v>
      </c>
      <c r="G57" s="114">
        <v>34</v>
      </c>
      <c r="H57" s="114">
        <v>32</v>
      </c>
      <c r="I57" s="140">
        <v>42</v>
      </c>
      <c r="J57" s="115">
        <v>-6</v>
      </c>
      <c r="K57" s="116">
        <v>-14.285714285714286</v>
      </c>
    </row>
    <row r="58" spans="1:11" ht="14.1" customHeight="1" x14ac:dyDescent="0.2">
      <c r="A58" s="306">
        <v>73</v>
      </c>
      <c r="B58" s="307" t="s">
        <v>286</v>
      </c>
      <c r="C58" s="308"/>
      <c r="D58" s="113">
        <v>0.80164910673385248</v>
      </c>
      <c r="E58" s="115">
        <v>35</v>
      </c>
      <c r="F58" s="114">
        <v>32</v>
      </c>
      <c r="G58" s="114">
        <v>53</v>
      </c>
      <c r="H58" s="114">
        <v>35</v>
      </c>
      <c r="I58" s="140">
        <v>27</v>
      </c>
      <c r="J58" s="115">
        <v>8</v>
      </c>
      <c r="K58" s="116">
        <v>29.62962962962963</v>
      </c>
    </row>
    <row r="59" spans="1:11" ht="14.1" customHeight="1" x14ac:dyDescent="0.2">
      <c r="A59" s="306" t="s">
        <v>287</v>
      </c>
      <c r="B59" s="307" t="s">
        <v>288</v>
      </c>
      <c r="C59" s="308"/>
      <c r="D59" s="113">
        <v>0.61841502519468616</v>
      </c>
      <c r="E59" s="115">
        <v>27</v>
      </c>
      <c r="F59" s="114">
        <v>30</v>
      </c>
      <c r="G59" s="114">
        <v>48</v>
      </c>
      <c r="H59" s="114">
        <v>28</v>
      </c>
      <c r="I59" s="140">
        <v>23</v>
      </c>
      <c r="J59" s="115">
        <v>4</v>
      </c>
      <c r="K59" s="116">
        <v>17.391304347826086</v>
      </c>
    </row>
    <row r="60" spans="1:11" ht="14.1" customHeight="1" x14ac:dyDescent="0.2">
      <c r="A60" s="306">
        <v>81</v>
      </c>
      <c r="B60" s="307" t="s">
        <v>289</v>
      </c>
      <c r="C60" s="308"/>
      <c r="D60" s="113">
        <v>5.7947778286761338</v>
      </c>
      <c r="E60" s="115">
        <v>253</v>
      </c>
      <c r="F60" s="114">
        <v>137</v>
      </c>
      <c r="G60" s="114">
        <v>284</v>
      </c>
      <c r="H60" s="114">
        <v>200</v>
      </c>
      <c r="I60" s="140">
        <v>204</v>
      </c>
      <c r="J60" s="115">
        <v>49</v>
      </c>
      <c r="K60" s="116">
        <v>24.019607843137255</v>
      </c>
    </row>
    <row r="61" spans="1:11" ht="14.1" customHeight="1" x14ac:dyDescent="0.2">
      <c r="A61" s="306" t="s">
        <v>290</v>
      </c>
      <c r="B61" s="307" t="s">
        <v>291</v>
      </c>
      <c r="C61" s="308"/>
      <c r="D61" s="113">
        <v>1.2139257901969767</v>
      </c>
      <c r="E61" s="115">
        <v>53</v>
      </c>
      <c r="F61" s="114">
        <v>29</v>
      </c>
      <c r="G61" s="114">
        <v>56</v>
      </c>
      <c r="H61" s="114">
        <v>53</v>
      </c>
      <c r="I61" s="140">
        <v>56</v>
      </c>
      <c r="J61" s="115">
        <v>-3</v>
      </c>
      <c r="K61" s="116">
        <v>-5.3571428571428568</v>
      </c>
    </row>
    <row r="62" spans="1:11" ht="14.1" customHeight="1" x14ac:dyDescent="0.2">
      <c r="A62" s="306" t="s">
        <v>292</v>
      </c>
      <c r="B62" s="307" t="s">
        <v>293</v>
      </c>
      <c r="C62" s="308"/>
      <c r="D62" s="113">
        <v>3.0233623453962437</v>
      </c>
      <c r="E62" s="115">
        <v>132</v>
      </c>
      <c r="F62" s="114">
        <v>70</v>
      </c>
      <c r="G62" s="114">
        <v>168</v>
      </c>
      <c r="H62" s="114">
        <v>83</v>
      </c>
      <c r="I62" s="140">
        <v>84</v>
      </c>
      <c r="J62" s="115">
        <v>48</v>
      </c>
      <c r="K62" s="116">
        <v>57.142857142857146</v>
      </c>
    </row>
    <row r="63" spans="1:11" ht="14.1" customHeight="1" x14ac:dyDescent="0.2">
      <c r="A63" s="306"/>
      <c r="B63" s="307" t="s">
        <v>294</v>
      </c>
      <c r="C63" s="308"/>
      <c r="D63" s="113">
        <v>2.679798442510307</v>
      </c>
      <c r="E63" s="115">
        <v>117</v>
      </c>
      <c r="F63" s="114">
        <v>61</v>
      </c>
      <c r="G63" s="114">
        <v>135</v>
      </c>
      <c r="H63" s="114">
        <v>65</v>
      </c>
      <c r="I63" s="140">
        <v>60</v>
      </c>
      <c r="J63" s="115">
        <v>57</v>
      </c>
      <c r="K63" s="116">
        <v>95</v>
      </c>
    </row>
    <row r="64" spans="1:11" ht="14.1" customHeight="1" x14ac:dyDescent="0.2">
      <c r="A64" s="306" t="s">
        <v>295</v>
      </c>
      <c r="B64" s="307" t="s">
        <v>296</v>
      </c>
      <c r="C64" s="308"/>
      <c r="D64" s="113">
        <v>0.75584058634906093</v>
      </c>
      <c r="E64" s="115">
        <v>33</v>
      </c>
      <c r="F64" s="114">
        <v>18</v>
      </c>
      <c r="G64" s="114">
        <v>23</v>
      </c>
      <c r="H64" s="114">
        <v>27</v>
      </c>
      <c r="I64" s="140">
        <v>30</v>
      </c>
      <c r="J64" s="115">
        <v>3</v>
      </c>
      <c r="K64" s="116">
        <v>10</v>
      </c>
    </row>
    <row r="65" spans="1:11" ht="14.1" customHeight="1" x14ac:dyDescent="0.2">
      <c r="A65" s="306" t="s">
        <v>297</v>
      </c>
      <c r="B65" s="307" t="s">
        <v>298</v>
      </c>
      <c r="C65" s="308"/>
      <c r="D65" s="113">
        <v>0.36646816307833258</v>
      </c>
      <c r="E65" s="115">
        <v>16</v>
      </c>
      <c r="F65" s="114">
        <v>12</v>
      </c>
      <c r="G65" s="114">
        <v>17</v>
      </c>
      <c r="H65" s="114">
        <v>21</v>
      </c>
      <c r="I65" s="140">
        <v>16</v>
      </c>
      <c r="J65" s="115">
        <v>0</v>
      </c>
      <c r="K65" s="116">
        <v>0</v>
      </c>
    </row>
    <row r="66" spans="1:11" ht="14.1" customHeight="1" x14ac:dyDescent="0.2">
      <c r="A66" s="306">
        <v>82</v>
      </c>
      <c r="B66" s="307" t="s">
        <v>299</v>
      </c>
      <c r="C66" s="308"/>
      <c r="D66" s="113">
        <v>4.4892349977095742</v>
      </c>
      <c r="E66" s="115">
        <v>196</v>
      </c>
      <c r="F66" s="114">
        <v>154</v>
      </c>
      <c r="G66" s="114">
        <v>215</v>
      </c>
      <c r="H66" s="114">
        <v>133</v>
      </c>
      <c r="I66" s="140">
        <v>182</v>
      </c>
      <c r="J66" s="115">
        <v>14</v>
      </c>
      <c r="K66" s="116">
        <v>7.6923076923076925</v>
      </c>
    </row>
    <row r="67" spans="1:11" ht="14.1" customHeight="1" x14ac:dyDescent="0.2">
      <c r="A67" s="306" t="s">
        <v>300</v>
      </c>
      <c r="B67" s="307" t="s">
        <v>301</v>
      </c>
      <c r="C67" s="308"/>
      <c r="D67" s="113">
        <v>3.6646816307833259</v>
      </c>
      <c r="E67" s="115">
        <v>160</v>
      </c>
      <c r="F67" s="114">
        <v>128</v>
      </c>
      <c r="G67" s="114">
        <v>151</v>
      </c>
      <c r="H67" s="114">
        <v>108</v>
      </c>
      <c r="I67" s="140">
        <v>136</v>
      </c>
      <c r="J67" s="115">
        <v>24</v>
      </c>
      <c r="K67" s="116">
        <v>17.647058823529413</v>
      </c>
    </row>
    <row r="68" spans="1:11" ht="14.1" customHeight="1" x14ac:dyDescent="0.2">
      <c r="A68" s="306" t="s">
        <v>302</v>
      </c>
      <c r="B68" s="307" t="s">
        <v>303</v>
      </c>
      <c r="C68" s="308"/>
      <c r="D68" s="113">
        <v>0.54970224461749884</v>
      </c>
      <c r="E68" s="115">
        <v>24</v>
      </c>
      <c r="F68" s="114">
        <v>14</v>
      </c>
      <c r="G68" s="114">
        <v>40</v>
      </c>
      <c r="H68" s="114">
        <v>19</v>
      </c>
      <c r="I68" s="140">
        <v>26</v>
      </c>
      <c r="J68" s="115">
        <v>-2</v>
      </c>
      <c r="K68" s="116">
        <v>-7.6923076923076925</v>
      </c>
    </row>
    <row r="69" spans="1:11" ht="14.1" customHeight="1" x14ac:dyDescent="0.2">
      <c r="A69" s="306">
        <v>83</v>
      </c>
      <c r="B69" s="307" t="s">
        <v>304</v>
      </c>
      <c r="C69" s="308"/>
      <c r="D69" s="113">
        <v>2.9775538250114519</v>
      </c>
      <c r="E69" s="115">
        <v>130</v>
      </c>
      <c r="F69" s="114">
        <v>122</v>
      </c>
      <c r="G69" s="114">
        <v>296</v>
      </c>
      <c r="H69" s="114">
        <v>114</v>
      </c>
      <c r="I69" s="140">
        <v>162</v>
      </c>
      <c r="J69" s="115">
        <v>-32</v>
      </c>
      <c r="K69" s="116">
        <v>-19.753086419753085</v>
      </c>
    </row>
    <row r="70" spans="1:11" ht="14.1" customHeight="1" x14ac:dyDescent="0.2">
      <c r="A70" s="306" t="s">
        <v>305</v>
      </c>
      <c r="B70" s="307" t="s">
        <v>306</v>
      </c>
      <c r="C70" s="308"/>
      <c r="D70" s="113">
        <v>2.5881814017407239</v>
      </c>
      <c r="E70" s="115">
        <v>113</v>
      </c>
      <c r="F70" s="114">
        <v>101</v>
      </c>
      <c r="G70" s="114">
        <v>265</v>
      </c>
      <c r="H70" s="114">
        <v>90</v>
      </c>
      <c r="I70" s="140">
        <v>140</v>
      </c>
      <c r="J70" s="115">
        <v>-27</v>
      </c>
      <c r="K70" s="116">
        <v>-19.285714285714285</v>
      </c>
    </row>
    <row r="71" spans="1:11" ht="14.1" customHeight="1" x14ac:dyDescent="0.2">
      <c r="A71" s="306"/>
      <c r="B71" s="307" t="s">
        <v>307</v>
      </c>
      <c r="C71" s="308"/>
      <c r="D71" s="113">
        <v>1.7407237746220796</v>
      </c>
      <c r="E71" s="115">
        <v>76</v>
      </c>
      <c r="F71" s="114">
        <v>63</v>
      </c>
      <c r="G71" s="114">
        <v>222</v>
      </c>
      <c r="H71" s="114">
        <v>59</v>
      </c>
      <c r="I71" s="140">
        <v>94</v>
      </c>
      <c r="J71" s="115">
        <v>-18</v>
      </c>
      <c r="K71" s="116">
        <v>-19.148936170212767</v>
      </c>
    </row>
    <row r="72" spans="1:11" ht="14.1" customHeight="1" x14ac:dyDescent="0.2">
      <c r="A72" s="306">
        <v>84</v>
      </c>
      <c r="B72" s="307" t="s">
        <v>308</v>
      </c>
      <c r="C72" s="308"/>
      <c r="D72" s="113">
        <v>1.1910215300045808</v>
      </c>
      <c r="E72" s="115">
        <v>52</v>
      </c>
      <c r="F72" s="114">
        <v>65</v>
      </c>
      <c r="G72" s="114">
        <v>92</v>
      </c>
      <c r="H72" s="114">
        <v>53</v>
      </c>
      <c r="I72" s="140">
        <v>62</v>
      </c>
      <c r="J72" s="115">
        <v>-10</v>
      </c>
      <c r="K72" s="116">
        <v>-16.129032258064516</v>
      </c>
    </row>
    <row r="73" spans="1:11" ht="14.1" customHeight="1" x14ac:dyDescent="0.2">
      <c r="A73" s="306" t="s">
        <v>309</v>
      </c>
      <c r="B73" s="307" t="s">
        <v>310</v>
      </c>
      <c r="C73" s="308"/>
      <c r="D73" s="113">
        <v>0.6871278057718736</v>
      </c>
      <c r="E73" s="115">
        <v>30</v>
      </c>
      <c r="F73" s="114">
        <v>17</v>
      </c>
      <c r="G73" s="114">
        <v>54</v>
      </c>
      <c r="H73" s="114">
        <v>7</v>
      </c>
      <c r="I73" s="140">
        <v>28</v>
      </c>
      <c r="J73" s="115">
        <v>2</v>
      </c>
      <c r="K73" s="116">
        <v>7.1428571428571432</v>
      </c>
    </row>
    <row r="74" spans="1:11" ht="14.1" customHeight="1" x14ac:dyDescent="0.2">
      <c r="A74" s="306" t="s">
        <v>311</v>
      </c>
      <c r="B74" s="307" t="s">
        <v>312</v>
      </c>
      <c r="C74" s="308"/>
      <c r="D74" s="113">
        <v>6.8712780577187355E-2</v>
      </c>
      <c r="E74" s="115">
        <v>3</v>
      </c>
      <c r="F74" s="114">
        <v>6</v>
      </c>
      <c r="G74" s="114">
        <v>12</v>
      </c>
      <c r="H74" s="114">
        <v>8</v>
      </c>
      <c r="I74" s="140">
        <v>9</v>
      </c>
      <c r="J74" s="115">
        <v>-6</v>
      </c>
      <c r="K74" s="116">
        <v>-66.666666666666671</v>
      </c>
    </row>
    <row r="75" spans="1:11" ht="14.1" customHeight="1" x14ac:dyDescent="0.2">
      <c r="A75" s="306" t="s">
        <v>313</v>
      </c>
      <c r="B75" s="307" t="s">
        <v>314</v>
      </c>
      <c r="C75" s="308"/>
      <c r="D75" s="113">
        <v>0.22904260192395787</v>
      </c>
      <c r="E75" s="115">
        <v>10</v>
      </c>
      <c r="F75" s="114">
        <v>28</v>
      </c>
      <c r="G75" s="114">
        <v>13</v>
      </c>
      <c r="H75" s="114">
        <v>22</v>
      </c>
      <c r="I75" s="140">
        <v>11</v>
      </c>
      <c r="J75" s="115">
        <v>-1</v>
      </c>
      <c r="K75" s="116">
        <v>-9.0909090909090917</v>
      </c>
    </row>
    <row r="76" spans="1:11" ht="14.1" customHeight="1" x14ac:dyDescent="0.2">
      <c r="A76" s="306">
        <v>91</v>
      </c>
      <c r="B76" s="307" t="s">
        <v>315</v>
      </c>
      <c r="C76" s="308"/>
      <c r="D76" s="113">
        <v>0.64131928538708205</v>
      </c>
      <c r="E76" s="115">
        <v>28</v>
      </c>
      <c r="F76" s="114">
        <v>18</v>
      </c>
      <c r="G76" s="114">
        <v>14</v>
      </c>
      <c r="H76" s="114">
        <v>13</v>
      </c>
      <c r="I76" s="140">
        <v>23</v>
      </c>
      <c r="J76" s="115">
        <v>5</v>
      </c>
      <c r="K76" s="116">
        <v>21.739130434782609</v>
      </c>
    </row>
    <row r="77" spans="1:11" ht="14.1" customHeight="1" x14ac:dyDescent="0.2">
      <c r="A77" s="306">
        <v>92</v>
      </c>
      <c r="B77" s="307" t="s">
        <v>316</v>
      </c>
      <c r="C77" s="308"/>
      <c r="D77" s="113">
        <v>0.54970224461749884</v>
      </c>
      <c r="E77" s="115">
        <v>24</v>
      </c>
      <c r="F77" s="114">
        <v>9</v>
      </c>
      <c r="G77" s="114">
        <v>20</v>
      </c>
      <c r="H77" s="114">
        <v>19</v>
      </c>
      <c r="I77" s="140">
        <v>32</v>
      </c>
      <c r="J77" s="115">
        <v>-8</v>
      </c>
      <c r="K77" s="116">
        <v>-25</v>
      </c>
    </row>
    <row r="78" spans="1:11" ht="14.1" customHeight="1" x14ac:dyDescent="0.2">
      <c r="A78" s="306">
        <v>93</v>
      </c>
      <c r="B78" s="307" t="s">
        <v>317</v>
      </c>
      <c r="C78" s="308"/>
      <c r="D78" s="113">
        <v>0.22904260192395787</v>
      </c>
      <c r="E78" s="115">
        <v>10</v>
      </c>
      <c r="F78" s="114" t="s">
        <v>513</v>
      </c>
      <c r="G78" s="114">
        <v>6</v>
      </c>
      <c r="H78" s="114">
        <v>4</v>
      </c>
      <c r="I78" s="140">
        <v>3</v>
      </c>
      <c r="J78" s="115">
        <v>7</v>
      </c>
      <c r="K78" s="116">
        <v>233.33333333333334</v>
      </c>
    </row>
    <row r="79" spans="1:11" ht="14.1" customHeight="1" x14ac:dyDescent="0.2">
      <c r="A79" s="306">
        <v>94</v>
      </c>
      <c r="B79" s="307" t="s">
        <v>318</v>
      </c>
      <c r="C79" s="308"/>
      <c r="D79" s="113">
        <v>0</v>
      </c>
      <c r="E79" s="115">
        <v>0</v>
      </c>
      <c r="F79" s="114" t="s">
        <v>513</v>
      </c>
      <c r="G79" s="114">
        <v>9</v>
      </c>
      <c r="H79" s="114" t="s">
        <v>513</v>
      </c>
      <c r="I79" s="140">
        <v>5</v>
      </c>
      <c r="J79" s="115">
        <v>-5</v>
      </c>
      <c r="K79" s="116">
        <v>-100</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v>0.38937242327072835</v>
      </c>
      <c r="E81" s="143">
        <v>17</v>
      </c>
      <c r="F81" s="144">
        <v>24</v>
      </c>
      <c r="G81" s="144">
        <v>125</v>
      </c>
      <c r="H81" s="144">
        <v>20</v>
      </c>
      <c r="I81" s="145">
        <v>16</v>
      </c>
      <c r="J81" s="143">
        <v>1</v>
      </c>
      <c r="K81" s="146">
        <v>6.25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4792</v>
      </c>
      <c r="E11" s="114">
        <v>4234</v>
      </c>
      <c r="F11" s="114">
        <v>4574</v>
      </c>
      <c r="G11" s="114">
        <v>4101</v>
      </c>
      <c r="H11" s="140">
        <v>5495</v>
      </c>
      <c r="I11" s="115">
        <v>-703</v>
      </c>
      <c r="J11" s="116">
        <v>-12.793448589626934</v>
      </c>
    </row>
    <row r="12" spans="1:15" s="110" customFormat="1" ht="24.95" customHeight="1" x14ac:dyDescent="0.2">
      <c r="A12" s="193" t="s">
        <v>132</v>
      </c>
      <c r="B12" s="194" t="s">
        <v>133</v>
      </c>
      <c r="C12" s="113">
        <v>2.1076794657762936</v>
      </c>
      <c r="D12" s="115">
        <v>101</v>
      </c>
      <c r="E12" s="114">
        <v>145</v>
      </c>
      <c r="F12" s="114">
        <v>99</v>
      </c>
      <c r="G12" s="114">
        <v>96</v>
      </c>
      <c r="H12" s="140">
        <v>86</v>
      </c>
      <c r="I12" s="115">
        <v>15</v>
      </c>
      <c r="J12" s="116">
        <v>17.441860465116278</v>
      </c>
    </row>
    <row r="13" spans="1:15" s="110" customFormat="1" ht="24.95" customHeight="1" x14ac:dyDescent="0.2">
      <c r="A13" s="193" t="s">
        <v>134</v>
      </c>
      <c r="B13" s="199" t="s">
        <v>214</v>
      </c>
      <c r="C13" s="113">
        <v>2.9424040066777963</v>
      </c>
      <c r="D13" s="115">
        <v>141</v>
      </c>
      <c r="E13" s="114">
        <v>108</v>
      </c>
      <c r="F13" s="114">
        <v>99</v>
      </c>
      <c r="G13" s="114">
        <v>121</v>
      </c>
      <c r="H13" s="140">
        <v>146</v>
      </c>
      <c r="I13" s="115">
        <v>-5</v>
      </c>
      <c r="J13" s="116">
        <v>-3.4246575342465753</v>
      </c>
    </row>
    <row r="14" spans="1:15" s="287" customFormat="1" ht="24.95" customHeight="1" x14ac:dyDescent="0.2">
      <c r="A14" s="193" t="s">
        <v>215</v>
      </c>
      <c r="B14" s="199" t="s">
        <v>137</v>
      </c>
      <c r="C14" s="113">
        <v>14.065108514190317</v>
      </c>
      <c r="D14" s="115">
        <v>674</v>
      </c>
      <c r="E14" s="114">
        <v>508</v>
      </c>
      <c r="F14" s="114">
        <v>517</v>
      </c>
      <c r="G14" s="114">
        <v>549</v>
      </c>
      <c r="H14" s="140">
        <v>705</v>
      </c>
      <c r="I14" s="115">
        <v>-31</v>
      </c>
      <c r="J14" s="116">
        <v>-4.3971631205673756</v>
      </c>
      <c r="K14" s="110"/>
      <c r="L14" s="110"/>
      <c r="M14" s="110"/>
      <c r="N14" s="110"/>
      <c r="O14" s="110"/>
    </row>
    <row r="15" spans="1:15" s="110" customFormat="1" ht="24.95" customHeight="1" x14ac:dyDescent="0.2">
      <c r="A15" s="193" t="s">
        <v>216</v>
      </c>
      <c r="B15" s="199" t="s">
        <v>217</v>
      </c>
      <c r="C15" s="113">
        <v>1.5651085141903172</v>
      </c>
      <c r="D15" s="115">
        <v>75</v>
      </c>
      <c r="E15" s="114">
        <v>100</v>
      </c>
      <c r="F15" s="114">
        <v>57</v>
      </c>
      <c r="G15" s="114">
        <v>63</v>
      </c>
      <c r="H15" s="140">
        <v>59</v>
      </c>
      <c r="I15" s="115">
        <v>16</v>
      </c>
      <c r="J15" s="116">
        <v>27.118644067796609</v>
      </c>
    </row>
    <row r="16" spans="1:15" s="287" customFormat="1" ht="24.95" customHeight="1" x14ac:dyDescent="0.2">
      <c r="A16" s="193" t="s">
        <v>218</v>
      </c>
      <c r="B16" s="199" t="s">
        <v>141</v>
      </c>
      <c r="C16" s="113">
        <v>6.0308848080133552</v>
      </c>
      <c r="D16" s="115">
        <v>289</v>
      </c>
      <c r="E16" s="114">
        <v>225</v>
      </c>
      <c r="F16" s="114">
        <v>235</v>
      </c>
      <c r="G16" s="114">
        <v>296</v>
      </c>
      <c r="H16" s="140">
        <v>352</v>
      </c>
      <c r="I16" s="115">
        <v>-63</v>
      </c>
      <c r="J16" s="116">
        <v>-17.897727272727273</v>
      </c>
      <c r="K16" s="110"/>
      <c r="L16" s="110"/>
      <c r="M16" s="110"/>
      <c r="N16" s="110"/>
      <c r="O16" s="110"/>
    </row>
    <row r="17" spans="1:15" s="110" customFormat="1" ht="24.95" customHeight="1" x14ac:dyDescent="0.2">
      <c r="A17" s="193" t="s">
        <v>142</v>
      </c>
      <c r="B17" s="199" t="s">
        <v>220</v>
      </c>
      <c r="C17" s="113">
        <v>6.4691151919866448</v>
      </c>
      <c r="D17" s="115">
        <v>310</v>
      </c>
      <c r="E17" s="114">
        <v>183</v>
      </c>
      <c r="F17" s="114">
        <v>225</v>
      </c>
      <c r="G17" s="114">
        <v>190</v>
      </c>
      <c r="H17" s="140">
        <v>294</v>
      </c>
      <c r="I17" s="115">
        <v>16</v>
      </c>
      <c r="J17" s="116">
        <v>5.4421768707482991</v>
      </c>
    </row>
    <row r="18" spans="1:15" s="287" customFormat="1" ht="24.95" customHeight="1" x14ac:dyDescent="0.2">
      <c r="A18" s="201" t="s">
        <v>144</v>
      </c>
      <c r="B18" s="202" t="s">
        <v>145</v>
      </c>
      <c r="C18" s="113">
        <v>9.9332220367278801</v>
      </c>
      <c r="D18" s="115">
        <v>476</v>
      </c>
      <c r="E18" s="114">
        <v>490</v>
      </c>
      <c r="F18" s="114">
        <v>464</v>
      </c>
      <c r="G18" s="114">
        <v>488</v>
      </c>
      <c r="H18" s="140">
        <v>508</v>
      </c>
      <c r="I18" s="115">
        <v>-32</v>
      </c>
      <c r="J18" s="116">
        <v>-6.2992125984251972</v>
      </c>
      <c r="K18" s="110"/>
      <c r="L18" s="110"/>
      <c r="M18" s="110"/>
      <c r="N18" s="110"/>
      <c r="O18" s="110"/>
    </row>
    <row r="19" spans="1:15" s="110" customFormat="1" ht="24.95" customHeight="1" x14ac:dyDescent="0.2">
      <c r="A19" s="193" t="s">
        <v>146</v>
      </c>
      <c r="B19" s="199" t="s">
        <v>147</v>
      </c>
      <c r="C19" s="113">
        <v>13.543405676126879</v>
      </c>
      <c r="D19" s="115">
        <v>649</v>
      </c>
      <c r="E19" s="114">
        <v>511</v>
      </c>
      <c r="F19" s="114">
        <v>650</v>
      </c>
      <c r="G19" s="114">
        <v>542</v>
      </c>
      <c r="H19" s="140">
        <v>888</v>
      </c>
      <c r="I19" s="115">
        <v>-239</v>
      </c>
      <c r="J19" s="116">
        <v>-26.914414414414413</v>
      </c>
    </row>
    <row r="20" spans="1:15" s="287" customFormat="1" ht="24.95" customHeight="1" x14ac:dyDescent="0.2">
      <c r="A20" s="193" t="s">
        <v>148</v>
      </c>
      <c r="B20" s="199" t="s">
        <v>149</v>
      </c>
      <c r="C20" s="113">
        <v>9.8080133555926547</v>
      </c>
      <c r="D20" s="115">
        <v>470</v>
      </c>
      <c r="E20" s="114">
        <v>661</v>
      </c>
      <c r="F20" s="114">
        <v>503</v>
      </c>
      <c r="G20" s="114">
        <v>468</v>
      </c>
      <c r="H20" s="140">
        <v>973</v>
      </c>
      <c r="I20" s="115">
        <v>-503</v>
      </c>
      <c r="J20" s="116">
        <v>-51.69578622816033</v>
      </c>
      <c r="K20" s="110"/>
      <c r="L20" s="110"/>
      <c r="M20" s="110"/>
      <c r="N20" s="110"/>
      <c r="O20" s="110"/>
    </row>
    <row r="21" spans="1:15" s="110" customFormat="1" ht="24.95" customHeight="1" x14ac:dyDescent="0.2">
      <c r="A21" s="201" t="s">
        <v>150</v>
      </c>
      <c r="B21" s="202" t="s">
        <v>151</v>
      </c>
      <c r="C21" s="113">
        <v>4.486644407345576</v>
      </c>
      <c r="D21" s="115">
        <v>215</v>
      </c>
      <c r="E21" s="114">
        <v>190</v>
      </c>
      <c r="F21" s="114">
        <v>179</v>
      </c>
      <c r="G21" s="114">
        <v>192</v>
      </c>
      <c r="H21" s="140">
        <v>200</v>
      </c>
      <c r="I21" s="115">
        <v>15</v>
      </c>
      <c r="J21" s="116">
        <v>7.5</v>
      </c>
    </row>
    <row r="22" spans="1:15" s="110" customFormat="1" ht="24.95" customHeight="1" x14ac:dyDescent="0.2">
      <c r="A22" s="201" t="s">
        <v>152</v>
      </c>
      <c r="B22" s="199" t="s">
        <v>153</v>
      </c>
      <c r="C22" s="113">
        <v>0.56343906510851416</v>
      </c>
      <c r="D22" s="115">
        <v>27</v>
      </c>
      <c r="E22" s="114">
        <v>26</v>
      </c>
      <c r="F22" s="114">
        <v>26</v>
      </c>
      <c r="G22" s="114">
        <v>18</v>
      </c>
      <c r="H22" s="140">
        <v>23</v>
      </c>
      <c r="I22" s="115">
        <v>4</v>
      </c>
      <c r="J22" s="116">
        <v>17.391304347826086</v>
      </c>
    </row>
    <row r="23" spans="1:15" s="110" customFormat="1" ht="24.95" customHeight="1" x14ac:dyDescent="0.2">
      <c r="A23" s="193" t="s">
        <v>154</v>
      </c>
      <c r="B23" s="199" t="s">
        <v>155</v>
      </c>
      <c r="C23" s="113">
        <v>0.39649415692821371</v>
      </c>
      <c r="D23" s="115">
        <v>19</v>
      </c>
      <c r="E23" s="114">
        <v>24</v>
      </c>
      <c r="F23" s="114">
        <v>23</v>
      </c>
      <c r="G23" s="114">
        <v>25</v>
      </c>
      <c r="H23" s="140">
        <v>20</v>
      </c>
      <c r="I23" s="115">
        <v>-1</v>
      </c>
      <c r="J23" s="116">
        <v>-5</v>
      </c>
    </row>
    <row r="24" spans="1:15" s="110" customFormat="1" ht="24.95" customHeight="1" x14ac:dyDescent="0.2">
      <c r="A24" s="193" t="s">
        <v>156</v>
      </c>
      <c r="B24" s="199" t="s">
        <v>221</v>
      </c>
      <c r="C24" s="113">
        <v>3.860601001669449</v>
      </c>
      <c r="D24" s="115">
        <v>185</v>
      </c>
      <c r="E24" s="114">
        <v>126</v>
      </c>
      <c r="F24" s="114">
        <v>146</v>
      </c>
      <c r="G24" s="114">
        <v>166</v>
      </c>
      <c r="H24" s="140">
        <v>256</v>
      </c>
      <c r="I24" s="115">
        <v>-71</v>
      </c>
      <c r="J24" s="116">
        <v>-27.734375</v>
      </c>
    </row>
    <row r="25" spans="1:15" s="110" customFormat="1" ht="24.95" customHeight="1" x14ac:dyDescent="0.2">
      <c r="A25" s="193" t="s">
        <v>222</v>
      </c>
      <c r="B25" s="204" t="s">
        <v>159</v>
      </c>
      <c r="C25" s="113">
        <v>10.934891485809683</v>
      </c>
      <c r="D25" s="115">
        <v>524</v>
      </c>
      <c r="E25" s="114">
        <v>456</v>
      </c>
      <c r="F25" s="114">
        <v>490</v>
      </c>
      <c r="G25" s="114">
        <v>422</v>
      </c>
      <c r="H25" s="140">
        <v>531</v>
      </c>
      <c r="I25" s="115">
        <v>-7</v>
      </c>
      <c r="J25" s="116">
        <v>-1.3182674199623352</v>
      </c>
    </row>
    <row r="26" spans="1:15" s="110" customFormat="1" ht="24.95" customHeight="1" x14ac:dyDescent="0.2">
      <c r="A26" s="201">
        <v>782.78300000000002</v>
      </c>
      <c r="B26" s="203" t="s">
        <v>160</v>
      </c>
      <c r="C26" s="113">
        <v>8.0759599332220375</v>
      </c>
      <c r="D26" s="115">
        <v>387</v>
      </c>
      <c r="E26" s="114">
        <v>306</v>
      </c>
      <c r="F26" s="114">
        <v>385</v>
      </c>
      <c r="G26" s="114">
        <v>323</v>
      </c>
      <c r="H26" s="140">
        <v>329</v>
      </c>
      <c r="I26" s="115">
        <v>58</v>
      </c>
      <c r="J26" s="116">
        <v>17.62917933130699</v>
      </c>
    </row>
    <row r="27" spans="1:15" s="110" customFormat="1" ht="24.95" customHeight="1" x14ac:dyDescent="0.2">
      <c r="A27" s="193" t="s">
        <v>161</v>
      </c>
      <c r="B27" s="199" t="s">
        <v>162</v>
      </c>
      <c r="C27" s="113">
        <v>2.712854757929883</v>
      </c>
      <c r="D27" s="115">
        <v>130</v>
      </c>
      <c r="E27" s="114">
        <v>95</v>
      </c>
      <c r="F27" s="114">
        <v>136</v>
      </c>
      <c r="G27" s="114">
        <v>96</v>
      </c>
      <c r="H27" s="140">
        <v>132</v>
      </c>
      <c r="I27" s="115">
        <v>-2</v>
      </c>
      <c r="J27" s="116">
        <v>-1.5151515151515151</v>
      </c>
    </row>
    <row r="28" spans="1:15" s="110" customFormat="1" ht="24.95" customHeight="1" x14ac:dyDescent="0.2">
      <c r="A28" s="193" t="s">
        <v>163</v>
      </c>
      <c r="B28" s="199" t="s">
        <v>164</v>
      </c>
      <c r="C28" s="113">
        <v>2.9006677796327214</v>
      </c>
      <c r="D28" s="115">
        <v>139</v>
      </c>
      <c r="E28" s="114">
        <v>115</v>
      </c>
      <c r="F28" s="114">
        <v>195</v>
      </c>
      <c r="G28" s="114">
        <v>91</v>
      </c>
      <c r="H28" s="140">
        <v>124</v>
      </c>
      <c r="I28" s="115">
        <v>15</v>
      </c>
      <c r="J28" s="116">
        <v>12.096774193548388</v>
      </c>
    </row>
    <row r="29" spans="1:15" s="110" customFormat="1" ht="24.95" customHeight="1" x14ac:dyDescent="0.2">
      <c r="A29" s="193">
        <v>86</v>
      </c>
      <c r="B29" s="199" t="s">
        <v>165</v>
      </c>
      <c r="C29" s="113">
        <v>3.005008347245409</v>
      </c>
      <c r="D29" s="115">
        <v>144</v>
      </c>
      <c r="E29" s="114">
        <v>142</v>
      </c>
      <c r="F29" s="114">
        <v>187</v>
      </c>
      <c r="G29" s="114">
        <v>150</v>
      </c>
      <c r="H29" s="140">
        <v>172</v>
      </c>
      <c r="I29" s="115">
        <v>-28</v>
      </c>
      <c r="J29" s="116">
        <v>-16.279069767441861</v>
      </c>
    </row>
    <row r="30" spans="1:15" s="110" customFormat="1" ht="24.95" customHeight="1" x14ac:dyDescent="0.2">
      <c r="A30" s="193">
        <v>87.88</v>
      </c>
      <c r="B30" s="204" t="s">
        <v>166</v>
      </c>
      <c r="C30" s="113">
        <v>8.2220367278798001</v>
      </c>
      <c r="D30" s="115">
        <v>394</v>
      </c>
      <c r="E30" s="114">
        <v>253</v>
      </c>
      <c r="F30" s="114">
        <v>356</v>
      </c>
      <c r="G30" s="114">
        <v>259</v>
      </c>
      <c r="H30" s="140">
        <v>277</v>
      </c>
      <c r="I30" s="115">
        <v>117</v>
      </c>
      <c r="J30" s="116">
        <v>42.238267148014444</v>
      </c>
    </row>
    <row r="31" spans="1:15" s="110" customFormat="1" ht="24.95" customHeight="1" x14ac:dyDescent="0.2">
      <c r="A31" s="193" t="s">
        <v>167</v>
      </c>
      <c r="B31" s="199" t="s">
        <v>168</v>
      </c>
      <c r="C31" s="113">
        <v>2.4415692821368946</v>
      </c>
      <c r="D31" s="115">
        <v>117</v>
      </c>
      <c r="E31" s="114">
        <v>78</v>
      </c>
      <c r="F31" s="114">
        <v>119</v>
      </c>
      <c r="G31" s="114">
        <v>95</v>
      </c>
      <c r="H31" s="140">
        <v>125</v>
      </c>
      <c r="I31" s="115">
        <v>-8</v>
      </c>
      <c r="J31" s="116">
        <v>-6.4</v>
      </c>
    </row>
    <row r="32" spans="1:15" s="110" customFormat="1" ht="24.95" customHeight="1" x14ac:dyDescent="0.2">
      <c r="A32" s="193"/>
      <c r="B32" s="204" t="s">
        <v>169</v>
      </c>
      <c r="C32" s="113">
        <v>0</v>
      </c>
      <c r="D32" s="115">
        <v>0</v>
      </c>
      <c r="E32" s="114">
        <v>0</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2.1076794657762936</v>
      </c>
      <c r="D34" s="115">
        <v>101</v>
      </c>
      <c r="E34" s="114">
        <v>145</v>
      </c>
      <c r="F34" s="114">
        <v>99</v>
      </c>
      <c r="G34" s="114">
        <v>96</v>
      </c>
      <c r="H34" s="140">
        <v>86</v>
      </c>
      <c r="I34" s="115">
        <v>15</v>
      </c>
      <c r="J34" s="116">
        <v>17.441860465116278</v>
      </c>
    </row>
    <row r="35" spans="1:10" s="110" customFormat="1" ht="24.95" customHeight="1" x14ac:dyDescent="0.2">
      <c r="A35" s="292" t="s">
        <v>171</v>
      </c>
      <c r="B35" s="293" t="s">
        <v>172</v>
      </c>
      <c r="C35" s="113">
        <v>26.940734557595992</v>
      </c>
      <c r="D35" s="115">
        <v>1291</v>
      </c>
      <c r="E35" s="114">
        <v>1106</v>
      </c>
      <c r="F35" s="114">
        <v>1080</v>
      </c>
      <c r="G35" s="114">
        <v>1158</v>
      </c>
      <c r="H35" s="140">
        <v>1359</v>
      </c>
      <c r="I35" s="115">
        <v>-68</v>
      </c>
      <c r="J35" s="116">
        <v>-5.0036791758646064</v>
      </c>
    </row>
    <row r="36" spans="1:10" s="110" customFormat="1" ht="24.95" customHeight="1" x14ac:dyDescent="0.2">
      <c r="A36" s="294" t="s">
        <v>173</v>
      </c>
      <c r="B36" s="295" t="s">
        <v>174</v>
      </c>
      <c r="C36" s="125">
        <v>70.951585976627712</v>
      </c>
      <c r="D36" s="143">
        <v>3400</v>
      </c>
      <c r="E36" s="144">
        <v>2983</v>
      </c>
      <c r="F36" s="144">
        <v>3395</v>
      </c>
      <c r="G36" s="144">
        <v>2847</v>
      </c>
      <c r="H36" s="145">
        <v>4050</v>
      </c>
      <c r="I36" s="143">
        <v>-650</v>
      </c>
      <c r="J36" s="146">
        <v>-16.049382716049383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4792</v>
      </c>
      <c r="F11" s="264">
        <v>4234</v>
      </c>
      <c r="G11" s="264">
        <v>4574</v>
      </c>
      <c r="H11" s="264">
        <v>4101</v>
      </c>
      <c r="I11" s="265">
        <v>5495</v>
      </c>
      <c r="J11" s="263">
        <v>-703</v>
      </c>
      <c r="K11" s="266">
        <v>-12.793448589626934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23.539232053422371</v>
      </c>
      <c r="E13" s="115">
        <v>1128</v>
      </c>
      <c r="F13" s="114">
        <v>1224</v>
      </c>
      <c r="G13" s="114">
        <v>1295</v>
      </c>
      <c r="H13" s="114">
        <v>1065</v>
      </c>
      <c r="I13" s="140">
        <v>1190</v>
      </c>
      <c r="J13" s="115">
        <v>-62</v>
      </c>
      <c r="K13" s="116">
        <v>-5.2100840336134455</v>
      </c>
    </row>
    <row r="14" spans="1:17" ht="15.95" customHeight="1" x14ac:dyDescent="0.2">
      <c r="A14" s="306" t="s">
        <v>230</v>
      </c>
      <c r="B14" s="307"/>
      <c r="C14" s="308"/>
      <c r="D14" s="113">
        <v>61.623539232053425</v>
      </c>
      <c r="E14" s="115">
        <v>2953</v>
      </c>
      <c r="F14" s="114">
        <v>2462</v>
      </c>
      <c r="G14" s="114">
        <v>2577</v>
      </c>
      <c r="H14" s="114">
        <v>2437</v>
      </c>
      <c r="I14" s="140">
        <v>3499</v>
      </c>
      <c r="J14" s="115">
        <v>-546</v>
      </c>
      <c r="K14" s="116">
        <v>-15.604458416690482</v>
      </c>
    </row>
    <row r="15" spans="1:17" ht="15.95" customHeight="1" x14ac:dyDescent="0.2">
      <c r="A15" s="306" t="s">
        <v>231</v>
      </c>
      <c r="B15" s="307"/>
      <c r="C15" s="308"/>
      <c r="D15" s="113">
        <v>7.2412353923205339</v>
      </c>
      <c r="E15" s="115">
        <v>347</v>
      </c>
      <c r="F15" s="114">
        <v>244</v>
      </c>
      <c r="G15" s="114">
        <v>291</v>
      </c>
      <c r="H15" s="114">
        <v>297</v>
      </c>
      <c r="I15" s="140">
        <v>412</v>
      </c>
      <c r="J15" s="115">
        <v>-65</v>
      </c>
      <c r="K15" s="116">
        <v>-15.776699029126213</v>
      </c>
    </row>
    <row r="16" spans="1:17" ht="15.95" customHeight="1" x14ac:dyDescent="0.2">
      <c r="A16" s="306" t="s">
        <v>232</v>
      </c>
      <c r="B16" s="307"/>
      <c r="C16" s="308"/>
      <c r="D16" s="113">
        <v>6.865609348914858</v>
      </c>
      <c r="E16" s="115">
        <v>329</v>
      </c>
      <c r="F16" s="114">
        <v>281</v>
      </c>
      <c r="G16" s="114">
        <v>303</v>
      </c>
      <c r="H16" s="114">
        <v>278</v>
      </c>
      <c r="I16" s="140">
        <v>357</v>
      </c>
      <c r="J16" s="115">
        <v>-28</v>
      </c>
      <c r="K16" s="116">
        <v>-7.8431372549019605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1.8781302170283807</v>
      </c>
      <c r="E18" s="115">
        <v>90</v>
      </c>
      <c r="F18" s="114">
        <v>127</v>
      </c>
      <c r="G18" s="114">
        <v>104</v>
      </c>
      <c r="H18" s="114">
        <v>72</v>
      </c>
      <c r="I18" s="140">
        <v>85</v>
      </c>
      <c r="J18" s="115">
        <v>5</v>
      </c>
      <c r="K18" s="116">
        <v>5.882352941176471</v>
      </c>
    </row>
    <row r="19" spans="1:11" ht="14.1" customHeight="1" x14ac:dyDescent="0.2">
      <c r="A19" s="306" t="s">
        <v>235</v>
      </c>
      <c r="B19" s="307" t="s">
        <v>236</v>
      </c>
      <c r="C19" s="308"/>
      <c r="D19" s="113">
        <v>1.1268781302170283</v>
      </c>
      <c r="E19" s="115">
        <v>54</v>
      </c>
      <c r="F19" s="114">
        <v>85</v>
      </c>
      <c r="G19" s="114">
        <v>61</v>
      </c>
      <c r="H19" s="114">
        <v>31</v>
      </c>
      <c r="I19" s="140">
        <v>54</v>
      </c>
      <c r="J19" s="115">
        <v>0</v>
      </c>
      <c r="K19" s="116">
        <v>0</v>
      </c>
    </row>
    <row r="20" spans="1:11" ht="14.1" customHeight="1" x14ac:dyDescent="0.2">
      <c r="A20" s="306">
        <v>12</v>
      </c>
      <c r="B20" s="307" t="s">
        <v>237</v>
      </c>
      <c r="C20" s="308"/>
      <c r="D20" s="113">
        <v>1.3564273789649415</v>
      </c>
      <c r="E20" s="115">
        <v>65</v>
      </c>
      <c r="F20" s="114">
        <v>62</v>
      </c>
      <c r="G20" s="114">
        <v>62</v>
      </c>
      <c r="H20" s="114">
        <v>44</v>
      </c>
      <c r="I20" s="140">
        <v>54</v>
      </c>
      <c r="J20" s="115">
        <v>11</v>
      </c>
      <c r="K20" s="116">
        <v>20.37037037037037</v>
      </c>
    </row>
    <row r="21" spans="1:11" ht="14.1" customHeight="1" x14ac:dyDescent="0.2">
      <c r="A21" s="306">
        <v>21</v>
      </c>
      <c r="B21" s="307" t="s">
        <v>238</v>
      </c>
      <c r="C21" s="308"/>
      <c r="D21" s="113">
        <v>0.37562604340567612</v>
      </c>
      <c r="E21" s="115">
        <v>18</v>
      </c>
      <c r="F21" s="114">
        <v>16</v>
      </c>
      <c r="G21" s="114">
        <v>19</v>
      </c>
      <c r="H21" s="114">
        <v>14</v>
      </c>
      <c r="I21" s="140">
        <v>19</v>
      </c>
      <c r="J21" s="115">
        <v>-1</v>
      </c>
      <c r="K21" s="116">
        <v>-5.2631578947368425</v>
      </c>
    </row>
    <row r="22" spans="1:11" ht="14.1" customHeight="1" x14ac:dyDescent="0.2">
      <c r="A22" s="306">
        <v>22</v>
      </c>
      <c r="B22" s="307" t="s">
        <v>239</v>
      </c>
      <c r="C22" s="308"/>
      <c r="D22" s="113">
        <v>1.4398998330550918</v>
      </c>
      <c r="E22" s="115">
        <v>69</v>
      </c>
      <c r="F22" s="114">
        <v>75</v>
      </c>
      <c r="G22" s="114">
        <v>75</v>
      </c>
      <c r="H22" s="114">
        <v>85</v>
      </c>
      <c r="I22" s="140">
        <v>474</v>
      </c>
      <c r="J22" s="115">
        <v>-405</v>
      </c>
      <c r="K22" s="116">
        <v>-85.443037974683548</v>
      </c>
    </row>
    <row r="23" spans="1:11" ht="14.1" customHeight="1" x14ac:dyDescent="0.2">
      <c r="A23" s="306">
        <v>23</v>
      </c>
      <c r="B23" s="307" t="s">
        <v>240</v>
      </c>
      <c r="C23" s="308"/>
      <c r="D23" s="113">
        <v>0.25041736227045075</v>
      </c>
      <c r="E23" s="115">
        <v>12</v>
      </c>
      <c r="F23" s="114">
        <v>8</v>
      </c>
      <c r="G23" s="114">
        <v>10</v>
      </c>
      <c r="H23" s="114">
        <v>7</v>
      </c>
      <c r="I23" s="140">
        <v>15</v>
      </c>
      <c r="J23" s="115">
        <v>-3</v>
      </c>
      <c r="K23" s="116">
        <v>-20</v>
      </c>
    </row>
    <row r="24" spans="1:11" ht="14.1" customHeight="1" x14ac:dyDescent="0.2">
      <c r="A24" s="306">
        <v>24</v>
      </c>
      <c r="B24" s="307" t="s">
        <v>241</v>
      </c>
      <c r="C24" s="308"/>
      <c r="D24" s="113">
        <v>4.1110183639399001</v>
      </c>
      <c r="E24" s="115">
        <v>197</v>
      </c>
      <c r="F24" s="114">
        <v>180</v>
      </c>
      <c r="G24" s="114">
        <v>177</v>
      </c>
      <c r="H24" s="114">
        <v>188</v>
      </c>
      <c r="I24" s="140">
        <v>233</v>
      </c>
      <c r="J24" s="115">
        <v>-36</v>
      </c>
      <c r="K24" s="116">
        <v>-15.450643776824034</v>
      </c>
    </row>
    <row r="25" spans="1:11" ht="14.1" customHeight="1" x14ac:dyDescent="0.2">
      <c r="A25" s="306">
        <v>25</v>
      </c>
      <c r="B25" s="307" t="s">
        <v>242</v>
      </c>
      <c r="C25" s="308"/>
      <c r="D25" s="113">
        <v>4.8414023372287147</v>
      </c>
      <c r="E25" s="115">
        <v>232</v>
      </c>
      <c r="F25" s="114">
        <v>172</v>
      </c>
      <c r="G25" s="114">
        <v>202</v>
      </c>
      <c r="H25" s="114">
        <v>237</v>
      </c>
      <c r="I25" s="140">
        <v>299</v>
      </c>
      <c r="J25" s="115">
        <v>-67</v>
      </c>
      <c r="K25" s="116">
        <v>-22.408026755852841</v>
      </c>
    </row>
    <row r="26" spans="1:11" ht="14.1" customHeight="1" x14ac:dyDescent="0.2">
      <c r="A26" s="306">
        <v>26</v>
      </c>
      <c r="B26" s="307" t="s">
        <v>243</v>
      </c>
      <c r="C26" s="308"/>
      <c r="D26" s="113">
        <v>3.714524207011686</v>
      </c>
      <c r="E26" s="115">
        <v>178</v>
      </c>
      <c r="F26" s="114">
        <v>106</v>
      </c>
      <c r="G26" s="114">
        <v>128</v>
      </c>
      <c r="H26" s="114">
        <v>108</v>
      </c>
      <c r="I26" s="140">
        <v>185</v>
      </c>
      <c r="J26" s="115">
        <v>-7</v>
      </c>
      <c r="K26" s="116">
        <v>-3.7837837837837838</v>
      </c>
    </row>
    <row r="27" spans="1:11" ht="14.1" customHeight="1" x14ac:dyDescent="0.2">
      <c r="A27" s="306">
        <v>27</v>
      </c>
      <c r="B27" s="307" t="s">
        <v>244</v>
      </c>
      <c r="C27" s="308"/>
      <c r="D27" s="113">
        <v>1.669449081803005</v>
      </c>
      <c r="E27" s="115">
        <v>80</v>
      </c>
      <c r="F27" s="114">
        <v>57</v>
      </c>
      <c r="G27" s="114">
        <v>52</v>
      </c>
      <c r="H27" s="114">
        <v>77</v>
      </c>
      <c r="I27" s="140">
        <v>86</v>
      </c>
      <c r="J27" s="115">
        <v>-6</v>
      </c>
      <c r="K27" s="116">
        <v>-6.9767441860465116</v>
      </c>
    </row>
    <row r="28" spans="1:11" ht="14.1" customHeight="1" x14ac:dyDescent="0.2">
      <c r="A28" s="306">
        <v>28</v>
      </c>
      <c r="B28" s="307" t="s">
        <v>245</v>
      </c>
      <c r="C28" s="308"/>
      <c r="D28" s="113">
        <v>0.58430717863105175</v>
      </c>
      <c r="E28" s="115">
        <v>28</v>
      </c>
      <c r="F28" s="114">
        <v>5</v>
      </c>
      <c r="G28" s="114">
        <v>9</v>
      </c>
      <c r="H28" s="114">
        <v>5</v>
      </c>
      <c r="I28" s="140">
        <v>30</v>
      </c>
      <c r="J28" s="115">
        <v>-2</v>
      </c>
      <c r="K28" s="116">
        <v>-6.666666666666667</v>
      </c>
    </row>
    <row r="29" spans="1:11" ht="14.1" customHeight="1" x14ac:dyDescent="0.2">
      <c r="A29" s="306">
        <v>29</v>
      </c>
      <c r="B29" s="307" t="s">
        <v>246</v>
      </c>
      <c r="C29" s="308"/>
      <c r="D29" s="113">
        <v>2.295492487479132</v>
      </c>
      <c r="E29" s="115">
        <v>110</v>
      </c>
      <c r="F29" s="114">
        <v>101</v>
      </c>
      <c r="G29" s="114">
        <v>111</v>
      </c>
      <c r="H29" s="114">
        <v>84</v>
      </c>
      <c r="I29" s="140">
        <v>131</v>
      </c>
      <c r="J29" s="115">
        <v>-21</v>
      </c>
      <c r="K29" s="116">
        <v>-16.03053435114504</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1.7320534223706177</v>
      </c>
      <c r="E31" s="115">
        <v>83</v>
      </c>
      <c r="F31" s="114">
        <v>77</v>
      </c>
      <c r="G31" s="114">
        <v>74</v>
      </c>
      <c r="H31" s="114">
        <v>63</v>
      </c>
      <c r="I31" s="140">
        <v>106</v>
      </c>
      <c r="J31" s="115">
        <v>-23</v>
      </c>
      <c r="K31" s="116">
        <v>-21.69811320754717</v>
      </c>
    </row>
    <row r="32" spans="1:11" ht="14.1" customHeight="1" x14ac:dyDescent="0.2">
      <c r="A32" s="306">
        <v>31</v>
      </c>
      <c r="B32" s="307" t="s">
        <v>251</v>
      </c>
      <c r="C32" s="308"/>
      <c r="D32" s="113">
        <v>0.43823038397328884</v>
      </c>
      <c r="E32" s="115">
        <v>21</v>
      </c>
      <c r="F32" s="114">
        <v>17</v>
      </c>
      <c r="G32" s="114">
        <v>15</v>
      </c>
      <c r="H32" s="114">
        <v>17</v>
      </c>
      <c r="I32" s="140">
        <v>28</v>
      </c>
      <c r="J32" s="115">
        <v>-7</v>
      </c>
      <c r="K32" s="116">
        <v>-25</v>
      </c>
    </row>
    <row r="33" spans="1:11" ht="14.1" customHeight="1" x14ac:dyDescent="0.2">
      <c r="A33" s="306">
        <v>32</v>
      </c>
      <c r="B33" s="307" t="s">
        <v>252</v>
      </c>
      <c r="C33" s="308"/>
      <c r="D33" s="113">
        <v>3.5475792988313857</v>
      </c>
      <c r="E33" s="115">
        <v>170</v>
      </c>
      <c r="F33" s="114">
        <v>266</v>
      </c>
      <c r="G33" s="114">
        <v>220</v>
      </c>
      <c r="H33" s="114">
        <v>257</v>
      </c>
      <c r="I33" s="140">
        <v>211</v>
      </c>
      <c r="J33" s="115">
        <v>-41</v>
      </c>
      <c r="K33" s="116">
        <v>-19.431279620853079</v>
      </c>
    </row>
    <row r="34" spans="1:11" ht="14.1" customHeight="1" x14ac:dyDescent="0.2">
      <c r="A34" s="306">
        <v>33</v>
      </c>
      <c r="B34" s="307" t="s">
        <v>253</v>
      </c>
      <c r="C34" s="308"/>
      <c r="D34" s="113">
        <v>1.9824707846410685</v>
      </c>
      <c r="E34" s="115">
        <v>95</v>
      </c>
      <c r="F34" s="114">
        <v>108</v>
      </c>
      <c r="G34" s="114">
        <v>113</v>
      </c>
      <c r="H34" s="114">
        <v>101</v>
      </c>
      <c r="I34" s="140">
        <v>113</v>
      </c>
      <c r="J34" s="115">
        <v>-18</v>
      </c>
      <c r="K34" s="116">
        <v>-15.929203539823009</v>
      </c>
    </row>
    <row r="35" spans="1:11" ht="14.1" customHeight="1" x14ac:dyDescent="0.2">
      <c r="A35" s="306">
        <v>34</v>
      </c>
      <c r="B35" s="307" t="s">
        <v>254</v>
      </c>
      <c r="C35" s="308"/>
      <c r="D35" s="113">
        <v>3.964941569282137</v>
      </c>
      <c r="E35" s="115">
        <v>190</v>
      </c>
      <c r="F35" s="114">
        <v>147</v>
      </c>
      <c r="G35" s="114">
        <v>139</v>
      </c>
      <c r="H35" s="114">
        <v>157</v>
      </c>
      <c r="I35" s="140">
        <v>217</v>
      </c>
      <c r="J35" s="115">
        <v>-27</v>
      </c>
      <c r="K35" s="116">
        <v>-12.442396313364055</v>
      </c>
    </row>
    <row r="36" spans="1:11" ht="14.1" customHeight="1" x14ac:dyDescent="0.2">
      <c r="A36" s="306">
        <v>41</v>
      </c>
      <c r="B36" s="307" t="s">
        <v>255</v>
      </c>
      <c r="C36" s="308"/>
      <c r="D36" s="113">
        <v>3.33889816360601</v>
      </c>
      <c r="E36" s="115">
        <v>160</v>
      </c>
      <c r="F36" s="114">
        <v>74</v>
      </c>
      <c r="G36" s="114">
        <v>93</v>
      </c>
      <c r="H36" s="114">
        <v>82</v>
      </c>
      <c r="I36" s="140">
        <v>162</v>
      </c>
      <c r="J36" s="115">
        <v>-2</v>
      </c>
      <c r="K36" s="116">
        <v>-1.2345679012345678</v>
      </c>
    </row>
    <row r="37" spans="1:11" ht="14.1" customHeight="1" x14ac:dyDescent="0.2">
      <c r="A37" s="306">
        <v>42</v>
      </c>
      <c r="B37" s="307" t="s">
        <v>256</v>
      </c>
      <c r="C37" s="308"/>
      <c r="D37" s="113" t="s">
        <v>513</v>
      </c>
      <c r="E37" s="115" t="s">
        <v>513</v>
      </c>
      <c r="F37" s="114">
        <v>6</v>
      </c>
      <c r="G37" s="114">
        <v>7</v>
      </c>
      <c r="H37" s="114">
        <v>4</v>
      </c>
      <c r="I37" s="140" t="s">
        <v>513</v>
      </c>
      <c r="J37" s="115" t="s">
        <v>513</v>
      </c>
      <c r="K37" s="116" t="s">
        <v>513</v>
      </c>
    </row>
    <row r="38" spans="1:11" ht="14.1" customHeight="1" x14ac:dyDescent="0.2">
      <c r="A38" s="306">
        <v>43</v>
      </c>
      <c r="B38" s="307" t="s">
        <v>257</v>
      </c>
      <c r="C38" s="308"/>
      <c r="D38" s="113">
        <v>0.39649415692821371</v>
      </c>
      <c r="E38" s="115">
        <v>19</v>
      </c>
      <c r="F38" s="114">
        <v>25</v>
      </c>
      <c r="G38" s="114">
        <v>24</v>
      </c>
      <c r="H38" s="114">
        <v>16</v>
      </c>
      <c r="I38" s="140">
        <v>17</v>
      </c>
      <c r="J38" s="115">
        <v>2</v>
      </c>
      <c r="K38" s="116">
        <v>11.764705882352942</v>
      </c>
    </row>
    <row r="39" spans="1:11" ht="14.1" customHeight="1" x14ac:dyDescent="0.2">
      <c r="A39" s="306">
        <v>51</v>
      </c>
      <c r="B39" s="307" t="s">
        <v>258</v>
      </c>
      <c r="C39" s="308"/>
      <c r="D39" s="113">
        <v>9.3697829716193652</v>
      </c>
      <c r="E39" s="115">
        <v>449</v>
      </c>
      <c r="F39" s="114">
        <v>626</v>
      </c>
      <c r="G39" s="114">
        <v>512</v>
      </c>
      <c r="H39" s="114">
        <v>411</v>
      </c>
      <c r="I39" s="140">
        <v>487</v>
      </c>
      <c r="J39" s="115">
        <v>-38</v>
      </c>
      <c r="K39" s="116">
        <v>-7.8028747433264884</v>
      </c>
    </row>
    <row r="40" spans="1:11" ht="14.1" customHeight="1" x14ac:dyDescent="0.2">
      <c r="A40" s="306" t="s">
        <v>259</v>
      </c>
      <c r="B40" s="307" t="s">
        <v>260</v>
      </c>
      <c r="C40" s="308"/>
      <c r="D40" s="113">
        <v>8.0342237061769612</v>
      </c>
      <c r="E40" s="115">
        <v>385</v>
      </c>
      <c r="F40" s="114">
        <v>477</v>
      </c>
      <c r="G40" s="114">
        <v>463</v>
      </c>
      <c r="H40" s="114">
        <v>359</v>
      </c>
      <c r="I40" s="140">
        <v>415</v>
      </c>
      <c r="J40" s="115">
        <v>-30</v>
      </c>
      <c r="K40" s="116">
        <v>-7.2289156626506026</v>
      </c>
    </row>
    <row r="41" spans="1:11" ht="14.1" customHeight="1" x14ac:dyDescent="0.2">
      <c r="A41" s="306"/>
      <c r="B41" s="307" t="s">
        <v>261</v>
      </c>
      <c r="C41" s="308"/>
      <c r="D41" s="113">
        <v>7.0325542570951587</v>
      </c>
      <c r="E41" s="115">
        <v>337</v>
      </c>
      <c r="F41" s="114">
        <v>436</v>
      </c>
      <c r="G41" s="114">
        <v>384</v>
      </c>
      <c r="H41" s="114">
        <v>291</v>
      </c>
      <c r="I41" s="140">
        <v>346</v>
      </c>
      <c r="J41" s="115">
        <v>-9</v>
      </c>
      <c r="K41" s="116">
        <v>-2.601156069364162</v>
      </c>
    </row>
    <row r="42" spans="1:11" ht="14.1" customHeight="1" x14ac:dyDescent="0.2">
      <c r="A42" s="306">
        <v>52</v>
      </c>
      <c r="B42" s="307" t="s">
        <v>262</v>
      </c>
      <c r="C42" s="308"/>
      <c r="D42" s="113">
        <v>6.3856427378964939</v>
      </c>
      <c r="E42" s="115">
        <v>306</v>
      </c>
      <c r="F42" s="114">
        <v>283</v>
      </c>
      <c r="G42" s="114">
        <v>270</v>
      </c>
      <c r="H42" s="114">
        <v>274</v>
      </c>
      <c r="I42" s="140">
        <v>345</v>
      </c>
      <c r="J42" s="115">
        <v>-39</v>
      </c>
      <c r="K42" s="116">
        <v>-11.304347826086957</v>
      </c>
    </row>
    <row r="43" spans="1:11" ht="14.1" customHeight="1" x14ac:dyDescent="0.2">
      <c r="A43" s="306" t="s">
        <v>263</v>
      </c>
      <c r="B43" s="307" t="s">
        <v>264</v>
      </c>
      <c r="C43" s="308"/>
      <c r="D43" s="113">
        <v>5.5926544240400666</v>
      </c>
      <c r="E43" s="115">
        <v>268</v>
      </c>
      <c r="F43" s="114">
        <v>242</v>
      </c>
      <c r="G43" s="114">
        <v>234</v>
      </c>
      <c r="H43" s="114">
        <v>241</v>
      </c>
      <c r="I43" s="140">
        <v>304</v>
      </c>
      <c r="J43" s="115">
        <v>-36</v>
      </c>
      <c r="K43" s="116">
        <v>-11.842105263157896</v>
      </c>
    </row>
    <row r="44" spans="1:11" ht="14.1" customHeight="1" x14ac:dyDescent="0.2">
      <c r="A44" s="306">
        <v>53</v>
      </c>
      <c r="B44" s="307" t="s">
        <v>265</v>
      </c>
      <c r="C44" s="308"/>
      <c r="D44" s="113">
        <v>1.1060100166944908</v>
      </c>
      <c r="E44" s="115">
        <v>53</v>
      </c>
      <c r="F44" s="114">
        <v>40</v>
      </c>
      <c r="G44" s="114">
        <v>52</v>
      </c>
      <c r="H44" s="114">
        <v>40</v>
      </c>
      <c r="I44" s="140">
        <v>47</v>
      </c>
      <c r="J44" s="115">
        <v>6</v>
      </c>
      <c r="K44" s="116">
        <v>12.76595744680851</v>
      </c>
    </row>
    <row r="45" spans="1:11" ht="14.1" customHeight="1" x14ac:dyDescent="0.2">
      <c r="A45" s="306" t="s">
        <v>266</v>
      </c>
      <c r="B45" s="307" t="s">
        <v>267</v>
      </c>
      <c r="C45" s="308"/>
      <c r="D45" s="113">
        <v>1.0225375626043405</v>
      </c>
      <c r="E45" s="115">
        <v>49</v>
      </c>
      <c r="F45" s="114">
        <v>38</v>
      </c>
      <c r="G45" s="114">
        <v>49</v>
      </c>
      <c r="H45" s="114">
        <v>40</v>
      </c>
      <c r="I45" s="140">
        <v>45</v>
      </c>
      <c r="J45" s="115">
        <v>4</v>
      </c>
      <c r="K45" s="116">
        <v>8.8888888888888893</v>
      </c>
    </row>
    <row r="46" spans="1:11" ht="14.1" customHeight="1" x14ac:dyDescent="0.2">
      <c r="A46" s="306">
        <v>54</v>
      </c>
      <c r="B46" s="307" t="s">
        <v>268</v>
      </c>
      <c r="C46" s="308"/>
      <c r="D46" s="113">
        <v>5.634390651085142</v>
      </c>
      <c r="E46" s="115">
        <v>270</v>
      </c>
      <c r="F46" s="114">
        <v>228</v>
      </c>
      <c r="G46" s="114">
        <v>254</v>
      </c>
      <c r="H46" s="114">
        <v>227</v>
      </c>
      <c r="I46" s="140">
        <v>263</v>
      </c>
      <c r="J46" s="115">
        <v>7</v>
      </c>
      <c r="K46" s="116">
        <v>2.661596958174905</v>
      </c>
    </row>
    <row r="47" spans="1:11" ht="14.1" customHeight="1" x14ac:dyDescent="0.2">
      <c r="A47" s="306">
        <v>61</v>
      </c>
      <c r="B47" s="307" t="s">
        <v>269</v>
      </c>
      <c r="C47" s="308"/>
      <c r="D47" s="113">
        <v>2.045075125208681</v>
      </c>
      <c r="E47" s="115">
        <v>98</v>
      </c>
      <c r="F47" s="114">
        <v>63</v>
      </c>
      <c r="G47" s="114">
        <v>83</v>
      </c>
      <c r="H47" s="114">
        <v>69</v>
      </c>
      <c r="I47" s="140">
        <v>139</v>
      </c>
      <c r="J47" s="115">
        <v>-41</v>
      </c>
      <c r="K47" s="116">
        <v>-29.496402877697843</v>
      </c>
    </row>
    <row r="48" spans="1:11" ht="14.1" customHeight="1" x14ac:dyDescent="0.2">
      <c r="A48" s="306">
        <v>62</v>
      </c>
      <c r="B48" s="307" t="s">
        <v>270</v>
      </c>
      <c r="C48" s="308"/>
      <c r="D48" s="113">
        <v>8.1594323873121866</v>
      </c>
      <c r="E48" s="115">
        <v>391</v>
      </c>
      <c r="F48" s="114">
        <v>323</v>
      </c>
      <c r="G48" s="114">
        <v>359</v>
      </c>
      <c r="H48" s="114">
        <v>322</v>
      </c>
      <c r="I48" s="140">
        <v>410</v>
      </c>
      <c r="J48" s="115">
        <v>-19</v>
      </c>
      <c r="K48" s="116">
        <v>-4.6341463414634143</v>
      </c>
    </row>
    <row r="49" spans="1:11" ht="14.1" customHeight="1" x14ac:dyDescent="0.2">
      <c r="A49" s="306">
        <v>63</v>
      </c>
      <c r="B49" s="307" t="s">
        <v>271</v>
      </c>
      <c r="C49" s="308"/>
      <c r="D49" s="113">
        <v>4.1736227045075127</v>
      </c>
      <c r="E49" s="115">
        <v>200</v>
      </c>
      <c r="F49" s="114">
        <v>169</v>
      </c>
      <c r="G49" s="114">
        <v>177</v>
      </c>
      <c r="H49" s="114">
        <v>203</v>
      </c>
      <c r="I49" s="140">
        <v>198</v>
      </c>
      <c r="J49" s="115">
        <v>2</v>
      </c>
      <c r="K49" s="116">
        <v>1.0101010101010102</v>
      </c>
    </row>
    <row r="50" spans="1:11" ht="14.1" customHeight="1" x14ac:dyDescent="0.2">
      <c r="A50" s="306" t="s">
        <v>272</v>
      </c>
      <c r="B50" s="307" t="s">
        <v>273</v>
      </c>
      <c r="C50" s="308"/>
      <c r="D50" s="113">
        <v>1.6485809682804675</v>
      </c>
      <c r="E50" s="115">
        <v>79</v>
      </c>
      <c r="F50" s="114">
        <v>70</v>
      </c>
      <c r="G50" s="114">
        <v>77</v>
      </c>
      <c r="H50" s="114">
        <v>68</v>
      </c>
      <c r="I50" s="140">
        <v>90</v>
      </c>
      <c r="J50" s="115">
        <v>-11</v>
      </c>
      <c r="K50" s="116">
        <v>-12.222222222222221</v>
      </c>
    </row>
    <row r="51" spans="1:11" ht="14.1" customHeight="1" x14ac:dyDescent="0.2">
      <c r="A51" s="306" t="s">
        <v>274</v>
      </c>
      <c r="B51" s="307" t="s">
        <v>275</v>
      </c>
      <c r="C51" s="308"/>
      <c r="D51" s="113">
        <v>2.3998330550918197</v>
      </c>
      <c r="E51" s="115">
        <v>115</v>
      </c>
      <c r="F51" s="114">
        <v>95</v>
      </c>
      <c r="G51" s="114">
        <v>86</v>
      </c>
      <c r="H51" s="114">
        <v>127</v>
      </c>
      <c r="I51" s="140">
        <v>101</v>
      </c>
      <c r="J51" s="115">
        <v>14</v>
      </c>
      <c r="K51" s="116">
        <v>13.861386138613861</v>
      </c>
    </row>
    <row r="52" spans="1:11" ht="14.1" customHeight="1" x14ac:dyDescent="0.2">
      <c r="A52" s="306">
        <v>71</v>
      </c>
      <c r="B52" s="307" t="s">
        <v>276</v>
      </c>
      <c r="C52" s="308"/>
      <c r="D52" s="113">
        <v>8.3472454090150254</v>
      </c>
      <c r="E52" s="115">
        <v>400</v>
      </c>
      <c r="F52" s="114">
        <v>301</v>
      </c>
      <c r="G52" s="114">
        <v>345</v>
      </c>
      <c r="H52" s="114">
        <v>332</v>
      </c>
      <c r="I52" s="140">
        <v>404</v>
      </c>
      <c r="J52" s="115">
        <v>-4</v>
      </c>
      <c r="K52" s="116">
        <v>-0.99009900990099009</v>
      </c>
    </row>
    <row r="53" spans="1:11" ht="14.1" customHeight="1" x14ac:dyDescent="0.2">
      <c r="A53" s="306" t="s">
        <v>277</v>
      </c>
      <c r="B53" s="307" t="s">
        <v>278</v>
      </c>
      <c r="C53" s="308"/>
      <c r="D53" s="113">
        <v>3.2345575959933224</v>
      </c>
      <c r="E53" s="115">
        <v>155</v>
      </c>
      <c r="F53" s="114">
        <v>130</v>
      </c>
      <c r="G53" s="114">
        <v>144</v>
      </c>
      <c r="H53" s="114">
        <v>142</v>
      </c>
      <c r="I53" s="140">
        <v>167</v>
      </c>
      <c r="J53" s="115">
        <v>-12</v>
      </c>
      <c r="K53" s="116">
        <v>-7.1856287425149699</v>
      </c>
    </row>
    <row r="54" spans="1:11" ht="14.1" customHeight="1" x14ac:dyDescent="0.2">
      <c r="A54" s="306" t="s">
        <v>279</v>
      </c>
      <c r="B54" s="307" t="s">
        <v>280</v>
      </c>
      <c r="C54" s="308"/>
      <c r="D54" s="113">
        <v>4.2153589315525872</v>
      </c>
      <c r="E54" s="115">
        <v>202</v>
      </c>
      <c r="F54" s="114">
        <v>151</v>
      </c>
      <c r="G54" s="114">
        <v>184</v>
      </c>
      <c r="H54" s="114">
        <v>166</v>
      </c>
      <c r="I54" s="140">
        <v>199</v>
      </c>
      <c r="J54" s="115">
        <v>3</v>
      </c>
      <c r="K54" s="116">
        <v>1.5075376884422111</v>
      </c>
    </row>
    <row r="55" spans="1:11" ht="14.1" customHeight="1" x14ac:dyDescent="0.2">
      <c r="A55" s="306">
        <v>72</v>
      </c>
      <c r="B55" s="307" t="s">
        <v>281</v>
      </c>
      <c r="C55" s="308"/>
      <c r="D55" s="113">
        <v>1.2520868113522539</v>
      </c>
      <c r="E55" s="115">
        <v>60</v>
      </c>
      <c r="F55" s="114">
        <v>46</v>
      </c>
      <c r="G55" s="114">
        <v>60</v>
      </c>
      <c r="H55" s="114">
        <v>56</v>
      </c>
      <c r="I55" s="140">
        <v>71</v>
      </c>
      <c r="J55" s="115">
        <v>-11</v>
      </c>
      <c r="K55" s="116">
        <v>-15.492957746478874</v>
      </c>
    </row>
    <row r="56" spans="1:11" ht="14.1" customHeight="1" x14ac:dyDescent="0.2">
      <c r="A56" s="306" t="s">
        <v>282</v>
      </c>
      <c r="B56" s="307" t="s">
        <v>283</v>
      </c>
      <c r="C56" s="308"/>
      <c r="D56" s="113">
        <v>0.22954924874791319</v>
      </c>
      <c r="E56" s="115">
        <v>11</v>
      </c>
      <c r="F56" s="114">
        <v>11</v>
      </c>
      <c r="G56" s="114">
        <v>16</v>
      </c>
      <c r="H56" s="114">
        <v>15</v>
      </c>
      <c r="I56" s="140">
        <v>10</v>
      </c>
      <c r="J56" s="115">
        <v>1</v>
      </c>
      <c r="K56" s="116">
        <v>10</v>
      </c>
    </row>
    <row r="57" spans="1:11" ht="14.1" customHeight="1" x14ac:dyDescent="0.2">
      <c r="A57" s="306" t="s">
        <v>284</v>
      </c>
      <c r="B57" s="307" t="s">
        <v>285</v>
      </c>
      <c r="C57" s="308"/>
      <c r="D57" s="113">
        <v>0.68864774624373959</v>
      </c>
      <c r="E57" s="115">
        <v>33</v>
      </c>
      <c r="F57" s="114">
        <v>22</v>
      </c>
      <c r="G57" s="114">
        <v>31</v>
      </c>
      <c r="H57" s="114">
        <v>31</v>
      </c>
      <c r="I57" s="140">
        <v>42</v>
      </c>
      <c r="J57" s="115">
        <v>-9</v>
      </c>
      <c r="K57" s="116">
        <v>-21.428571428571427</v>
      </c>
    </row>
    <row r="58" spans="1:11" ht="14.1" customHeight="1" x14ac:dyDescent="0.2">
      <c r="A58" s="306">
        <v>73</v>
      </c>
      <c r="B58" s="307" t="s">
        <v>286</v>
      </c>
      <c r="C58" s="308"/>
      <c r="D58" s="113">
        <v>0.85559265442404009</v>
      </c>
      <c r="E58" s="115">
        <v>41</v>
      </c>
      <c r="F58" s="114">
        <v>28</v>
      </c>
      <c r="G58" s="114">
        <v>50</v>
      </c>
      <c r="H58" s="114">
        <v>38</v>
      </c>
      <c r="I58" s="140">
        <v>38</v>
      </c>
      <c r="J58" s="115">
        <v>3</v>
      </c>
      <c r="K58" s="116">
        <v>7.8947368421052628</v>
      </c>
    </row>
    <row r="59" spans="1:11" ht="14.1" customHeight="1" x14ac:dyDescent="0.2">
      <c r="A59" s="306" t="s">
        <v>287</v>
      </c>
      <c r="B59" s="307" t="s">
        <v>288</v>
      </c>
      <c r="C59" s="308"/>
      <c r="D59" s="113">
        <v>0.60517529215358934</v>
      </c>
      <c r="E59" s="115">
        <v>29</v>
      </c>
      <c r="F59" s="114">
        <v>24</v>
      </c>
      <c r="G59" s="114">
        <v>43</v>
      </c>
      <c r="H59" s="114">
        <v>36</v>
      </c>
      <c r="I59" s="140">
        <v>27</v>
      </c>
      <c r="J59" s="115">
        <v>2</v>
      </c>
      <c r="K59" s="116">
        <v>7.4074074074074074</v>
      </c>
    </row>
    <row r="60" spans="1:11" ht="14.1" customHeight="1" x14ac:dyDescent="0.2">
      <c r="A60" s="306">
        <v>81</v>
      </c>
      <c r="B60" s="307" t="s">
        <v>289</v>
      </c>
      <c r="C60" s="308"/>
      <c r="D60" s="113">
        <v>4.6118530884808013</v>
      </c>
      <c r="E60" s="115">
        <v>221</v>
      </c>
      <c r="F60" s="114">
        <v>172</v>
      </c>
      <c r="G60" s="114">
        <v>186</v>
      </c>
      <c r="H60" s="114">
        <v>179</v>
      </c>
      <c r="I60" s="140">
        <v>211</v>
      </c>
      <c r="J60" s="115">
        <v>10</v>
      </c>
      <c r="K60" s="116">
        <v>4.7393364928909953</v>
      </c>
    </row>
    <row r="61" spans="1:11" ht="14.1" customHeight="1" x14ac:dyDescent="0.2">
      <c r="A61" s="306" t="s">
        <v>290</v>
      </c>
      <c r="B61" s="307" t="s">
        <v>291</v>
      </c>
      <c r="C61" s="308"/>
      <c r="D61" s="113">
        <v>0.98080133555926541</v>
      </c>
      <c r="E61" s="115">
        <v>47</v>
      </c>
      <c r="F61" s="114">
        <v>37</v>
      </c>
      <c r="G61" s="114">
        <v>31</v>
      </c>
      <c r="H61" s="114">
        <v>49</v>
      </c>
      <c r="I61" s="140">
        <v>58</v>
      </c>
      <c r="J61" s="115">
        <v>-11</v>
      </c>
      <c r="K61" s="116">
        <v>-18.96551724137931</v>
      </c>
    </row>
    <row r="62" spans="1:11" ht="14.1" customHeight="1" x14ac:dyDescent="0.2">
      <c r="A62" s="306" t="s">
        <v>292</v>
      </c>
      <c r="B62" s="307" t="s">
        <v>293</v>
      </c>
      <c r="C62" s="308"/>
      <c r="D62" s="113">
        <v>2.629382303839733</v>
      </c>
      <c r="E62" s="115">
        <v>126</v>
      </c>
      <c r="F62" s="114">
        <v>89</v>
      </c>
      <c r="G62" s="114">
        <v>106</v>
      </c>
      <c r="H62" s="114">
        <v>65</v>
      </c>
      <c r="I62" s="140">
        <v>81</v>
      </c>
      <c r="J62" s="115">
        <v>45</v>
      </c>
      <c r="K62" s="116">
        <v>55.555555555555557</v>
      </c>
    </row>
    <row r="63" spans="1:11" ht="14.1" customHeight="1" x14ac:dyDescent="0.2">
      <c r="A63" s="306"/>
      <c r="B63" s="307" t="s">
        <v>294</v>
      </c>
      <c r="C63" s="308"/>
      <c r="D63" s="113">
        <v>2.337228714524207</v>
      </c>
      <c r="E63" s="115">
        <v>112</v>
      </c>
      <c r="F63" s="114">
        <v>74</v>
      </c>
      <c r="G63" s="114">
        <v>96</v>
      </c>
      <c r="H63" s="114">
        <v>52</v>
      </c>
      <c r="I63" s="140">
        <v>68</v>
      </c>
      <c r="J63" s="115">
        <v>44</v>
      </c>
      <c r="K63" s="116">
        <v>64.705882352941174</v>
      </c>
    </row>
    <row r="64" spans="1:11" ht="14.1" customHeight="1" x14ac:dyDescent="0.2">
      <c r="A64" s="306" t="s">
        <v>295</v>
      </c>
      <c r="B64" s="307" t="s">
        <v>296</v>
      </c>
      <c r="C64" s="308"/>
      <c r="D64" s="113">
        <v>0.333889816360601</v>
      </c>
      <c r="E64" s="115">
        <v>16</v>
      </c>
      <c r="F64" s="114">
        <v>21</v>
      </c>
      <c r="G64" s="114">
        <v>23</v>
      </c>
      <c r="H64" s="114">
        <v>21</v>
      </c>
      <c r="I64" s="140">
        <v>21</v>
      </c>
      <c r="J64" s="115">
        <v>-5</v>
      </c>
      <c r="K64" s="116">
        <v>-23.80952380952381</v>
      </c>
    </row>
    <row r="65" spans="1:11" ht="14.1" customHeight="1" x14ac:dyDescent="0.2">
      <c r="A65" s="306" t="s">
        <v>297</v>
      </c>
      <c r="B65" s="307" t="s">
        <v>298</v>
      </c>
      <c r="C65" s="308"/>
      <c r="D65" s="113">
        <v>0.37562604340567612</v>
      </c>
      <c r="E65" s="115">
        <v>18</v>
      </c>
      <c r="F65" s="114">
        <v>11</v>
      </c>
      <c r="G65" s="114">
        <v>13</v>
      </c>
      <c r="H65" s="114">
        <v>25</v>
      </c>
      <c r="I65" s="140">
        <v>23</v>
      </c>
      <c r="J65" s="115">
        <v>-5</v>
      </c>
      <c r="K65" s="116">
        <v>-21.739130434782609</v>
      </c>
    </row>
    <row r="66" spans="1:11" ht="14.1" customHeight="1" x14ac:dyDescent="0.2">
      <c r="A66" s="306">
        <v>82</v>
      </c>
      <c r="B66" s="307" t="s">
        <v>299</v>
      </c>
      <c r="C66" s="308"/>
      <c r="D66" s="113">
        <v>4.8831385642737892</v>
      </c>
      <c r="E66" s="115">
        <v>234</v>
      </c>
      <c r="F66" s="114">
        <v>135</v>
      </c>
      <c r="G66" s="114">
        <v>180</v>
      </c>
      <c r="H66" s="114">
        <v>155</v>
      </c>
      <c r="I66" s="140">
        <v>157</v>
      </c>
      <c r="J66" s="115">
        <v>77</v>
      </c>
      <c r="K66" s="116">
        <v>49.044585987261144</v>
      </c>
    </row>
    <row r="67" spans="1:11" ht="14.1" customHeight="1" x14ac:dyDescent="0.2">
      <c r="A67" s="306" t="s">
        <v>300</v>
      </c>
      <c r="B67" s="307" t="s">
        <v>301</v>
      </c>
      <c r="C67" s="308"/>
      <c r="D67" s="113">
        <v>3.860601001669449</v>
      </c>
      <c r="E67" s="115">
        <v>185</v>
      </c>
      <c r="F67" s="114">
        <v>110</v>
      </c>
      <c r="G67" s="114">
        <v>125</v>
      </c>
      <c r="H67" s="114">
        <v>122</v>
      </c>
      <c r="I67" s="140">
        <v>119</v>
      </c>
      <c r="J67" s="115">
        <v>66</v>
      </c>
      <c r="K67" s="116">
        <v>55.462184873949582</v>
      </c>
    </row>
    <row r="68" spans="1:11" ht="14.1" customHeight="1" x14ac:dyDescent="0.2">
      <c r="A68" s="306" t="s">
        <v>302</v>
      </c>
      <c r="B68" s="307" t="s">
        <v>303</v>
      </c>
      <c r="C68" s="308"/>
      <c r="D68" s="113">
        <v>0.70951585976627718</v>
      </c>
      <c r="E68" s="115">
        <v>34</v>
      </c>
      <c r="F68" s="114">
        <v>13</v>
      </c>
      <c r="G68" s="114">
        <v>42</v>
      </c>
      <c r="H68" s="114">
        <v>23</v>
      </c>
      <c r="I68" s="140">
        <v>27</v>
      </c>
      <c r="J68" s="115">
        <v>7</v>
      </c>
      <c r="K68" s="116">
        <v>25.925925925925927</v>
      </c>
    </row>
    <row r="69" spans="1:11" ht="14.1" customHeight="1" x14ac:dyDescent="0.2">
      <c r="A69" s="306">
        <v>83</v>
      </c>
      <c r="B69" s="307" t="s">
        <v>304</v>
      </c>
      <c r="C69" s="308"/>
      <c r="D69" s="113">
        <v>3.2554257095158596</v>
      </c>
      <c r="E69" s="115">
        <v>156</v>
      </c>
      <c r="F69" s="114">
        <v>120</v>
      </c>
      <c r="G69" s="114">
        <v>225</v>
      </c>
      <c r="H69" s="114">
        <v>120</v>
      </c>
      <c r="I69" s="140">
        <v>192</v>
      </c>
      <c r="J69" s="115">
        <v>-36</v>
      </c>
      <c r="K69" s="116">
        <v>-18.75</v>
      </c>
    </row>
    <row r="70" spans="1:11" ht="14.1" customHeight="1" x14ac:dyDescent="0.2">
      <c r="A70" s="306" t="s">
        <v>305</v>
      </c>
      <c r="B70" s="307" t="s">
        <v>306</v>
      </c>
      <c r="C70" s="308"/>
      <c r="D70" s="113">
        <v>2.963272120200334</v>
      </c>
      <c r="E70" s="115">
        <v>142</v>
      </c>
      <c r="F70" s="114">
        <v>107</v>
      </c>
      <c r="G70" s="114">
        <v>206</v>
      </c>
      <c r="H70" s="114">
        <v>111</v>
      </c>
      <c r="I70" s="140">
        <v>166</v>
      </c>
      <c r="J70" s="115">
        <v>-24</v>
      </c>
      <c r="K70" s="116">
        <v>-14.457831325301205</v>
      </c>
    </row>
    <row r="71" spans="1:11" ht="14.1" customHeight="1" x14ac:dyDescent="0.2">
      <c r="A71" s="306"/>
      <c r="B71" s="307" t="s">
        <v>307</v>
      </c>
      <c r="C71" s="308"/>
      <c r="D71" s="113">
        <v>1.9616026711185308</v>
      </c>
      <c r="E71" s="115">
        <v>94</v>
      </c>
      <c r="F71" s="114">
        <v>72</v>
      </c>
      <c r="G71" s="114">
        <v>143</v>
      </c>
      <c r="H71" s="114">
        <v>78</v>
      </c>
      <c r="I71" s="140">
        <v>130</v>
      </c>
      <c r="J71" s="115">
        <v>-36</v>
      </c>
      <c r="K71" s="116">
        <v>-27.692307692307693</v>
      </c>
    </row>
    <row r="72" spans="1:11" ht="14.1" customHeight="1" x14ac:dyDescent="0.2">
      <c r="A72" s="306">
        <v>84</v>
      </c>
      <c r="B72" s="307" t="s">
        <v>308</v>
      </c>
      <c r="C72" s="308"/>
      <c r="D72" s="113">
        <v>1.669449081803005</v>
      </c>
      <c r="E72" s="115">
        <v>80</v>
      </c>
      <c r="F72" s="114">
        <v>75</v>
      </c>
      <c r="G72" s="114">
        <v>109</v>
      </c>
      <c r="H72" s="114">
        <v>47</v>
      </c>
      <c r="I72" s="140">
        <v>66</v>
      </c>
      <c r="J72" s="115">
        <v>14</v>
      </c>
      <c r="K72" s="116">
        <v>21.212121212121211</v>
      </c>
    </row>
    <row r="73" spans="1:11" ht="14.1" customHeight="1" x14ac:dyDescent="0.2">
      <c r="A73" s="306" t="s">
        <v>309</v>
      </c>
      <c r="B73" s="307" t="s">
        <v>310</v>
      </c>
      <c r="C73" s="308"/>
      <c r="D73" s="113">
        <v>0.8347245409015025</v>
      </c>
      <c r="E73" s="115">
        <v>40</v>
      </c>
      <c r="F73" s="114">
        <v>45</v>
      </c>
      <c r="G73" s="114">
        <v>64</v>
      </c>
      <c r="H73" s="114">
        <v>22</v>
      </c>
      <c r="I73" s="140">
        <v>28</v>
      </c>
      <c r="J73" s="115">
        <v>12</v>
      </c>
      <c r="K73" s="116">
        <v>42.857142857142854</v>
      </c>
    </row>
    <row r="74" spans="1:11" ht="14.1" customHeight="1" x14ac:dyDescent="0.2">
      <c r="A74" s="306" t="s">
        <v>311</v>
      </c>
      <c r="B74" s="307" t="s">
        <v>312</v>
      </c>
      <c r="C74" s="308"/>
      <c r="D74" s="113">
        <v>0.10434056761268781</v>
      </c>
      <c r="E74" s="115">
        <v>5</v>
      </c>
      <c r="F74" s="114">
        <v>3</v>
      </c>
      <c r="G74" s="114">
        <v>18</v>
      </c>
      <c r="H74" s="114">
        <v>3</v>
      </c>
      <c r="I74" s="140">
        <v>9</v>
      </c>
      <c r="J74" s="115">
        <v>-4</v>
      </c>
      <c r="K74" s="116">
        <v>-44.444444444444443</v>
      </c>
    </row>
    <row r="75" spans="1:11" ht="14.1" customHeight="1" x14ac:dyDescent="0.2">
      <c r="A75" s="306" t="s">
        <v>313</v>
      </c>
      <c r="B75" s="307" t="s">
        <v>314</v>
      </c>
      <c r="C75" s="308"/>
      <c r="D75" s="113">
        <v>0.54257095158597668</v>
      </c>
      <c r="E75" s="115">
        <v>26</v>
      </c>
      <c r="F75" s="114">
        <v>17</v>
      </c>
      <c r="G75" s="114">
        <v>19</v>
      </c>
      <c r="H75" s="114">
        <v>7</v>
      </c>
      <c r="I75" s="140">
        <v>15</v>
      </c>
      <c r="J75" s="115">
        <v>11</v>
      </c>
      <c r="K75" s="116">
        <v>73.333333333333329</v>
      </c>
    </row>
    <row r="76" spans="1:11" ht="14.1" customHeight="1" x14ac:dyDescent="0.2">
      <c r="A76" s="306">
        <v>91</v>
      </c>
      <c r="B76" s="307" t="s">
        <v>315</v>
      </c>
      <c r="C76" s="308"/>
      <c r="D76" s="113">
        <v>0.1669449081803005</v>
      </c>
      <c r="E76" s="115">
        <v>8</v>
      </c>
      <c r="F76" s="114">
        <v>9</v>
      </c>
      <c r="G76" s="114">
        <v>14</v>
      </c>
      <c r="H76" s="114">
        <v>11</v>
      </c>
      <c r="I76" s="140">
        <v>16</v>
      </c>
      <c r="J76" s="115">
        <v>-8</v>
      </c>
      <c r="K76" s="116">
        <v>-50</v>
      </c>
    </row>
    <row r="77" spans="1:11" ht="14.1" customHeight="1" x14ac:dyDescent="0.2">
      <c r="A77" s="306">
        <v>92</v>
      </c>
      <c r="B77" s="307" t="s">
        <v>316</v>
      </c>
      <c r="C77" s="308"/>
      <c r="D77" s="113">
        <v>0.73038397328881466</v>
      </c>
      <c r="E77" s="115">
        <v>35</v>
      </c>
      <c r="F77" s="114">
        <v>33</v>
      </c>
      <c r="G77" s="114">
        <v>17</v>
      </c>
      <c r="H77" s="114">
        <v>24</v>
      </c>
      <c r="I77" s="140">
        <v>38</v>
      </c>
      <c r="J77" s="115">
        <v>-3</v>
      </c>
      <c r="K77" s="116">
        <v>-7.8947368421052628</v>
      </c>
    </row>
    <row r="78" spans="1:11" ht="14.1" customHeight="1" x14ac:dyDescent="0.2">
      <c r="A78" s="306">
        <v>93</v>
      </c>
      <c r="B78" s="307" t="s">
        <v>317</v>
      </c>
      <c r="C78" s="308"/>
      <c r="D78" s="113">
        <v>0.10434056761268781</v>
      </c>
      <c r="E78" s="115">
        <v>5</v>
      </c>
      <c r="F78" s="114">
        <v>4</v>
      </c>
      <c r="G78" s="114">
        <v>5</v>
      </c>
      <c r="H78" s="114">
        <v>6</v>
      </c>
      <c r="I78" s="140" t="s">
        <v>513</v>
      </c>
      <c r="J78" s="115" t="s">
        <v>513</v>
      </c>
      <c r="K78" s="116" t="s">
        <v>513</v>
      </c>
    </row>
    <row r="79" spans="1:11" ht="14.1" customHeight="1" x14ac:dyDescent="0.2">
      <c r="A79" s="306">
        <v>94</v>
      </c>
      <c r="B79" s="307" t="s">
        <v>318</v>
      </c>
      <c r="C79" s="308"/>
      <c r="D79" s="113">
        <v>0.20868113522537562</v>
      </c>
      <c r="E79" s="115">
        <v>10</v>
      </c>
      <c r="F79" s="114">
        <v>4</v>
      </c>
      <c r="G79" s="114">
        <v>8</v>
      </c>
      <c r="H79" s="114">
        <v>8</v>
      </c>
      <c r="I79" s="140">
        <v>8</v>
      </c>
      <c r="J79" s="115">
        <v>2</v>
      </c>
      <c r="K79" s="116">
        <v>25</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0.73038397328881466</v>
      </c>
      <c r="E81" s="143">
        <v>35</v>
      </c>
      <c r="F81" s="144">
        <v>23</v>
      </c>
      <c r="G81" s="144">
        <v>108</v>
      </c>
      <c r="H81" s="144">
        <v>24</v>
      </c>
      <c r="I81" s="145">
        <v>37</v>
      </c>
      <c r="J81" s="143">
        <v>-2</v>
      </c>
      <c r="K81" s="146">
        <v>-5.4054054054054053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63152</v>
      </c>
      <c r="C10" s="114">
        <v>36685</v>
      </c>
      <c r="D10" s="114">
        <v>26467</v>
      </c>
      <c r="E10" s="114">
        <v>51141</v>
      </c>
      <c r="F10" s="114">
        <v>10791</v>
      </c>
      <c r="G10" s="114">
        <v>6965</v>
      </c>
      <c r="H10" s="114">
        <v>19546</v>
      </c>
      <c r="I10" s="115">
        <v>8827</v>
      </c>
      <c r="J10" s="114">
        <v>7299</v>
      </c>
      <c r="K10" s="114">
        <v>1528</v>
      </c>
      <c r="L10" s="423">
        <v>4402</v>
      </c>
      <c r="M10" s="424">
        <v>4950</v>
      </c>
    </row>
    <row r="11" spans="1:13" ht="11.1" customHeight="1" x14ac:dyDescent="0.2">
      <c r="A11" s="422" t="s">
        <v>387</v>
      </c>
      <c r="B11" s="115">
        <v>64168</v>
      </c>
      <c r="C11" s="114">
        <v>37620</v>
      </c>
      <c r="D11" s="114">
        <v>26548</v>
      </c>
      <c r="E11" s="114">
        <v>51888</v>
      </c>
      <c r="F11" s="114">
        <v>11067</v>
      </c>
      <c r="G11" s="114">
        <v>6853</v>
      </c>
      <c r="H11" s="114">
        <v>20017</v>
      </c>
      <c r="I11" s="115">
        <v>8927</v>
      </c>
      <c r="J11" s="114">
        <v>7346</v>
      </c>
      <c r="K11" s="114">
        <v>1581</v>
      </c>
      <c r="L11" s="423">
        <v>4890</v>
      </c>
      <c r="M11" s="424">
        <v>3854</v>
      </c>
    </row>
    <row r="12" spans="1:13" ht="11.1" customHeight="1" x14ac:dyDescent="0.2">
      <c r="A12" s="422" t="s">
        <v>388</v>
      </c>
      <c r="B12" s="115">
        <v>65943</v>
      </c>
      <c r="C12" s="114">
        <v>38721</v>
      </c>
      <c r="D12" s="114">
        <v>27222</v>
      </c>
      <c r="E12" s="114">
        <v>53317</v>
      </c>
      <c r="F12" s="114">
        <v>11430</v>
      </c>
      <c r="G12" s="114">
        <v>7421</v>
      </c>
      <c r="H12" s="114">
        <v>20564</v>
      </c>
      <c r="I12" s="115">
        <v>8966</v>
      </c>
      <c r="J12" s="114">
        <v>7354</v>
      </c>
      <c r="K12" s="114">
        <v>1612</v>
      </c>
      <c r="L12" s="423">
        <v>6181</v>
      </c>
      <c r="M12" s="424">
        <v>4714</v>
      </c>
    </row>
    <row r="13" spans="1:13" s="110" customFormat="1" ht="11.1" customHeight="1" x14ac:dyDescent="0.2">
      <c r="A13" s="422" t="s">
        <v>389</v>
      </c>
      <c r="B13" s="115">
        <v>65073</v>
      </c>
      <c r="C13" s="114">
        <v>37908</v>
      </c>
      <c r="D13" s="114">
        <v>27165</v>
      </c>
      <c r="E13" s="114">
        <v>52321</v>
      </c>
      <c r="F13" s="114">
        <v>11549</v>
      </c>
      <c r="G13" s="114">
        <v>7078</v>
      </c>
      <c r="H13" s="114">
        <v>20605</v>
      </c>
      <c r="I13" s="115">
        <v>8848</v>
      </c>
      <c r="J13" s="114">
        <v>7229</v>
      </c>
      <c r="K13" s="114">
        <v>1619</v>
      </c>
      <c r="L13" s="423">
        <v>3302</v>
      </c>
      <c r="M13" s="424">
        <v>4283</v>
      </c>
    </row>
    <row r="14" spans="1:13" ht="15" customHeight="1" x14ac:dyDescent="0.2">
      <c r="A14" s="422" t="s">
        <v>390</v>
      </c>
      <c r="B14" s="115">
        <v>65107</v>
      </c>
      <c r="C14" s="114">
        <v>37927</v>
      </c>
      <c r="D14" s="114">
        <v>27180</v>
      </c>
      <c r="E14" s="114">
        <v>51405</v>
      </c>
      <c r="F14" s="114">
        <v>12634</v>
      </c>
      <c r="G14" s="114">
        <v>6818</v>
      </c>
      <c r="H14" s="114">
        <v>20842</v>
      </c>
      <c r="I14" s="115">
        <v>8964</v>
      </c>
      <c r="J14" s="114">
        <v>7272</v>
      </c>
      <c r="K14" s="114">
        <v>1692</v>
      </c>
      <c r="L14" s="423">
        <v>5154</v>
      </c>
      <c r="M14" s="424">
        <v>5611</v>
      </c>
    </row>
    <row r="15" spans="1:13" ht="11.1" customHeight="1" x14ac:dyDescent="0.2">
      <c r="A15" s="422" t="s">
        <v>387</v>
      </c>
      <c r="B15" s="115">
        <v>66078</v>
      </c>
      <c r="C15" s="114">
        <v>38765</v>
      </c>
      <c r="D15" s="114">
        <v>27313</v>
      </c>
      <c r="E15" s="114">
        <v>51976</v>
      </c>
      <c r="F15" s="114">
        <v>13115</v>
      </c>
      <c r="G15" s="114">
        <v>6627</v>
      </c>
      <c r="H15" s="114">
        <v>21345</v>
      </c>
      <c r="I15" s="115">
        <v>8936</v>
      </c>
      <c r="J15" s="114">
        <v>7252</v>
      </c>
      <c r="K15" s="114">
        <v>1684</v>
      </c>
      <c r="L15" s="423">
        <v>4501</v>
      </c>
      <c r="M15" s="424">
        <v>3585</v>
      </c>
    </row>
    <row r="16" spans="1:13" ht="11.1" customHeight="1" x14ac:dyDescent="0.2">
      <c r="A16" s="422" t="s">
        <v>388</v>
      </c>
      <c r="B16" s="115">
        <v>67452</v>
      </c>
      <c r="C16" s="114">
        <v>39499</v>
      </c>
      <c r="D16" s="114">
        <v>27953</v>
      </c>
      <c r="E16" s="114">
        <v>53052</v>
      </c>
      <c r="F16" s="114">
        <v>13499</v>
      </c>
      <c r="G16" s="114">
        <v>7228</v>
      </c>
      <c r="H16" s="114">
        <v>21734</v>
      </c>
      <c r="I16" s="115">
        <v>8956</v>
      </c>
      <c r="J16" s="114">
        <v>7171</v>
      </c>
      <c r="K16" s="114">
        <v>1785</v>
      </c>
      <c r="L16" s="423">
        <v>6074</v>
      </c>
      <c r="M16" s="424">
        <v>4926</v>
      </c>
    </row>
    <row r="17" spans="1:13" s="110" customFormat="1" ht="11.1" customHeight="1" x14ac:dyDescent="0.2">
      <c r="A17" s="422" t="s">
        <v>389</v>
      </c>
      <c r="B17" s="115">
        <v>66834</v>
      </c>
      <c r="C17" s="114">
        <v>38844</v>
      </c>
      <c r="D17" s="114">
        <v>27990</v>
      </c>
      <c r="E17" s="114">
        <v>53206</v>
      </c>
      <c r="F17" s="114">
        <v>13587</v>
      </c>
      <c r="G17" s="114">
        <v>6924</v>
      </c>
      <c r="H17" s="114">
        <v>21766</v>
      </c>
      <c r="I17" s="115">
        <v>8862</v>
      </c>
      <c r="J17" s="114">
        <v>7102</v>
      </c>
      <c r="K17" s="114">
        <v>1760</v>
      </c>
      <c r="L17" s="423">
        <v>3324</v>
      </c>
      <c r="M17" s="424">
        <v>4333</v>
      </c>
    </row>
    <row r="18" spans="1:13" ht="15" customHeight="1" x14ac:dyDescent="0.2">
      <c r="A18" s="422" t="s">
        <v>391</v>
      </c>
      <c r="B18" s="115">
        <v>66166</v>
      </c>
      <c r="C18" s="114">
        <v>38292</v>
      </c>
      <c r="D18" s="114">
        <v>27874</v>
      </c>
      <c r="E18" s="114">
        <v>52162</v>
      </c>
      <c r="F18" s="114">
        <v>13907</v>
      </c>
      <c r="G18" s="114">
        <v>6583</v>
      </c>
      <c r="H18" s="114">
        <v>21763</v>
      </c>
      <c r="I18" s="115">
        <v>8519</v>
      </c>
      <c r="J18" s="114">
        <v>6896</v>
      </c>
      <c r="K18" s="114">
        <v>1623</v>
      </c>
      <c r="L18" s="423">
        <v>4734</v>
      </c>
      <c r="M18" s="424">
        <v>5380</v>
      </c>
    </row>
    <row r="19" spans="1:13" ht="11.1" customHeight="1" x14ac:dyDescent="0.2">
      <c r="A19" s="422" t="s">
        <v>387</v>
      </c>
      <c r="B19" s="115">
        <v>66852</v>
      </c>
      <c r="C19" s="114">
        <v>38842</v>
      </c>
      <c r="D19" s="114">
        <v>28010</v>
      </c>
      <c r="E19" s="114">
        <v>52554</v>
      </c>
      <c r="F19" s="114">
        <v>14202</v>
      </c>
      <c r="G19" s="114">
        <v>6325</v>
      </c>
      <c r="H19" s="114">
        <v>22310</v>
      </c>
      <c r="I19" s="115">
        <v>8700</v>
      </c>
      <c r="J19" s="114">
        <v>6988</v>
      </c>
      <c r="K19" s="114">
        <v>1712</v>
      </c>
      <c r="L19" s="423">
        <v>3994</v>
      </c>
      <c r="M19" s="424">
        <v>3373</v>
      </c>
    </row>
    <row r="20" spans="1:13" ht="11.1" customHeight="1" x14ac:dyDescent="0.2">
      <c r="A20" s="422" t="s">
        <v>388</v>
      </c>
      <c r="B20" s="115">
        <v>67816</v>
      </c>
      <c r="C20" s="114">
        <v>39514</v>
      </c>
      <c r="D20" s="114">
        <v>28302</v>
      </c>
      <c r="E20" s="114">
        <v>53213</v>
      </c>
      <c r="F20" s="114">
        <v>14469</v>
      </c>
      <c r="G20" s="114">
        <v>6615</v>
      </c>
      <c r="H20" s="114">
        <v>22625</v>
      </c>
      <c r="I20" s="115">
        <v>8777</v>
      </c>
      <c r="J20" s="114">
        <v>6958</v>
      </c>
      <c r="K20" s="114">
        <v>1819</v>
      </c>
      <c r="L20" s="423">
        <v>5371</v>
      </c>
      <c r="M20" s="424">
        <v>4566</v>
      </c>
    </row>
    <row r="21" spans="1:13" s="110" customFormat="1" ht="11.1" customHeight="1" x14ac:dyDescent="0.2">
      <c r="A21" s="422" t="s">
        <v>389</v>
      </c>
      <c r="B21" s="115">
        <v>66984</v>
      </c>
      <c r="C21" s="114">
        <v>38706</v>
      </c>
      <c r="D21" s="114">
        <v>28278</v>
      </c>
      <c r="E21" s="114">
        <v>52485</v>
      </c>
      <c r="F21" s="114">
        <v>14483</v>
      </c>
      <c r="G21" s="114">
        <v>6345</v>
      </c>
      <c r="H21" s="114">
        <v>22603</v>
      </c>
      <c r="I21" s="115">
        <v>8924</v>
      </c>
      <c r="J21" s="114">
        <v>7068</v>
      </c>
      <c r="K21" s="114">
        <v>1856</v>
      </c>
      <c r="L21" s="423">
        <v>3922</v>
      </c>
      <c r="M21" s="424">
        <v>4813</v>
      </c>
    </row>
    <row r="22" spans="1:13" ht="15" customHeight="1" x14ac:dyDescent="0.2">
      <c r="A22" s="422" t="s">
        <v>392</v>
      </c>
      <c r="B22" s="115">
        <v>66753</v>
      </c>
      <c r="C22" s="114">
        <v>38587</v>
      </c>
      <c r="D22" s="114">
        <v>28166</v>
      </c>
      <c r="E22" s="114">
        <v>52180</v>
      </c>
      <c r="F22" s="114">
        <v>14434</v>
      </c>
      <c r="G22" s="114">
        <v>5946</v>
      </c>
      <c r="H22" s="114">
        <v>22798</v>
      </c>
      <c r="I22" s="115">
        <v>8796</v>
      </c>
      <c r="J22" s="114">
        <v>7014</v>
      </c>
      <c r="K22" s="114">
        <v>1782</v>
      </c>
      <c r="L22" s="423">
        <v>4796</v>
      </c>
      <c r="M22" s="424">
        <v>5152</v>
      </c>
    </row>
    <row r="23" spans="1:13" ht="11.1" customHeight="1" x14ac:dyDescent="0.2">
      <c r="A23" s="422" t="s">
        <v>387</v>
      </c>
      <c r="B23" s="115">
        <v>67437</v>
      </c>
      <c r="C23" s="114">
        <v>39224</v>
      </c>
      <c r="D23" s="114">
        <v>28213</v>
      </c>
      <c r="E23" s="114">
        <v>52716</v>
      </c>
      <c r="F23" s="114">
        <v>14542</v>
      </c>
      <c r="G23" s="114">
        <v>5668</v>
      </c>
      <c r="H23" s="114">
        <v>23356</v>
      </c>
      <c r="I23" s="115">
        <v>8947</v>
      </c>
      <c r="J23" s="114">
        <v>7123</v>
      </c>
      <c r="K23" s="114">
        <v>1824</v>
      </c>
      <c r="L23" s="423">
        <v>4251</v>
      </c>
      <c r="M23" s="424">
        <v>3597</v>
      </c>
    </row>
    <row r="24" spans="1:13" ht="11.1" customHeight="1" x14ac:dyDescent="0.2">
      <c r="A24" s="422" t="s">
        <v>388</v>
      </c>
      <c r="B24" s="115">
        <v>68549</v>
      </c>
      <c r="C24" s="114">
        <v>39808</v>
      </c>
      <c r="D24" s="114">
        <v>28741</v>
      </c>
      <c r="E24" s="114">
        <v>52686</v>
      </c>
      <c r="F24" s="114">
        <v>14721</v>
      </c>
      <c r="G24" s="114">
        <v>6178</v>
      </c>
      <c r="H24" s="114">
        <v>23705</v>
      </c>
      <c r="I24" s="115">
        <v>8898</v>
      </c>
      <c r="J24" s="114">
        <v>6944</v>
      </c>
      <c r="K24" s="114">
        <v>1954</v>
      </c>
      <c r="L24" s="423">
        <v>5579</v>
      </c>
      <c r="M24" s="424">
        <v>4634</v>
      </c>
    </row>
    <row r="25" spans="1:13" s="110" customFormat="1" ht="11.1" customHeight="1" x14ac:dyDescent="0.2">
      <c r="A25" s="422" t="s">
        <v>389</v>
      </c>
      <c r="B25" s="115">
        <v>67325</v>
      </c>
      <c r="C25" s="114">
        <v>38761</v>
      </c>
      <c r="D25" s="114">
        <v>28564</v>
      </c>
      <c r="E25" s="114">
        <v>51496</v>
      </c>
      <c r="F25" s="114">
        <v>14669</v>
      </c>
      <c r="G25" s="114">
        <v>5788</v>
      </c>
      <c r="H25" s="114">
        <v>23711</v>
      </c>
      <c r="I25" s="115">
        <v>8859</v>
      </c>
      <c r="J25" s="114">
        <v>6946</v>
      </c>
      <c r="K25" s="114">
        <v>1913</v>
      </c>
      <c r="L25" s="423">
        <v>3285</v>
      </c>
      <c r="M25" s="424">
        <v>4601</v>
      </c>
    </row>
    <row r="26" spans="1:13" ht="15" customHeight="1" x14ac:dyDescent="0.2">
      <c r="A26" s="422" t="s">
        <v>393</v>
      </c>
      <c r="B26" s="115">
        <v>66780</v>
      </c>
      <c r="C26" s="114">
        <v>38662</v>
      </c>
      <c r="D26" s="114">
        <v>28118</v>
      </c>
      <c r="E26" s="114">
        <v>51103</v>
      </c>
      <c r="F26" s="114">
        <v>14524</v>
      </c>
      <c r="G26" s="114">
        <v>5399</v>
      </c>
      <c r="H26" s="114">
        <v>23788</v>
      </c>
      <c r="I26" s="115">
        <v>8815</v>
      </c>
      <c r="J26" s="114">
        <v>6957</v>
      </c>
      <c r="K26" s="114">
        <v>1858</v>
      </c>
      <c r="L26" s="423">
        <v>5332</v>
      </c>
      <c r="M26" s="424">
        <v>6010</v>
      </c>
    </row>
    <row r="27" spans="1:13" ht="11.1" customHeight="1" x14ac:dyDescent="0.2">
      <c r="A27" s="422" t="s">
        <v>387</v>
      </c>
      <c r="B27" s="115">
        <v>67622</v>
      </c>
      <c r="C27" s="114">
        <v>39287</v>
      </c>
      <c r="D27" s="114">
        <v>28335</v>
      </c>
      <c r="E27" s="114">
        <v>51659</v>
      </c>
      <c r="F27" s="114">
        <v>14824</v>
      </c>
      <c r="G27" s="114">
        <v>5145</v>
      </c>
      <c r="H27" s="114">
        <v>24352</v>
      </c>
      <c r="I27" s="115">
        <v>8847</v>
      </c>
      <c r="J27" s="114">
        <v>6988</v>
      </c>
      <c r="K27" s="114">
        <v>1859</v>
      </c>
      <c r="L27" s="423">
        <v>4073</v>
      </c>
      <c r="M27" s="424">
        <v>3342</v>
      </c>
    </row>
    <row r="28" spans="1:13" ht="11.1" customHeight="1" x14ac:dyDescent="0.2">
      <c r="A28" s="422" t="s">
        <v>388</v>
      </c>
      <c r="B28" s="115">
        <v>67799</v>
      </c>
      <c r="C28" s="114">
        <v>39229</v>
      </c>
      <c r="D28" s="114">
        <v>28570</v>
      </c>
      <c r="E28" s="114">
        <v>52544</v>
      </c>
      <c r="F28" s="114">
        <v>15046</v>
      </c>
      <c r="G28" s="114">
        <v>5468</v>
      </c>
      <c r="H28" s="114">
        <v>24292</v>
      </c>
      <c r="I28" s="115">
        <v>8945</v>
      </c>
      <c r="J28" s="114">
        <v>6996</v>
      </c>
      <c r="K28" s="114">
        <v>1949</v>
      </c>
      <c r="L28" s="423">
        <v>5298</v>
      </c>
      <c r="M28" s="424">
        <v>5245</v>
      </c>
    </row>
    <row r="29" spans="1:13" s="110" customFormat="1" ht="11.1" customHeight="1" x14ac:dyDescent="0.2">
      <c r="A29" s="422" t="s">
        <v>389</v>
      </c>
      <c r="B29" s="115">
        <v>66804</v>
      </c>
      <c r="C29" s="114">
        <v>38347</v>
      </c>
      <c r="D29" s="114">
        <v>28457</v>
      </c>
      <c r="E29" s="114">
        <v>51635</v>
      </c>
      <c r="F29" s="114">
        <v>15111</v>
      </c>
      <c r="G29" s="114">
        <v>5153</v>
      </c>
      <c r="H29" s="114">
        <v>24173</v>
      </c>
      <c r="I29" s="115">
        <v>8883</v>
      </c>
      <c r="J29" s="114">
        <v>6941</v>
      </c>
      <c r="K29" s="114">
        <v>1942</v>
      </c>
      <c r="L29" s="423">
        <v>3213</v>
      </c>
      <c r="M29" s="424">
        <v>4337</v>
      </c>
    </row>
    <row r="30" spans="1:13" ht="15" customHeight="1" x14ac:dyDescent="0.2">
      <c r="A30" s="422" t="s">
        <v>394</v>
      </c>
      <c r="B30" s="115">
        <v>67323</v>
      </c>
      <c r="C30" s="114">
        <v>38346</v>
      </c>
      <c r="D30" s="114">
        <v>28977</v>
      </c>
      <c r="E30" s="114">
        <v>51503</v>
      </c>
      <c r="F30" s="114">
        <v>15774</v>
      </c>
      <c r="G30" s="114">
        <v>4861</v>
      </c>
      <c r="H30" s="114">
        <v>24493</v>
      </c>
      <c r="I30" s="115">
        <v>8492</v>
      </c>
      <c r="J30" s="114">
        <v>6605</v>
      </c>
      <c r="K30" s="114">
        <v>1887</v>
      </c>
      <c r="L30" s="423">
        <v>5221</v>
      </c>
      <c r="M30" s="424">
        <v>5132</v>
      </c>
    </row>
    <row r="31" spans="1:13" ht="11.1" customHeight="1" x14ac:dyDescent="0.2">
      <c r="A31" s="422" t="s">
        <v>387</v>
      </c>
      <c r="B31" s="115">
        <v>68097</v>
      </c>
      <c r="C31" s="114">
        <v>38944</v>
      </c>
      <c r="D31" s="114">
        <v>29153</v>
      </c>
      <c r="E31" s="114">
        <v>51977</v>
      </c>
      <c r="F31" s="114">
        <v>16096</v>
      </c>
      <c r="G31" s="114">
        <v>4617</v>
      </c>
      <c r="H31" s="114">
        <v>24959</v>
      </c>
      <c r="I31" s="115">
        <v>8647</v>
      </c>
      <c r="J31" s="114">
        <v>6679</v>
      </c>
      <c r="K31" s="114">
        <v>1968</v>
      </c>
      <c r="L31" s="423">
        <v>4283</v>
      </c>
      <c r="M31" s="424">
        <v>3631</v>
      </c>
    </row>
    <row r="32" spans="1:13" ht="11.1" customHeight="1" x14ac:dyDescent="0.2">
      <c r="A32" s="422" t="s">
        <v>388</v>
      </c>
      <c r="B32" s="115">
        <v>69338</v>
      </c>
      <c r="C32" s="114">
        <v>39679</v>
      </c>
      <c r="D32" s="114">
        <v>29659</v>
      </c>
      <c r="E32" s="114">
        <v>52470</v>
      </c>
      <c r="F32" s="114">
        <v>16863</v>
      </c>
      <c r="G32" s="114">
        <v>5137</v>
      </c>
      <c r="H32" s="114">
        <v>25234</v>
      </c>
      <c r="I32" s="115">
        <v>8461</v>
      </c>
      <c r="J32" s="114">
        <v>6417</v>
      </c>
      <c r="K32" s="114">
        <v>2044</v>
      </c>
      <c r="L32" s="423">
        <v>6051</v>
      </c>
      <c r="M32" s="424">
        <v>4843</v>
      </c>
    </row>
    <row r="33" spans="1:13" s="110" customFormat="1" ht="11.1" customHeight="1" x14ac:dyDescent="0.2">
      <c r="A33" s="422" t="s">
        <v>389</v>
      </c>
      <c r="B33" s="115">
        <v>68632</v>
      </c>
      <c r="C33" s="114">
        <v>38941</v>
      </c>
      <c r="D33" s="114">
        <v>29691</v>
      </c>
      <c r="E33" s="114">
        <v>51679</v>
      </c>
      <c r="F33" s="114">
        <v>16950</v>
      </c>
      <c r="G33" s="114">
        <v>4858</v>
      </c>
      <c r="H33" s="114">
        <v>25233</v>
      </c>
      <c r="I33" s="115">
        <v>8487</v>
      </c>
      <c r="J33" s="114">
        <v>6447</v>
      </c>
      <c r="K33" s="114">
        <v>2040</v>
      </c>
      <c r="L33" s="423">
        <v>3967</v>
      </c>
      <c r="M33" s="424">
        <v>4805</v>
      </c>
    </row>
    <row r="34" spans="1:13" ht="15" customHeight="1" x14ac:dyDescent="0.2">
      <c r="A34" s="422" t="s">
        <v>395</v>
      </c>
      <c r="B34" s="115">
        <v>68405</v>
      </c>
      <c r="C34" s="114">
        <v>38989</v>
      </c>
      <c r="D34" s="114">
        <v>29416</v>
      </c>
      <c r="E34" s="114">
        <v>51515</v>
      </c>
      <c r="F34" s="114">
        <v>16888</v>
      </c>
      <c r="G34" s="114">
        <v>4579</v>
      </c>
      <c r="H34" s="114">
        <v>25409</v>
      </c>
      <c r="I34" s="115">
        <v>8347</v>
      </c>
      <c r="J34" s="114">
        <v>6374</v>
      </c>
      <c r="K34" s="114">
        <v>1973</v>
      </c>
      <c r="L34" s="423">
        <v>5048</v>
      </c>
      <c r="M34" s="424">
        <v>5024</v>
      </c>
    </row>
    <row r="35" spans="1:13" ht="11.1" customHeight="1" x14ac:dyDescent="0.2">
      <c r="A35" s="422" t="s">
        <v>387</v>
      </c>
      <c r="B35" s="115">
        <v>68776</v>
      </c>
      <c r="C35" s="114">
        <v>39378</v>
      </c>
      <c r="D35" s="114">
        <v>29398</v>
      </c>
      <c r="E35" s="114">
        <v>51625</v>
      </c>
      <c r="F35" s="114">
        <v>17149</v>
      </c>
      <c r="G35" s="114">
        <v>4405</v>
      </c>
      <c r="H35" s="114">
        <v>25686</v>
      </c>
      <c r="I35" s="115">
        <v>8508</v>
      </c>
      <c r="J35" s="114">
        <v>6472</v>
      </c>
      <c r="K35" s="114">
        <v>2036</v>
      </c>
      <c r="L35" s="423">
        <v>4378</v>
      </c>
      <c r="M35" s="424">
        <v>4020</v>
      </c>
    </row>
    <row r="36" spans="1:13" ht="11.1" customHeight="1" x14ac:dyDescent="0.2">
      <c r="A36" s="422" t="s">
        <v>388</v>
      </c>
      <c r="B36" s="115">
        <v>69320</v>
      </c>
      <c r="C36" s="114">
        <v>40272</v>
      </c>
      <c r="D36" s="114">
        <v>29048</v>
      </c>
      <c r="E36" s="114">
        <v>52797</v>
      </c>
      <c r="F36" s="114">
        <v>16523</v>
      </c>
      <c r="G36" s="114">
        <v>4945</v>
      </c>
      <c r="H36" s="114">
        <v>25908</v>
      </c>
      <c r="I36" s="115">
        <v>8335</v>
      </c>
      <c r="J36" s="114">
        <v>6273</v>
      </c>
      <c r="K36" s="114">
        <v>2062</v>
      </c>
      <c r="L36" s="423">
        <v>5835</v>
      </c>
      <c r="M36" s="424">
        <v>4675</v>
      </c>
    </row>
    <row r="37" spans="1:13" s="110" customFormat="1" ht="11.1" customHeight="1" x14ac:dyDescent="0.2">
      <c r="A37" s="422" t="s">
        <v>389</v>
      </c>
      <c r="B37" s="115">
        <v>68496</v>
      </c>
      <c r="C37" s="114">
        <v>39541</v>
      </c>
      <c r="D37" s="114">
        <v>28955</v>
      </c>
      <c r="E37" s="114">
        <v>51947</v>
      </c>
      <c r="F37" s="114">
        <v>16549</v>
      </c>
      <c r="G37" s="114">
        <v>4727</v>
      </c>
      <c r="H37" s="114">
        <v>25791</v>
      </c>
      <c r="I37" s="115">
        <v>8209</v>
      </c>
      <c r="J37" s="114">
        <v>6205</v>
      </c>
      <c r="K37" s="114">
        <v>2004</v>
      </c>
      <c r="L37" s="423">
        <v>3221</v>
      </c>
      <c r="M37" s="424">
        <v>4120</v>
      </c>
    </row>
    <row r="38" spans="1:13" ht="15" customHeight="1" x14ac:dyDescent="0.2">
      <c r="A38" s="425" t="s">
        <v>396</v>
      </c>
      <c r="B38" s="115">
        <v>68466</v>
      </c>
      <c r="C38" s="114">
        <v>39657</v>
      </c>
      <c r="D38" s="114">
        <v>28809</v>
      </c>
      <c r="E38" s="114">
        <v>51796</v>
      </c>
      <c r="F38" s="114">
        <v>16670</v>
      </c>
      <c r="G38" s="114">
        <v>4535</v>
      </c>
      <c r="H38" s="114">
        <v>25889</v>
      </c>
      <c r="I38" s="115">
        <v>7961</v>
      </c>
      <c r="J38" s="114">
        <v>6043</v>
      </c>
      <c r="K38" s="114">
        <v>1918</v>
      </c>
      <c r="L38" s="423">
        <v>5001</v>
      </c>
      <c r="M38" s="424">
        <v>5040</v>
      </c>
    </row>
    <row r="39" spans="1:13" ht="11.1" customHeight="1" x14ac:dyDescent="0.2">
      <c r="A39" s="422" t="s">
        <v>387</v>
      </c>
      <c r="B39" s="115">
        <v>68765</v>
      </c>
      <c r="C39" s="114">
        <v>39903</v>
      </c>
      <c r="D39" s="114">
        <v>28862</v>
      </c>
      <c r="E39" s="114">
        <v>51912</v>
      </c>
      <c r="F39" s="114">
        <v>16853</v>
      </c>
      <c r="G39" s="114">
        <v>4376</v>
      </c>
      <c r="H39" s="114">
        <v>26266</v>
      </c>
      <c r="I39" s="115">
        <v>8260</v>
      </c>
      <c r="J39" s="114">
        <v>6205</v>
      </c>
      <c r="K39" s="114">
        <v>2055</v>
      </c>
      <c r="L39" s="423">
        <v>4270</v>
      </c>
      <c r="M39" s="424">
        <v>3987</v>
      </c>
    </row>
    <row r="40" spans="1:13" ht="11.1" customHeight="1" x14ac:dyDescent="0.2">
      <c r="A40" s="425" t="s">
        <v>388</v>
      </c>
      <c r="B40" s="115">
        <v>69850</v>
      </c>
      <c r="C40" s="114">
        <v>40584</v>
      </c>
      <c r="D40" s="114">
        <v>29266</v>
      </c>
      <c r="E40" s="114">
        <v>53156</v>
      </c>
      <c r="F40" s="114">
        <v>16694</v>
      </c>
      <c r="G40" s="114">
        <v>5102</v>
      </c>
      <c r="H40" s="114">
        <v>26430</v>
      </c>
      <c r="I40" s="115">
        <v>8260</v>
      </c>
      <c r="J40" s="114">
        <v>6102</v>
      </c>
      <c r="K40" s="114">
        <v>2158</v>
      </c>
      <c r="L40" s="423">
        <v>5507</v>
      </c>
      <c r="M40" s="424">
        <v>4725</v>
      </c>
    </row>
    <row r="41" spans="1:13" s="110" customFormat="1" ht="11.1" customHeight="1" x14ac:dyDescent="0.2">
      <c r="A41" s="422" t="s">
        <v>389</v>
      </c>
      <c r="B41" s="115">
        <v>69376</v>
      </c>
      <c r="C41" s="114">
        <v>40202</v>
      </c>
      <c r="D41" s="114">
        <v>29174</v>
      </c>
      <c r="E41" s="114">
        <v>52624</v>
      </c>
      <c r="F41" s="114">
        <v>16752</v>
      </c>
      <c r="G41" s="114">
        <v>4897</v>
      </c>
      <c r="H41" s="114">
        <v>26362</v>
      </c>
      <c r="I41" s="115">
        <v>8150</v>
      </c>
      <c r="J41" s="114">
        <v>6027</v>
      </c>
      <c r="K41" s="114">
        <v>2123</v>
      </c>
      <c r="L41" s="423">
        <v>3379</v>
      </c>
      <c r="M41" s="424">
        <v>4139</v>
      </c>
    </row>
    <row r="42" spans="1:13" ht="15" customHeight="1" x14ac:dyDescent="0.2">
      <c r="A42" s="422" t="s">
        <v>397</v>
      </c>
      <c r="B42" s="115">
        <v>69054</v>
      </c>
      <c r="C42" s="114">
        <v>40121</v>
      </c>
      <c r="D42" s="114">
        <v>28933</v>
      </c>
      <c r="E42" s="114">
        <v>52266</v>
      </c>
      <c r="F42" s="114">
        <v>16788</v>
      </c>
      <c r="G42" s="114">
        <v>4737</v>
      </c>
      <c r="H42" s="114">
        <v>26488</v>
      </c>
      <c r="I42" s="115">
        <v>7958</v>
      </c>
      <c r="J42" s="114">
        <v>5890</v>
      </c>
      <c r="K42" s="114">
        <v>2068</v>
      </c>
      <c r="L42" s="423">
        <v>4729</v>
      </c>
      <c r="M42" s="424">
        <v>5034</v>
      </c>
    </row>
    <row r="43" spans="1:13" ht="11.1" customHeight="1" x14ac:dyDescent="0.2">
      <c r="A43" s="422" t="s">
        <v>387</v>
      </c>
      <c r="B43" s="115">
        <v>69230</v>
      </c>
      <c r="C43" s="114">
        <v>40342</v>
      </c>
      <c r="D43" s="114">
        <v>28888</v>
      </c>
      <c r="E43" s="114">
        <v>52282</v>
      </c>
      <c r="F43" s="114">
        <v>16948</v>
      </c>
      <c r="G43" s="114">
        <v>4633</v>
      </c>
      <c r="H43" s="114">
        <v>26636</v>
      </c>
      <c r="I43" s="115">
        <v>8008</v>
      </c>
      <c r="J43" s="114">
        <v>5910</v>
      </c>
      <c r="K43" s="114">
        <v>2098</v>
      </c>
      <c r="L43" s="423">
        <v>4158</v>
      </c>
      <c r="M43" s="424">
        <v>4039</v>
      </c>
    </row>
    <row r="44" spans="1:13" ht="11.1" customHeight="1" x14ac:dyDescent="0.2">
      <c r="A44" s="422" t="s">
        <v>388</v>
      </c>
      <c r="B44" s="115">
        <v>70518</v>
      </c>
      <c r="C44" s="114">
        <v>41226</v>
      </c>
      <c r="D44" s="114">
        <v>29292</v>
      </c>
      <c r="E44" s="114">
        <v>53382</v>
      </c>
      <c r="F44" s="114">
        <v>17136</v>
      </c>
      <c r="G44" s="114">
        <v>5485</v>
      </c>
      <c r="H44" s="114">
        <v>26800</v>
      </c>
      <c r="I44" s="115">
        <v>8049</v>
      </c>
      <c r="J44" s="114">
        <v>5851</v>
      </c>
      <c r="K44" s="114">
        <v>2198</v>
      </c>
      <c r="L44" s="423">
        <v>6312</v>
      </c>
      <c r="M44" s="424">
        <v>5201</v>
      </c>
    </row>
    <row r="45" spans="1:13" s="110" customFormat="1" ht="11.1" customHeight="1" x14ac:dyDescent="0.2">
      <c r="A45" s="422" t="s">
        <v>389</v>
      </c>
      <c r="B45" s="115">
        <v>69783</v>
      </c>
      <c r="C45" s="114">
        <v>40643</v>
      </c>
      <c r="D45" s="114">
        <v>29140</v>
      </c>
      <c r="E45" s="114">
        <v>52638</v>
      </c>
      <c r="F45" s="114">
        <v>17145</v>
      </c>
      <c r="G45" s="114">
        <v>5272</v>
      </c>
      <c r="H45" s="114">
        <v>26659</v>
      </c>
      <c r="I45" s="115">
        <v>8040</v>
      </c>
      <c r="J45" s="114">
        <v>5827</v>
      </c>
      <c r="K45" s="114">
        <v>2213</v>
      </c>
      <c r="L45" s="423">
        <v>3577</v>
      </c>
      <c r="M45" s="424">
        <v>4326</v>
      </c>
    </row>
    <row r="46" spans="1:13" ht="15" customHeight="1" x14ac:dyDescent="0.2">
      <c r="A46" s="422" t="s">
        <v>398</v>
      </c>
      <c r="B46" s="115">
        <v>69547</v>
      </c>
      <c r="C46" s="114">
        <v>40610</v>
      </c>
      <c r="D46" s="114">
        <v>28937</v>
      </c>
      <c r="E46" s="114">
        <v>52492</v>
      </c>
      <c r="F46" s="114">
        <v>17055</v>
      </c>
      <c r="G46" s="114">
        <v>5141</v>
      </c>
      <c r="H46" s="114">
        <v>26646</v>
      </c>
      <c r="I46" s="115">
        <v>7871</v>
      </c>
      <c r="J46" s="114">
        <v>5734</v>
      </c>
      <c r="K46" s="114">
        <v>2137</v>
      </c>
      <c r="L46" s="423">
        <v>5233</v>
      </c>
      <c r="M46" s="424">
        <v>5495</v>
      </c>
    </row>
    <row r="47" spans="1:13" ht="11.1" customHeight="1" x14ac:dyDescent="0.2">
      <c r="A47" s="422" t="s">
        <v>387</v>
      </c>
      <c r="B47" s="115">
        <v>69670</v>
      </c>
      <c r="C47" s="114">
        <v>40689</v>
      </c>
      <c r="D47" s="114">
        <v>28981</v>
      </c>
      <c r="E47" s="114">
        <v>52440</v>
      </c>
      <c r="F47" s="114">
        <v>17230</v>
      </c>
      <c r="G47" s="114">
        <v>5040</v>
      </c>
      <c r="H47" s="114">
        <v>26907</v>
      </c>
      <c r="I47" s="115">
        <v>8114</v>
      </c>
      <c r="J47" s="114">
        <v>5885</v>
      </c>
      <c r="K47" s="114">
        <v>2229</v>
      </c>
      <c r="L47" s="423">
        <v>4285</v>
      </c>
      <c r="M47" s="424">
        <v>4101</v>
      </c>
    </row>
    <row r="48" spans="1:13" ht="11.1" customHeight="1" x14ac:dyDescent="0.2">
      <c r="A48" s="422" t="s">
        <v>388</v>
      </c>
      <c r="B48" s="115">
        <v>70823</v>
      </c>
      <c r="C48" s="114">
        <v>41500</v>
      </c>
      <c r="D48" s="114">
        <v>29323</v>
      </c>
      <c r="E48" s="114">
        <v>53447</v>
      </c>
      <c r="F48" s="114">
        <v>17376</v>
      </c>
      <c r="G48" s="114">
        <v>5776</v>
      </c>
      <c r="H48" s="114">
        <v>27116</v>
      </c>
      <c r="I48" s="115">
        <v>7982</v>
      </c>
      <c r="J48" s="114">
        <v>5665</v>
      </c>
      <c r="K48" s="114">
        <v>2317</v>
      </c>
      <c r="L48" s="423">
        <v>5579</v>
      </c>
      <c r="M48" s="424">
        <v>4574</v>
      </c>
    </row>
    <row r="49" spans="1:17" s="110" customFormat="1" ht="11.1" customHeight="1" x14ac:dyDescent="0.2">
      <c r="A49" s="422" t="s">
        <v>389</v>
      </c>
      <c r="B49" s="115">
        <v>70061</v>
      </c>
      <c r="C49" s="114">
        <v>40846</v>
      </c>
      <c r="D49" s="114">
        <v>29215</v>
      </c>
      <c r="E49" s="114">
        <v>52569</v>
      </c>
      <c r="F49" s="114">
        <v>17492</v>
      </c>
      <c r="G49" s="114">
        <v>5661</v>
      </c>
      <c r="H49" s="114">
        <v>26928</v>
      </c>
      <c r="I49" s="115">
        <v>7868</v>
      </c>
      <c r="J49" s="114">
        <v>5612</v>
      </c>
      <c r="K49" s="114">
        <v>2256</v>
      </c>
      <c r="L49" s="423">
        <v>3370</v>
      </c>
      <c r="M49" s="424">
        <v>4234</v>
      </c>
    </row>
    <row r="50" spans="1:17" ht="15" customHeight="1" x14ac:dyDescent="0.2">
      <c r="A50" s="422" t="s">
        <v>399</v>
      </c>
      <c r="B50" s="143">
        <v>69804</v>
      </c>
      <c r="C50" s="144">
        <v>40818</v>
      </c>
      <c r="D50" s="144">
        <v>28986</v>
      </c>
      <c r="E50" s="144">
        <v>52304</v>
      </c>
      <c r="F50" s="144">
        <v>17500</v>
      </c>
      <c r="G50" s="144">
        <v>5465</v>
      </c>
      <c r="H50" s="144">
        <v>26960</v>
      </c>
      <c r="I50" s="143">
        <v>7535</v>
      </c>
      <c r="J50" s="144">
        <v>5385</v>
      </c>
      <c r="K50" s="144">
        <v>2150</v>
      </c>
      <c r="L50" s="426">
        <v>4366</v>
      </c>
      <c r="M50" s="427">
        <v>4792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0.36953427178742432</v>
      </c>
      <c r="C6" s="480">
        <f>'Tabelle 3.3'!J11</f>
        <v>-4.2688349637911323</v>
      </c>
      <c r="D6" s="481">
        <f t="shared" ref="D6:E9" si="0">IF(OR(AND(B6&gt;=-50,B6&lt;=50),ISNUMBER(B6)=FALSE),B6,"")</f>
        <v>0.36953427178742432</v>
      </c>
      <c r="E6" s="481">
        <f t="shared" si="0"/>
        <v>-4.2688349637911323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8.2197109924516704E-2</v>
      </c>
      <c r="C7" s="480">
        <f>'Tabelle 3.1'!J23</f>
        <v>-2.7368672112575281</v>
      </c>
      <c r="D7" s="481">
        <f t="shared" si="0"/>
        <v>8.2197109924516704E-2</v>
      </c>
      <c r="E7" s="481">
        <f>IF(OR(AND(C7&gt;=-50,C7&lt;=50),ISNUMBER(C7)=FALSE),C7,"")</f>
        <v>-2.7368672112575281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0.36953427178742432</v>
      </c>
      <c r="C14" s="480">
        <f>'Tabelle 3.3'!J11</f>
        <v>-4.2688349637911323</v>
      </c>
      <c r="D14" s="481">
        <f>IF(OR(AND(B14&gt;=-50,B14&lt;=50),ISNUMBER(B14)=FALSE),B14,"")</f>
        <v>0.36953427178742432</v>
      </c>
      <c r="E14" s="481">
        <f>IF(OR(AND(C14&gt;=-50,C14&lt;=50),ISNUMBER(C14)=FALSE),C14,"")</f>
        <v>-4.2688349637911323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-1.8623481781376519</v>
      </c>
      <c r="C15" s="480">
        <f>'Tabelle 3.3'!J12</f>
        <v>0.55865921787709494</v>
      </c>
      <c r="D15" s="481">
        <f t="shared" ref="D15:E45" si="3">IF(OR(AND(B15&gt;=-50,B15&lt;=50),ISNUMBER(B15)=FALSE),B15,"")</f>
        <v>-1.8623481781376519</v>
      </c>
      <c r="E15" s="481">
        <f t="shared" si="3"/>
        <v>0.55865921787709494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1.5975422427035331</v>
      </c>
      <c r="C16" s="480">
        <f>'Tabelle 3.3'!J13</f>
        <v>-2.2988505747126435</v>
      </c>
      <c r="D16" s="481">
        <f t="shared" si="3"/>
        <v>1.5975422427035331</v>
      </c>
      <c r="E16" s="481">
        <f t="shared" si="3"/>
        <v>-2.2988505747126435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-7.7475700802929995E-2</v>
      </c>
      <c r="C17" s="480">
        <f>'Tabelle 3.3'!J14</f>
        <v>-0.6211180124223602</v>
      </c>
      <c r="D17" s="481">
        <f t="shared" si="3"/>
        <v>-7.7475700802929995E-2</v>
      </c>
      <c r="E17" s="481">
        <f t="shared" si="3"/>
        <v>-0.6211180124223602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-1.8884892086330936</v>
      </c>
      <c r="C18" s="480">
        <f>'Tabelle 3.3'!J15</f>
        <v>0.90909090909090906</v>
      </c>
      <c r="D18" s="481">
        <f t="shared" si="3"/>
        <v>-1.8884892086330936</v>
      </c>
      <c r="E18" s="481">
        <f t="shared" si="3"/>
        <v>0.90909090909090906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1.0045029442327675</v>
      </c>
      <c r="C19" s="480">
        <f>'Tabelle 3.3'!J16</f>
        <v>-2.641509433962264</v>
      </c>
      <c r="D19" s="481">
        <f t="shared" si="3"/>
        <v>1.0045029442327675</v>
      </c>
      <c r="E19" s="481">
        <f t="shared" si="3"/>
        <v>-2.641509433962264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-0.65645514223194745</v>
      </c>
      <c r="C20" s="480">
        <f>'Tabelle 3.3'!J17</f>
        <v>2.7777777777777777</v>
      </c>
      <c r="D20" s="481">
        <f t="shared" si="3"/>
        <v>-0.65645514223194745</v>
      </c>
      <c r="E20" s="481">
        <f t="shared" si="3"/>
        <v>2.7777777777777777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2.0909392631928312</v>
      </c>
      <c r="C21" s="480">
        <f>'Tabelle 3.3'!J18</f>
        <v>-1.9366197183098592</v>
      </c>
      <c r="D21" s="481">
        <f t="shared" si="3"/>
        <v>2.0909392631928312</v>
      </c>
      <c r="E21" s="481">
        <f t="shared" si="3"/>
        <v>-1.9366197183098592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1.038098204090107</v>
      </c>
      <c r="C22" s="480">
        <f>'Tabelle 3.3'!J19</f>
        <v>-1.66270783847981</v>
      </c>
      <c r="D22" s="481">
        <f t="shared" si="3"/>
        <v>1.038098204090107</v>
      </c>
      <c r="E22" s="481">
        <f t="shared" si="3"/>
        <v>-1.66270783847981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-2.6446094980868784</v>
      </c>
      <c r="C23" s="480">
        <f>'Tabelle 3.3'!J20</f>
        <v>-4.5075125208681133</v>
      </c>
      <c r="D23" s="481">
        <f t="shared" si="3"/>
        <v>-2.6446094980868784</v>
      </c>
      <c r="E23" s="481">
        <f t="shared" si="3"/>
        <v>-4.5075125208681133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3.3220338983050848</v>
      </c>
      <c r="C24" s="480">
        <f>'Tabelle 3.3'!J21</f>
        <v>-12.267657992565056</v>
      </c>
      <c r="D24" s="481">
        <f t="shared" si="3"/>
        <v>3.3220338983050848</v>
      </c>
      <c r="E24" s="481">
        <f t="shared" si="3"/>
        <v>-12.267657992565056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9.0062111801242235</v>
      </c>
      <c r="C25" s="480">
        <f>'Tabelle 3.3'!J22</f>
        <v>-12.871287128712872</v>
      </c>
      <c r="D25" s="481">
        <f t="shared" si="3"/>
        <v>9.0062111801242235</v>
      </c>
      <c r="E25" s="481">
        <f t="shared" si="3"/>
        <v>-12.871287128712872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-2.2491349480968856</v>
      </c>
      <c r="C26" s="480">
        <f>'Tabelle 3.3'!J23</f>
        <v>-3.225806451612903</v>
      </c>
      <c r="D26" s="481">
        <f t="shared" si="3"/>
        <v>-2.2491349480968856</v>
      </c>
      <c r="E26" s="481">
        <f t="shared" si="3"/>
        <v>-3.225806451612903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0.39123630672926446</v>
      </c>
      <c r="C27" s="480">
        <f>'Tabelle 3.3'!J24</f>
        <v>2.5145067698259189</v>
      </c>
      <c r="D27" s="481">
        <f t="shared" si="3"/>
        <v>0.39123630672926446</v>
      </c>
      <c r="E27" s="481">
        <f t="shared" si="3"/>
        <v>2.5145067698259189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-0.92369477911646591</v>
      </c>
      <c r="C28" s="480">
        <f>'Tabelle 3.3'!J25</f>
        <v>-6.3969896519285045</v>
      </c>
      <c r="D28" s="481">
        <f t="shared" si="3"/>
        <v>-0.92369477911646591</v>
      </c>
      <c r="E28" s="481">
        <f t="shared" si="3"/>
        <v>-6.3969896519285045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-11.491284699806327</v>
      </c>
      <c r="C29" s="480">
        <f>'Tabelle 3.3'!J26</f>
        <v>-14.814814814814815</v>
      </c>
      <c r="D29" s="481">
        <f t="shared" si="3"/>
        <v>-11.491284699806327</v>
      </c>
      <c r="E29" s="481">
        <f t="shared" si="3"/>
        <v>-14.814814814814815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2.08955223880597</v>
      </c>
      <c r="C30" s="480">
        <f>'Tabelle 3.3'!J27</f>
        <v>0</v>
      </c>
      <c r="D30" s="481">
        <f t="shared" si="3"/>
        <v>2.08955223880597</v>
      </c>
      <c r="E30" s="481">
        <f t="shared" si="3"/>
        <v>0</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3.4572169403630078</v>
      </c>
      <c r="C31" s="480">
        <f>'Tabelle 3.3'!J28</f>
        <v>-13.924050632911392</v>
      </c>
      <c r="D31" s="481">
        <f t="shared" si="3"/>
        <v>3.4572169403630078</v>
      </c>
      <c r="E31" s="481">
        <f t="shared" si="3"/>
        <v>-13.924050632911392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3.981191222570533</v>
      </c>
      <c r="C32" s="480">
        <f>'Tabelle 3.3'!J29</f>
        <v>-2.8503562945368173</v>
      </c>
      <c r="D32" s="481">
        <f t="shared" si="3"/>
        <v>3.981191222570533</v>
      </c>
      <c r="E32" s="481">
        <f t="shared" si="3"/>
        <v>-2.8503562945368173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2.1421845574387945</v>
      </c>
      <c r="C33" s="480">
        <f>'Tabelle 3.3'!J30</f>
        <v>11.453744493392071</v>
      </c>
      <c r="D33" s="481">
        <f t="shared" si="3"/>
        <v>2.1421845574387945</v>
      </c>
      <c r="E33" s="481">
        <f t="shared" si="3"/>
        <v>11.453744493392071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1.2025901942645698</v>
      </c>
      <c r="C34" s="480">
        <f>'Tabelle 3.3'!J31</f>
        <v>-10.082644628099173</v>
      </c>
      <c r="D34" s="481">
        <f t="shared" si="3"/>
        <v>1.2025901942645698</v>
      </c>
      <c r="E34" s="481">
        <f t="shared" si="3"/>
        <v>-10.082644628099173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-1.8623481781376519</v>
      </c>
      <c r="C37" s="480">
        <f>'Tabelle 3.3'!J34</f>
        <v>0.55865921787709494</v>
      </c>
      <c r="D37" s="481">
        <f t="shared" si="3"/>
        <v>-1.8623481781376519</v>
      </c>
      <c r="E37" s="481">
        <f t="shared" si="3"/>
        <v>0.55865921787709494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0.71127390434004856</v>
      </c>
      <c r="C38" s="480">
        <f>'Tabelle 3.3'!J35</f>
        <v>-1.40597539543058</v>
      </c>
      <c r="D38" s="481">
        <f t="shared" si="3"/>
        <v>0.71127390434004856</v>
      </c>
      <c r="E38" s="481">
        <f t="shared" si="3"/>
        <v>-1.40597539543058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0.24759100642398288</v>
      </c>
      <c r="C39" s="480">
        <f>'Tabelle 3.3'!J36</f>
        <v>-4.8977723527616721</v>
      </c>
      <c r="D39" s="481">
        <f t="shared" si="3"/>
        <v>0.24759100642398288</v>
      </c>
      <c r="E39" s="481">
        <f t="shared" si="3"/>
        <v>-4.8977723527616721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0.24759100642398288</v>
      </c>
      <c r="C45" s="480">
        <f>'Tabelle 3.3'!J36</f>
        <v>-4.8977723527616721</v>
      </c>
      <c r="D45" s="481">
        <f t="shared" si="3"/>
        <v>0.24759100642398288</v>
      </c>
      <c r="E45" s="481">
        <f t="shared" si="3"/>
        <v>-4.8977723527616721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66780</v>
      </c>
      <c r="C51" s="487">
        <v>6957</v>
      </c>
      <c r="D51" s="487">
        <v>1858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67622</v>
      </c>
      <c r="C52" s="487">
        <v>6988</v>
      </c>
      <c r="D52" s="487">
        <v>1859</v>
      </c>
      <c r="E52" s="488">
        <f t="shared" ref="E52:G70" si="11">IF($A$51=37802,IF(COUNTBLANK(B$51:B$70)&gt;0,#N/A,B52/B$51*100),IF(COUNTBLANK(B$51:B$75)&gt;0,#N/A,B52/B$51*100))</f>
        <v>101.26085654387542</v>
      </c>
      <c r="F52" s="488">
        <f t="shared" si="11"/>
        <v>100.44559436538738</v>
      </c>
      <c r="G52" s="488">
        <f t="shared" si="11"/>
        <v>100.05382131324004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67799</v>
      </c>
      <c r="C53" s="487">
        <v>6996</v>
      </c>
      <c r="D53" s="487">
        <v>1949</v>
      </c>
      <c r="E53" s="488">
        <f t="shared" si="11"/>
        <v>101.52590595986824</v>
      </c>
      <c r="F53" s="488">
        <f t="shared" si="11"/>
        <v>100.56058645968089</v>
      </c>
      <c r="G53" s="488">
        <f t="shared" si="11"/>
        <v>104.89773950484391</v>
      </c>
      <c r="H53" s="489">
        <f>IF(ISERROR(L53)=TRUE,IF(MONTH(A53)=MONTH(MAX(A$51:A$75)),A53,""),"")</f>
        <v>41883</v>
      </c>
      <c r="I53" s="488">
        <f t="shared" si="12"/>
        <v>101.52590595986824</v>
      </c>
      <c r="J53" s="488">
        <f t="shared" si="10"/>
        <v>100.56058645968089</v>
      </c>
      <c r="K53" s="488">
        <f t="shared" si="10"/>
        <v>104.89773950484391</v>
      </c>
      <c r="L53" s="488" t="e">
        <f t="shared" si="13"/>
        <v>#N/A</v>
      </c>
    </row>
    <row r="54" spans="1:14" ht="15" customHeight="1" x14ac:dyDescent="0.2">
      <c r="A54" s="490" t="s">
        <v>462</v>
      </c>
      <c r="B54" s="487">
        <v>66804</v>
      </c>
      <c r="C54" s="487">
        <v>6941</v>
      </c>
      <c r="D54" s="487">
        <v>1942</v>
      </c>
      <c r="E54" s="488">
        <f t="shared" si="11"/>
        <v>100.03593890386344</v>
      </c>
      <c r="F54" s="488">
        <f t="shared" si="11"/>
        <v>99.770015811412961</v>
      </c>
      <c r="G54" s="488">
        <f t="shared" si="11"/>
        <v>104.52099031216362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67323</v>
      </c>
      <c r="C55" s="487">
        <v>6605</v>
      </c>
      <c r="D55" s="487">
        <v>1887</v>
      </c>
      <c r="E55" s="488">
        <f t="shared" si="11"/>
        <v>100.81311769991015</v>
      </c>
      <c r="F55" s="488">
        <f t="shared" si="11"/>
        <v>94.940347851085235</v>
      </c>
      <c r="G55" s="488">
        <f t="shared" si="11"/>
        <v>101.56081808396125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68097</v>
      </c>
      <c r="C56" s="487">
        <v>6679</v>
      </c>
      <c r="D56" s="487">
        <v>1968</v>
      </c>
      <c r="E56" s="488">
        <f t="shared" si="11"/>
        <v>101.97214734950583</v>
      </c>
      <c r="F56" s="488">
        <f t="shared" si="11"/>
        <v>96.004024723300276</v>
      </c>
      <c r="G56" s="488">
        <f t="shared" si="11"/>
        <v>105.92034445640475</v>
      </c>
      <c r="H56" s="489" t="str">
        <f t="shared" si="14"/>
        <v/>
      </c>
      <c r="I56" s="488" t="str">
        <f t="shared" si="12"/>
        <v/>
      </c>
      <c r="J56" s="488" t="str">
        <f t="shared" si="10"/>
        <v/>
      </c>
      <c r="K56" s="488" t="str">
        <f t="shared" si="10"/>
        <v/>
      </c>
      <c r="L56" s="488" t="e">
        <f t="shared" si="13"/>
        <v>#N/A</v>
      </c>
    </row>
    <row r="57" spans="1:14" ht="15" customHeight="1" x14ac:dyDescent="0.2">
      <c r="A57" s="490">
        <v>42248</v>
      </c>
      <c r="B57" s="487">
        <v>69338</v>
      </c>
      <c r="C57" s="487">
        <v>6417</v>
      </c>
      <c r="D57" s="487">
        <v>2044</v>
      </c>
      <c r="E57" s="488">
        <f t="shared" si="11"/>
        <v>103.8304881701108</v>
      </c>
      <c r="F57" s="488">
        <f t="shared" si="11"/>
        <v>92.238033635187577</v>
      </c>
      <c r="G57" s="488">
        <f t="shared" si="11"/>
        <v>110.010764262648</v>
      </c>
      <c r="H57" s="489">
        <f t="shared" si="14"/>
        <v>42248</v>
      </c>
      <c r="I57" s="488">
        <f t="shared" si="12"/>
        <v>103.8304881701108</v>
      </c>
      <c r="J57" s="488">
        <f t="shared" si="10"/>
        <v>92.238033635187577</v>
      </c>
      <c r="K57" s="488">
        <f t="shared" si="10"/>
        <v>110.010764262648</v>
      </c>
      <c r="L57" s="488" t="e">
        <f t="shared" si="13"/>
        <v>#N/A</v>
      </c>
    </row>
    <row r="58" spans="1:14" ht="15" customHeight="1" x14ac:dyDescent="0.2">
      <c r="A58" s="490" t="s">
        <v>465</v>
      </c>
      <c r="B58" s="487">
        <v>68632</v>
      </c>
      <c r="C58" s="487">
        <v>6447</v>
      </c>
      <c r="D58" s="487">
        <v>2040</v>
      </c>
      <c r="E58" s="488">
        <f t="shared" si="11"/>
        <v>102.77328541479484</v>
      </c>
      <c r="F58" s="488">
        <f t="shared" si="11"/>
        <v>92.66925398878827</v>
      </c>
      <c r="G58" s="488">
        <f t="shared" si="11"/>
        <v>109.79547900968785</v>
      </c>
      <c r="H58" s="489" t="str">
        <f t="shared" si="14"/>
        <v/>
      </c>
      <c r="I58" s="488" t="str">
        <f t="shared" si="12"/>
        <v/>
      </c>
      <c r="J58" s="488" t="str">
        <f t="shared" si="10"/>
        <v/>
      </c>
      <c r="K58" s="488" t="str">
        <f t="shared" si="10"/>
        <v/>
      </c>
      <c r="L58" s="488" t="e">
        <f t="shared" si="13"/>
        <v>#N/A</v>
      </c>
    </row>
    <row r="59" spans="1:14" ht="15" customHeight="1" x14ac:dyDescent="0.2">
      <c r="A59" s="490" t="s">
        <v>466</v>
      </c>
      <c r="B59" s="487">
        <v>68405</v>
      </c>
      <c r="C59" s="487">
        <v>6374</v>
      </c>
      <c r="D59" s="487">
        <v>1973</v>
      </c>
      <c r="E59" s="488">
        <f t="shared" si="11"/>
        <v>102.43336328241988</v>
      </c>
      <c r="F59" s="488">
        <f t="shared" si="11"/>
        <v>91.619951128359929</v>
      </c>
      <c r="G59" s="488">
        <f t="shared" si="11"/>
        <v>106.18945102260496</v>
      </c>
      <c r="H59" s="489" t="str">
        <f t="shared" si="14"/>
        <v/>
      </c>
      <c r="I59" s="488" t="str">
        <f t="shared" si="12"/>
        <v/>
      </c>
      <c r="J59" s="488" t="str">
        <f t="shared" si="10"/>
        <v/>
      </c>
      <c r="K59" s="488" t="str">
        <f t="shared" si="10"/>
        <v/>
      </c>
      <c r="L59" s="488" t="e">
        <f t="shared" si="13"/>
        <v>#N/A</v>
      </c>
    </row>
    <row r="60" spans="1:14" ht="15" customHeight="1" x14ac:dyDescent="0.2">
      <c r="A60" s="490" t="s">
        <v>467</v>
      </c>
      <c r="B60" s="487">
        <v>68776</v>
      </c>
      <c r="C60" s="487">
        <v>6472</v>
      </c>
      <c r="D60" s="487">
        <v>2036</v>
      </c>
      <c r="E60" s="488">
        <f t="shared" si="11"/>
        <v>102.98891883797545</v>
      </c>
      <c r="F60" s="488">
        <f t="shared" si="11"/>
        <v>93.028604283455508</v>
      </c>
      <c r="G60" s="488">
        <f t="shared" si="11"/>
        <v>109.58019375672767</v>
      </c>
      <c r="H60" s="489" t="str">
        <f t="shared" si="14"/>
        <v/>
      </c>
      <c r="I60" s="488" t="str">
        <f t="shared" si="12"/>
        <v/>
      </c>
      <c r="J60" s="488" t="str">
        <f t="shared" si="10"/>
        <v/>
      </c>
      <c r="K60" s="488" t="str">
        <f t="shared" si="10"/>
        <v/>
      </c>
      <c r="L60" s="488" t="e">
        <f t="shared" si="13"/>
        <v>#N/A</v>
      </c>
    </row>
    <row r="61" spans="1:14" ht="15" customHeight="1" x14ac:dyDescent="0.2">
      <c r="A61" s="490">
        <v>42614</v>
      </c>
      <c r="B61" s="487">
        <v>69320</v>
      </c>
      <c r="C61" s="487">
        <v>6273</v>
      </c>
      <c r="D61" s="487">
        <v>2062</v>
      </c>
      <c r="E61" s="488">
        <f t="shared" si="11"/>
        <v>103.80353399221325</v>
      </c>
      <c r="F61" s="488">
        <f t="shared" si="11"/>
        <v>90.168175937904266</v>
      </c>
      <c r="G61" s="488">
        <f t="shared" si="11"/>
        <v>110.97954790096878</v>
      </c>
      <c r="H61" s="489">
        <f t="shared" si="14"/>
        <v>42614</v>
      </c>
      <c r="I61" s="488">
        <f t="shared" si="12"/>
        <v>103.80353399221325</v>
      </c>
      <c r="J61" s="488">
        <f t="shared" si="10"/>
        <v>90.168175937904266</v>
      </c>
      <c r="K61" s="488">
        <f t="shared" si="10"/>
        <v>110.97954790096878</v>
      </c>
      <c r="L61" s="488" t="e">
        <f t="shared" si="13"/>
        <v>#N/A</v>
      </c>
    </row>
    <row r="62" spans="1:14" ht="15" customHeight="1" x14ac:dyDescent="0.2">
      <c r="A62" s="490" t="s">
        <v>468</v>
      </c>
      <c r="B62" s="487">
        <v>68496</v>
      </c>
      <c r="C62" s="487">
        <v>6205</v>
      </c>
      <c r="D62" s="487">
        <v>2004</v>
      </c>
      <c r="E62" s="488">
        <f t="shared" si="11"/>
        <v>102.56963162623541</v>
      </c>
      <c r="F62" s="488">
        <f t="shared" si="11"/>
        <v>89.190743136409367</v>
      </c>
      <c r="G62" s="488">
        <f t="shared" si="11"/>
        <v>107.85791173304628</v>
      </c>
      <c r="H62" s="489" t="str">
        <f t="shared" si="14"/>
        <v/>
      </c>
      <c r="I62" s="488" t="str">
        <f t="shared" si="12"/>
        <v/>
      </c>
      <c r="J62" s="488" t="str">
        <f t="shared" si="10"/>
        <v/>
      </c>
      <c r="K62" s="488" t="str">
        <f t="shared" si="10"/>
        <v/>
      </c>
      <c r="L62" s="488" t="e">
        <f t="shared" si="13"/>
        <v>#N/A</v>
      </c>
    </row>
    <row r="63" spans="1:14" ht="15" customHeight="1" x14ac:dyDescent="0.2">
      <c r="A63" s="490" t="s">
        <v>469</v>
      </c>
      <c r="B63" s="487">
        <v>68466</v>
      </c>
      <c r="C63" s="487">
        <v>6043</v>
      </c>
      <c r="D63" s="487">
        <v>1918</v>
      </c>
      <c r="E63" s="488">
        <f t="shared" si="11"/>
        <v>102.52470799640612</v>
      </c>
      <c r="F63" s="488">
        <f t="shared" si="11"/>
        <v>86.862153226965646</v>
      </c>
      <c r="G63" s="488">
        <f t="shared" si="11"/>
        <v>103.22927879440257</v>
      </c>
      <c r="H63" s="489" t="str">
        <f t="shared" si="14"/>
        <v/>
      </c>
      <c r="I63" s="488" t="str">
        <f t="shared" si="12"/>
        <v/>
      </c>
      <c r="J63" s="488" t="str">
        <f t="shared" si="10"/>
        <v/>
      </c>
      <c r="K63" s="488" t="str">
        <f t="shared" si="10"/>
        <v/>
      </c>
      <c r="L63" s="488" t="e">
        <f t="shared" si="13"/>
        <v>#N/A</v>
      </c>
    </row>
    <row r="64" spans="1:14" ht="15" customHeight="1" x14ac:dyDescent="0.2">
      <c r="A64" s="490" t="s">
        <v>470</v>
      </c>
      <c r="B64" s="487">
        <v>68765</v>
      </c>
      <c r="C64" s="487">
        <v>6205</v>
      </c>
      <c r="D64" s="487">
        <v>2055</v>
      </c>
      <c r="E64" s="488">
        <f t="shared" si="11"/>
        <v>102.97244684037136</v>
      </c>
      <c r="F64" s="488">
        <f t="shared" si="11"/>
        <v>89.190743136409367</v>
      </c>
      <c r="G64" s="488">
        <f t="shared" si="11"/>
        <v>110.60279870828849</v>
      </c>
      <c r="H64" s="489" t="str">
        <f t="shared" si="14"/>
        <v/>
      </c>
      <c r="I64" s="488" t="str">
        <f t="shared" si="12"/>
        <v/>
      </c>
      <c r="J64" s="488" t="str">
        <f t="shared" si="10"/>
        <v/>
      </c>
      <c r="K64" s="488" t="str">
        <f t="shared" si="10"/>
        <v/>
      </c>
      <c r="L64" s="488" t="e">
        <f t="shared" si="13"/>
        <v>#N/A</v>
      </c>
    </row>
    <row r="65" spans="1:12" ht="15" customHeight="1" x14ac:dyDescent="0.2">
      <c r="A65" s="490">
        <v>42979</v>
      </c>
      <c r="B65" s="487">
        <v>69850</v>
      </c>
      <c r="C65" s="487">
        <v>6102</v>
      </c>
      <c r="D65" s="487">
        <v>2158</v>
      </c>
      <c r="E65" s="488">
        <f t="shared" si="11"/>
        <v>104.59718478586404</v>
      </c>
      <c r="F65" s="488">
        <f t="shared" si="11"/>
        <v>87.710219922380332</v>
      </c>
      <c r="G65" s="488">
        <f t="shared" si="11"/>
        <v>116.14639397201292</v>
      </c>
      <c r="H65" s="489">
        <f t="shared" si="14"/>
        <v>42979</v>
      </c>
      <c r="I65" s="488">
        <f t="shared" si="12"/>
        <v>104.59718478586404</v>
      </c>
      <c r="J65" s="488">
        <f t="shared" si="10"/>
        <v>87.710219922380332</v>
      </c>
      <c r="K65" s="488">
        <f t="shared" si="10"/>
        <v>116.14639397201292</v>
      </c>
      <c r="L65" s="488" t="e">
        <f t="shared" si="13"/>
        <v>#N/A</v>
      </c>
    </row>
    <row r="66" spans="1:12" ht="15" customHeight="1" x14ac:dyDescent="0.2">
      <c r="A66" s="490" t="s">
        <v>471</v>
      </c>
      <c r="B66" s="487">
        <v>69376</v>
      </c>
      <c r="C66" s="487">
        <v>6027</v>
      </c>
      <c r="D66" s="487">
        <v>2123</v>
      </c>
      <c r="E66" s="488">
        <f t="shared" si="11"/>
        <v>103.88739143456125</v>
      </c>
      <c r="F66" s="488">
        <f t="shared" si="11"/>
        <v>86.63216903837862</v>
      </c>
      <c r="G66" s="488">
        <f t="shared" si="11"/>
        <v>114.26264800861141</v>
      </c>
      <c r="H66" s="489" t="str">
        <f t="shared" si="14"/>
        <v/>
      </c>
      <c r="I66" s="488" t="str">
        <f t="shared" si="12"/>
        <v/>
      </c>
      <c r="J66" s="488" t="str">
        <f t="shared" si="10"/>
        <v/>
      </c>
      <c r="K66" s="488" t="str">
        <f t="shared" si="10"/>
        <v/>
      </c>
      <c r="L66" s="488" t="e">
        <f t="shared" si="13"/>
        <v>#N/A</v>
      </c>
    </row>
    <row r="67" spans="1:12" ht="15" customHeight="1" x14ac:dyDescent="0.2">
      <c r="A67" s="490" t="s">
        <v>472</v>
      </c>
      <c r="B67" s="487">
        <v>69054</v>
      </c>
      <c r="C67" s="487">
        <v>5890</v>
      </c>
      <c r="D67" s="487">
        <v>2068</v>
      </c>
      <c r="E67" s="488">
        <f t="shared" si="11"/>
        <v>103.40521114106021</v>
      </c>
      <c r="F67" s="488">
        <f t="shared" si="11"/>
        <v>84.662929423602122</v>
      </c>
      <c r="G67" s="488">
        <f t="shared" si="11"/>
        <v>111.30247578040904</v>
      </c>
      <c r="H67" s="489" t="str">
        <f t="shared" si="14"/>
        <v/>
      </c>
      <c r="I67" s="488" t="str">
        <f t="shared" si="12"/>
        <v/>
      </c>
      <c r="J67" s="488" t="str">
        <f t="shared" si="12"/>
        <v/>
      </c>
      <c r="K67" s="488" t="str">
        <f t="shared" si="12"/>
        <v/>
      </c>
      <c r="L67" s="488" t="e">
        <f t="shared" si="13"/>
        <v>#N/A</v>
      </c>
    </row>
    <row r="68" spans="1:12" ht="15" customHeight="1" x14ac:dyDescent="0.2">
      <c r="A68" s="490" t="s">
        <v>473</v>
      </c>
      <c r="B68" s="487">
        <v>69230</v>
      </c>
      <c r="C68" s="487">
        <v>5910</v>
      </c>
      <c r="D68" s="487">
        <v>2098</v>
      </c>
      <c r="E68" s="488">
        <f t="shared" si="11"/>
        <v>103.66876310272536</v>
      </c>
      <c r="F68" s="488">
        <f t="shared" si="11"/>
        <v>84.950409659335918</v>
      </c>
      <c r="G68" s="488">
        <f t="shared" si="11"/>
        <v>112.91711517761034</v>
      </c>
      <c r="H68" s="489" t="str">
        <f t="shared" si="14"/>
        <v/>
      </c>
      <c r="I68" s="488" t="str">
        <f t="shared" si="12"/>
        <v/>
      </c>
      <c r="J68" s="488" t="str">
        <f t="shared" si="12"/>
        <v/>
      </c>
      <c r="K68" s="488" t="str">
        <f t="shared" si="12"/>
        <v/>
      </c>
      <c r="L68" s="488" t="e">
        <f t="shared" si="13"/>
        <v>#N/A</v>
      </c>
    </row>
    <row r="69" spans="1:12" ht="15" customHeight="1" x14ac:dyDescent="0.2">
      <c r="A69" s="490">
        <v>43344</v>
      </c>
      <c r="B69" s="487">
        <v>70518</v>
      </c>
      <c r="C69" s="487">
        <v>5851</v>
      </c>
      <c r="D69" s="487">
        <v>2198</v>
      </c>
      <c r="E69" s="488">
        <f t="shared" si="11"/>
        <v>105.59748427672957</v>
      </c>
      <c r="F69" s="488">
        <f t="shared" si="11"/>
        <v>84.102342963921231</v>
      </c>
      <c r="G69" s="488">
        <f t="shared" si="11"/>
        <v>118.29924650161463</v>
      </c>
      <c r="H69" s="489">
        <f t="shared" si="14"/>
        <v>43344</v>
      </c>
      <c r="I69" s="488">
        <f t="shared" si="12"/>
        <v>105.59748427672957</v>
      </c>
      <c r="J69" s="488">
        <f t="shared" si="12"/>
        <v>84.102342963921231</v>
      </c>
      <c r="K69" s="488">
        <f t="shared" si="12"/>
        <v>118.29924650161463</v>
      </c>
      <c r="L69" s="488" t="e">
        <f t="shared" si="13"/>
        <v>#N/A</v>
      </c>
    </row>
    <row r="70" spans="1:12" ht="15" customHeight="1" x14ac:dyDescent="0.2">
      <c r="A70" s="490" t="s">
        <v>474</v>
      </c>
      <c r="B70" s="487">
        <v>69783</v>
      </c>
      <c r="C70" s="487">
        <v>5827</v>
      </c>
      <c r="D70" s="487">
        <v>2213</v>
      </c>
      <c r="E70" s="488">
        <f t="shared" si="11"/>
        <v>104.49685534591195</v>
      </c>
      <c r="F70" s="488">
        <f t="shared" si="11"/>
        <v>83.757366681040679</v>
      </c>
      <c r="G70" s="488">
        <f t="shared" si="11"/>
        <v>119.1065662002153</v>
      </c>
      <c r="H70" s="489" t="str">
        <f t="shared" si="14"/>
        <v/>
      </c>
      <c r="I70" s="488" t="str">
        <f t="shared" si="12"/>
        <v/>
      </c>
      <c r="J70" s="488" t="str">
        <f t="shared" si="12"/>
        <v/>
      </c>
      <c r="K70" s="488" t="str">
        <f t="shared" si="12"/>
        <v/>
      </c>
      <c r="L70" s="488" t="e">
        <f t="shared" si="13"/>
        <v>#N/A</v>
      </c>
    </row>
    <row r="71" spans="1:12" ht="15" customHeight="1" x14ac:dyDescent="0.2">
      <c r="A71" s="490" t="s">
        <v>475</v>
      </c>
      <c r="B71" s="487">
        <v>69547</v>
      </c>
      <c r="C71" s="487">
        <v>5734</v>
      </c>
      <c r="D71" s="487">
        <v>2137</v>
      </c>
      <c r="E71" s="491">
        <f t="shared" ref="E71:G75" si="15">IF($A$51=37802,IF(COUNTBLANK(B$51:B$70)&gt;0,#N/A,IF(ISBLANK(B71)=FALSE,B71/B$51*100,#N/A)),IF(COUNTBLANK(B$51:B$75)&gt;0,#N/A,B71/B$51*100))</f>
        <v>104.1434561245882</v>
      </c>
      <c r="F71" s="491">
        <f t="shared" si="15"/>
        <v>82.420583584878543</v>
      </c>
      <c r="G71" s="491">
        <f t="shared" si="15"/>
        <v>115.01614639397202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69670</v>
      </c>
      <c r="C72" s="487">
        <v>5885</v>
      </c>
      <c r="D72" s="487">
        <v>2229</v>
      </c>
      <c r="E72" s="491">
        <f t="shared" si="15"/>
        <v>104.32764300688828</v>
      </c>
      <c r="F72" s="491">
        <f t="shared" si="15"/>
        <v>84.591059364668681</v>
      </c>
      <c r="G72" s="491">
        <f t="shared" si="15"/>
        <v>119.96770721205598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70823</v>
      </c>
      <c r="C73" s="487">
        <v>5665</v>
      </c>
      <c r="D73" s="487">
        <v>2317</v>
      </c>
      <c r="E73" s="491">
        <f t="shared" si="15"/>
        <v>106.05420784666069</v>
      </c>
      <c r="F73" s="491">
        <f t="shared" si="15"/>
        <v>81.428776771596958</v>
      </c>
      <c r="G73" s="491">
        <f t="shared" si="15"/>
        <v>124.70398277717976</v>
      </c>
      <c r="H73" s="492">
        <f>IF(A$51=37802,IF(ISERROR(L73)=TRUE,IF(ISBLANK(A73)=FALSE,IF(MONTH(A73)=MONTH(MAX(A$51:A$75)),A73,""),""),""),IF(ISERROR(L73)=TRUE,IF(MONTH(A73)=MONTH(MAX(A$51:A$75)),A73,""),""))</f>
        <v>43709</v>
      </c>
      <c r="I73" s="488">
        <f t="shared" si="12"/>
        <v>106.05420784666069</v>
      </c>
      <c r="J73" s="488">
        <f t="shared" si="12"/>
        <v>81.428776771596958</v>
      </c>
      <c r="K73" s="488">
        <f t="shared" si="12"/>
        <v>124.70398277717976</v>
      </c>
      <c r="L73" s="488" t="e">
        <f t="shared" si="13"/>
        <v>#N/A</v>
      </c>
    </row>
    <row r="74" spans="1:12" ht="15" customHeight="1" x14ac:dyDescent="0.2">
      <c r="A74" s="490" t="s">
        <v>477</v>
      </c>
      <c r="B74" s="487">
        <v>70061</v>
      </c>
      <c r="C74" s="487">
        <v>5612</v>
      </c>
      <c r="D74" s="487">
        <v>2256</v>
      </c>
      <c r="E74" s="491">
        <f t="shared" si="15"/>
        <v>104.91314764899671</v>
      </c>
      <c r="F74" s="491">
        <f t="shared" si="15"/>
        <v>80.666954146902398</v>
      </c>
      <c r="G74" s="491">
        <f t="shared" si="15"/>
        <v>121.42088266953715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69804</v>
      </c>
      <c r="C75" s="493">
        <v>5385</v>
      </c>
      <c r="D75" s="493">
        <v>2150</v>
      </c>
      <c r="E75" s="491">
        <f t="shared" si="15"/>
        <v>104.52830188679245</v>
      </c>
      <c r="F75" s="491">
        <f t="shared" si="15"/>
        <v>77.404053471323834</v>
      </c>
      <c r="G75" s="491">
        <f t="shared" si="15"/>
        <v>115.71582346609257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106.05420784666069</v>
      </c>
      <c r="J77" s="488">
        <f>IF(J75&lt;&gt;"",J75,IF(J74&lt;&gt;"",J74,IF(J73&lt;&gt;"",J73,IF(J72&lt;&gt;"",J72,IF(J71&lt;&gt;"",J71,IF(J70&lt;&gt;"",J70,""))))))</f>
        <v>81.428776771596958</v>
      </c>
      <c r="K77" s="488">
        <f>IF(K75&lt;&gt;"",K75,IF(K74&lt;&gt;"",K74,IF(K73&lt;&gt;"",K73,IF(K72&lt;&gt;"",K72,IF(K71&lt;&gt;"",K71,IF(K70&lt;&gt;"",K70,""))))))</f>
        <v>124.70398277717976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+6,1%</v>
      </c>
      <c r="J79" s="488" t="str">
        <f>"GeB - ausschließlich: "&amp;IF(J77&gt;100,"+","")&amp;TEXT(J77-100,"0,0")&amp;"%"</f>
        <v>GeB - ausschließlich: -18,6%</v>
      </c>
      <c r="K79" s="488" t="str">
        <f>"GeB - im Nebenjob: "&amp;IF(K77&gt;100,"+","")&amp;TEXT(K77-100,"0,0")&amp;"%"</f>
        <v>GeB - im Nebenjob: +24,7%</v>
      </c>
    </row>
    <row r="81" spans="9:9" ht="15" customHeight="1" x14ac:dyDescent="0.2">
      <c r="I81" s="488" t="str">
        <f>IF(ISERROR(HLOOKUP(1,I$78:K$79,2,FALSE)),"",HLOOKUP(1,I$78:K$79,2,FALSE))</f>
        <v>GeB - im Nebenjob: +24,7%</v>
      </c>
    </row>
    <row r="82" spans="9:9" ht="15" customHeight="1" x14ac:dyDescent="0.2">
      <c r="I82" s="488" t="str">
        <f>IF(ISERROR(HLOOKUP(2,I$78:K$79,2,FALSE)),"",HLOOKUP(2,I$78:K$79,2,FALSE))</f>
        <v>SvB: +6,1%</v>
      </c>
    </row>
    <row r="83" spans="9:9" ht="15" customHeight="1" x14ac:dyDescent="0.2">
      <c r="I83" s="488" t="str">
        <f>IF(ISERROR(HLOOKUP(3,I$78:K$79,2,FALSE)),"",HLOOKUP(3,I$78:K$79,2,FALSE))</f>
        <v>GeB - ausschließlich: -18,6%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69804</v>
      </c>
      <c r="E12" s="114">
        <v>70061</v>
      </c>
      <c r="F12" s="114">
        <v>70823</v>
      </c>
      <c r="G12" s="114">
        <v>69670</v>
      </c>
      <c r="H12" s="114">
        <v>69547</v>
      </c>
      <c r="I12" s="115">
        <v>257</v>
      </c>
      <c r="J12" s="116">
        <v>0.36953427178742432</v>
      </c>
      <c r="N12" s="117"/>
    </row>
    <row r="13" spans="1:15" s="110" customFormat="1" ht="13.5" customHeight="1" x14ac:dyDescent="0.2">
      <c r="A13" s="118" t="s">
        <v>105</v>
      </c>
      <c r="B13" s="119" t="s">
        <v>106</v>
      </c>
      <c r="C13" s="113">
        <v>58.475159016675264</v>
      </c>
      <c r="D13" s="114">
        <v>40818</v>
      </c>
      <c r="E13" s="114">
        <v>40846</v>
      </c>
      <c r="F13" s="114">
        <v>41500</v>
      </c>
      <c r="G13" s="114">
        <v>40689</v>
      </c>
      <c r="H13" s="114">
        <v>40610</v>
      </c>
      <c r="I13" s="115">
        <v>208</v>
      </c>
      <c r="J13" s="116">
        <v>0.51218911598128536</v>
      </c>
    </row>
    <row r="14" spans="1:15" s="110" customFormat="1" ht="13.5" customHeight="1" x14ac:dyDescent="0.2">
      <c r="A14" s="120"/>
      <c r="B14" s="119" t="s">
        <v>107</v>
      </c>
      <c r="C14" s="113">
        <v>41.524840983324736</v>
      </c>
      <c r="D14" s="114">
        <v>28986</v>
      </c>
      <c r="E14" s="114">
        <v>29215</v>
      </c>
      <c r="F14" s="114">
        <v>29323</v>
      </c>
      <c r="G14" s="114">
        <v>28981</v>
      </c>
      <c r="H14" s="114">
        <v>28937</v>
      </c>
      <c r="I14" s="115">
        <v>49</v>
      </c>
      <c r="J14" s="116">
        <v>0.16933337941044338</v>
      </c>
    </row>
    <row r="15" spans="1:15" s="110" customFormat="1" ht="13.5" customHeight="1" x14ac:dyDescent="0.2">
      <c r="A15" s="118" t="s">
        <v>105</v>
      </c>
      <c r="B15" s="121" t="s">
        <v>108</v>
      </c>
      <c r="C15" s="113">
        <v>7.8290642370064756</v>
      </c>
      <c r="D15" s="114">
        <v>5465</v>
      </c>
      <c r="E15" s="114">
        <v>5661</v>
      </c>
      <c r="F15" s="114">
        <v>5776</v>
      </c>
      <c r="G15" s="114">
        <v>5040</v>
      </c>
      <c r="H15" s="114">
        <v>5141</v>
      </c>
      <c r="I15" s="115">
        <v>324</v>
      </c>
      <c r="J15" s="116">
        <v>6.3022758218245478</v>
      </c>
    </row>
    <row r="16" spans="1:15" s="110" customFormat="1" ht="13.5" customHeight="1" x14ac:dyDescent="0.2">
      <c r="A16" s="118"/>
      <c r="B16" s="121" t="s">
        <v>109</v>
      </c>
      <c r="C16" s="113">
        <v>66.907340553549943</v>
      </c>
      <c r="D16" s="114">
        <v>46704</v>
      </c>
      <c r="E16" s="114">
        <v>46830</v>
      </c>
      <c r="F16" s="114">
        <v>47443</v>
      </c>
      <c r="G16" s="114">
        <v>47315</v>
      </c>
      <c r="H16" s="114">
        <v>47320</v>
      </c>
      <c r="I16" s="115">
        <v>-616</v>
      </c>
      <c r="J16" s="116">
        <v>-1.3017751479289941</v>
      </c>
    </row>
    <row r="17" spans="1:10" s="110" customFormat="1" ht="13.5" customHeight="1" x14ac:dyDescent="0.2">
      <c r="A17" s="118"/>
      <c r="B17" s="121" t="s">
        <v>110</v>
      </c>
      <c r="C17" s="113">
        <v>24.283708669990258</v>
      </c>
      <c r="D17" s="114">
        <v>16951</v>
      </c>
      <c r="E17" s="114">
        <v>16901</v>
      </c>
      <c r="F17" s="114">
        <v>16949</v>
      </c>
      <c r="G17" s="114">
        <v>16691</v>
      </c>
      <c r="H17" s="114">
        <v>16477</v>
      </c>
      <c r="I17" s="115">
        <v>474</v>
      </c>
      <c r="J17" s="116">
        <v>2.8767372701341265</v>
      </c>
    </row>
    <row r="18" spans="1:10" s="110" customFormat="1" ht="13.5" customHeight="1" x14ac:dyDescent="0.2">
      <c r="A18" s="120"/>
      <c r="B18" s="121" t="s">
        <v>111</v>
      </c>
      <c r="C18" s="113">
        <v>0.97988653945332649</v>
      </c>
      <c r="D18" s="114">
        <v>684</v>
      </c>
      <c r="E18" s="114">
        <v>669</v>
      </c>
      <c r="F18" s="114">
        <v>655</v>
      </c>
      <c r="G18" s="114">
        <v>624</v>
      </c>
      <c r="H18" s="114">
        <v>609</v>
      </c>
      <c r="I18" s="115">
        <v>75</v>
      </c>
      <c r="J18" s="116">
        <v>12.315270935960591</v>
      </c>
    </row>
    <row r="19" spans="1:10" s="110" customFormat="1" ht="13.5" customHeight="1" x14ac:dyDescent="0.2">
      <c r="A19" s="120"/>
      <c r="B19" s="121" t="s">
        <v>112</v>
      </c>
      <c r="C19" s="113">
        <v>0.28365136668385765</v>
      </c>
      <c r="D19" s="114">
        <v>198</v>
      </c>
      <c r="E19" s="114">
        <v>192</v>
      </c>
      <c r="F19" s="114">
        <v>207</v>
      </c>
      <c r="G19" s="114">
        <v>176</v>
      </c>
      <c r="H19" s="114">
        <v>170</v>
      </c>
      <c r="I19" s="115">
        <v>28</v>
      </c>
      <c r="J19" s="116">
        <v>16.470588235294116</v>
      </c>
    </row>
    <row r="20" spans="1:10" s="110" customFormat="1" ht="13.5" customHeight="1" x14ac:dyDescent="0.2">
      <c r="A20" s="118" t="s">
        <v>113</v>
      </c>
      <c r="B20" s="122" t="s">
        <v>114</v>
      </c>
      <c r="C20" s="113">
        <v>74.929803449659047</v>
      </c>
      <c r="D20" s="114">
        <v>52304</v>
      </c>
      <c r="E20" s="114">
        <v>52569</v>
      </c>
      <c r="F20" s="114">
        <v>53447</v>
      </c>
      <c r="G20" s="114">
        <v>52440</v>
      </c>
      <c r="H20" s="114">
        <v>52492</v>
      </c>
      <c r="I20" s="115">
        <v>-188</v>
      </c>
      <c r="J20" s="116">
        <v>-0.35814981330488455</v>
      </c>
    </row>
    <row r="21" spans="1:10" s="110" customFormat="1" ht="13.5" customHeight="1" x14ac:dyDescent="0.2">
      <c r="A21" s="120"/>
      <c r="B21" s="122" t="s">
        <v>115</v>
      </c>
      <c r="C21" s="113">
        <v>25.070196550340956</v>
      </c>
      <c r="D21" s="114">
        <v>17500</v>
      </c>
      <c r="E21" s="114">
        <v>17492</v>
      </c>
      <c r="F21" s="114">
        <v>17376</v>
      </c>
      <c r="G21" s="114">
        <v>17230</v>
      </c>
      <c r="H21" s="114">
        <v>17055</v>
      </c>
      <c r="I21" s="115">
        <v>445</v>
      </c>
      <c r="J21" s="116">
        <v>2.6092055115801815</v>
      </c>
    </row>
    <row r="22" spans="1:10" s="110" customFormat="1" ht="13.5" customHeight="1" x14ac:dyDescent="0.2">
      <c r="A22" s="118" t="s">
        <v>113</v>
      </c>
      <c r="B22" s="122" t="s">
        <v>116</v>
      </c>
      <c r="C22" s="113">
        <v>94.68655091398773</v>
      </c>
      <c r="D22" s="114">
        <v>66095</v>
      </c>
      <c r="E22" s="114">
        <v>66406</v>
      </c>
      <c r="F22" s="114">
        <v>67149</v>
      </c>
      <c r="G22" s="114">
        <v>66214</v>
      </c>
      <c r="H22" s="114">
        <v>66221</v>
      </c>
      <c r="I22" s="115">
        <v>-126</v>
      </c>
      <c r="J22" s="116">
        <v>-0.19027196810679392</v>
      </c>
    </row>
    <row r="23" spans="1:10" s="110" customFormat="1" ht="13.5" customHeight="1" x14ac:dyDescent="0.2">
      <c r="A23" s="123"/>
      <c r="B23" s="124" t="s">
        <v>117</v>
      </c>
      <c r="C23" s="125">
        <v>5.3034210073921262</v>
      </c>
      <c r="D23" s="114">
        <v>3702</v>
      </c>
      <c r="E23" s="114">
        <v>3651</v>
      </c>
      <c r="F23" s="114">
        <v>3667</v>
      </c>
      <c r="G23" s="114">
        <v>3446</v>
      </c>
      <c r="H23" s="114">
        <v>3318</v>
      </c>
      <c r="I23" s="115">
        <v>384</v>
      </c>
      <c r="J23" s="116">
        <v>11.573236889692586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7535</v>
      </c>
      <c r="E26" s="114">
        <v>7868</v>
      </c>
      <c r="F26" s="114">
        <v>7982</v>
      </c>
      <c r="G26" s="114">
        <v>8114</v>
      </c>
      <c r="H26" s="140">
        <v>7871</v>
      </c>
      <c r="I26" s="115">
        <v>-336</v>
      </c>
      <c r="J26" s="116">
        <v>-4.2688349637911323</v>
      </c>
    </row>
    <row r="27" spans="1:10" s="110" customFormat="1" ht="13.5" customHeight="1" x14ac:dyDescent="0.2">
      <c r="A27" s="118" t="s">
        <v>105</v>
      </c>
      <c r="B27" s="119" t="s">
        <v>106</v>
      </c>
      <c r="C27" s="113">
        <v>46.582614465826147</v>
      </c>
      <c r="D27" s="115">
        <v>3510</v>
      </c>
      <c r="E27" s="114">
        <v>3632</v>
      </c>
      <c r="F27" s="114">
        <v>3683</v>
      </c>
      <c r="G27" s="114">
        <v>3741</v>
      </c>
      <c r="H27" s="140">
        <v>3648</v>
      </c>
      <c r="I27" s="115">
        <v>-138</v>
      </c>
      <c r="J27" s="116">
        <v>-3.7828947368421053</v>
      </c>
    </row>
    <row r="28" spans="1:10" s="110" customFormat="1" ht="13.5" customHeight="1" x14ac:dyDescent="0.2">
      <c r="A28" s="120"/>
      <c r="B28" s="119" t="s">
        <v>107</v>
      </c>
      <c r="C28" s="113">
        <v>53.417385534173853</v>
      </c>
      <c r="D28" s="115">
        <v>4025</v>
      </c>
      <c r="E28" s="114">
        <v>4236</v>
      </c>
      <c r="F28" s="114">
        <v>4299</v>
      </c>
      <c r="G28" s="114">
        <v>4373</v>
      </c>
      <c r="H28" s="140">
        <v>4223</v>
      </c>
      <c r="I28" s="115">
        <v>-198</v>
      </c>
      <c r="J28" s="116">
        <v>-4.6886099928960459</v>
      </c>
    </row>
    <row r="29" spans="1:10" s="110" customFormat="1" ht="13.5" customHeight="1" x14ac:dyDescent="0.2">
      <c r="A29" s="118" t="s">
        <v>105</v>
      </c>
      <c r="B29" s="121" t="s">
        <v>108</v>
      </c>
      <c r="C29" s="113">
        <v>11.904445919044459</v>
      </c>
      <c r="D29" s="115">
        <v>897</v>
      </c>
      <c r="E29" s="114">
        <v>942</v>
      </c>
      <c r="F29" s="114">
        <v>941</v>
      </c>
      <c r="G29" s="114">
        <v>1023</v>
      </c>
      <c r="H29" s="140">
        <v>873</v>
      </c>
      <c r="I29" s="115">
        <v>24</v>
      </c>
      <c r="J29" s="116">
        <v>2.7491408934707904</v>
      </c>
    </row>
    <row r="30" spans="1:10" s="110" customFormat="1" ht="13.5" customHeight="1" x14ac:dyDescent="0.2">
      <c r="A30" s="118"/>
      <c r="B30" s="121" t="s">
        <v>109</v>
      </c>
      <c r="C30" s="113">
        <v>37.478433974784338</v>
      </c>
      <c r="D30" s="115">
        <v>2824</v>
      </c>
      <c r="E30" s="114">
        <v>2990</v>
      </c>
      <c r="F30" s="114">
        <v>3038</v>
      </c>
      <c r="G30" s="114">
        <v>3094</v>
      </c>
      <c r="H30" s="140">
        <v>3078</v>
      </c>
      <c r="I30" s="115">
        <v>-254</v>
      </c>
      <c r="J30" s="116">
        <v>-8.2521117608836914</v>
      </c>
    </row>
    <row r="31" spans="1:10" s="110" customFormat="1" ht="13.5" customHeight="1" x14ac:dyDescent="0.2">
      <c r="A31" s="118"/>
      <c r="B31" s="121" t="s">
        <v>110</v>
      </c>
      <c r="C31" s="113">
        <v>24.591904445919045</v>
      </c>
      <c r="D31" s="115">
        <v>1853</v>
      </c>
      <c r="E31" s="114">
        <v>1917</v>
      </c>
      <c r="F31" s="114">
        <v>1978</v>
      </c>
      <c r="G31" s="114">
        <v>1974</v>
      </c>
      <c r="H31" s="140">
        <v>1964</v>
      </c>
      <c r="I31" s="115">
        <v>-111</v>
      </c>
      <c r="J31" s="116">
        <v>-5.65173116089613</v>
      </c>
    </row>
    <row r="32" spans="1:10" s="110" customFormat="1" ht="13.5" customHeight="1" x14ac:dyDescent="0.2">
      <c r="A32" s="120"/>
      <c r="B32" s="121" t="s">
        <v>111</v>
      </c>
      <c r="C32" s="113">
        <v>26.025215660252158</v>
      </c>
      <c r="D32" s="115">
        <v>1961</v>
      </c>
      <c r="E32" s="114">
        <v>2019</v>
      </c>
      <c r="F32" s="114">
        <v>2025</v>
      </c>
      <c r="G32" s="114">
        <v>2023</v>
      </c>
      <c r="H32" s="140">
        <v>1956</v>
      </c>
      <c r="I32" s="115">
        <v>5</v>
      </c>
      <c r="J32" s="116">
        <v>0.2556237218813906</v>
      </c>
    </row>
    <row r="33" spans="1:10" s="110" customFormat="1" ht="13.5" customHeight="1" x14ac:dyDescent="0.2">
      <c r="A33" s="120"/>
      <c r="B33" s="121" t="s">
        <v>112</v>
      </c>
      <c r="C33" s="113">
        <v>3.4372926343729264</v>
      </c>
      <c r="D33" s="115">
        <v>259</v>
      </c>
      <c r="E33" s="114">
        <v>274</v>
      </c>
      <c r="F33" s="114">
        <v>272</v>
      </c>
      <c r="G33" s="114">
        <v>231</v>
      </c>
      <c r="H33" s="140">
        <v>227</v>
      </c>
      <c r="I33" s="115">
        <v>32</v>
      </c>
      <c r="J33" s="116">
        <v>14.096916299559471</v>
      </c>
    </row>
    <row r="34" spans="1:10" s="110" customFormat="1" ht="13.5" customHeight="1" x14ac:dyDescent="0.2">
      <c r="A34" s="118" t="s">
        <v>113</v>
      </c>
      <c r="B34" s="122" t="s">
        <v>116</v>
      </c>
      <c r="C34" s="113">
        <v>96.138022561380225</v>
      </c>
      <c r="D34" s="115">
        <v>7244</v>
      </c>
      <c r="E34" s="114">
        <v>7560</v>
      </c>
      <c r="F34" s="114">
        <v>7686</v>
      </c>
      <c r="G34" s="114">
        <v>7811</v>
      </c>
      <c r="H34" s="140">
        <v>7596</v>
      </c>
      <c r="I34" s="115">
        <v>-352</v>
      </c>
      <c r="J34" s="116">
        <v>-4.6340179041600846</v>
      </c>
    </row>
    <row r="35" spans="1:10" s="110" customFormat="1" ht="13.5" customHeight="1" x14ac:dyDescent="0.2">
      <c r="A35" s="118"/>
      <c r="B35" s="119" t="s">
        <v>117</v>
      </c>
      <c r="C35" s="113">
        <v>3.8088918380889183</v>
      </c>
      <c r="D35" s="115">
        <v>287</v>
      </c>
      <c r="E35" s="114">
        <v>304</v>
      </c>
      <c r="F35" s="114">
        <v>291</v>
      </c>
      <c r="G35" s="114">
        <v>297</v>
      </c>
      <c r="H35" s="140">
        <v>268</v>
      </c>
      <c r="I35" s="115">
        <v>19</v>
      </c>
      <c r="J35" s="116">
        <v>7.08955223880597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5385</v>
      </c>
      <c r="E37" s="114">
        <v>5612</v>
      </c>
      <c r="F37" s="114">
        <v>5665</v>
      </c>
      <c r="G37" s="114">
        <v>5885</v>
      </c>
      <c r="H37" s="140">
        <v>5734</v>
      </c>
      <c r="I37" s="115">
        <v>-349</v>
      </c>
      <c r="J37" s="116">
        <v>-6.0865015695849323</v>
      </c>
    </row>
    <row r="38" spans="1:10" s="110" customFormat="1" ht="13.5" customHeight="1" x14ac:dyDescent="0.2">
      <c r="A38" s="118" t="s">
        <v>105</v>
      </c>
      <c r="B38" s="119" t="s">
        <v>106</v>
      </c>
      <c r="C38" s="113">
        <v>48.746518105849582</v>
      </c>
      <c r="D38" s="115">
        <v>2625</v>
      </c>
      <c r="E38" s="114">
        <v>2723</v>
      </c>
      <c r="F38" s="114">
        <v>2737</v>
      </c>
      <c r="G38" s="114">
        <v>2851</v>
      </c>
      <c r="H38" s="140">
        <v>2808</v>
      </c>
      <c r="I38" s="115">
        <v>-183</v>
      </c>
      <c r="J38" s="116">
        <v>-6.517094017094017</v>
      </c>
    </row>
    <row r="39" spans="1:10" s="110" customFormat="1" ht="13.5" customHeight="1" x14ac:dyDescent="0.2">
      <c r="A39" s="120"/>
      <c r="B39" s="119" t="s">
        <v>107</v>
      </c>
      <c r="C39" s="113">
        <v>51.253481894150418</v>
      </c>
      <c r="D39" s="115">
        <v>2760</v>
      </c>
      <c r="E39" s="114">
        <v>2889</v>
      </c>
      <c r="F39" s="114">
        <v>2928</v>
      </c>
      <c r="G39" s="114">
        <v>3034</v>
      </c>
      <c r="H39" s="140">
        <v>2926</v>
      </c>
      <c r="I39" s="115">
        <v>-166</v>
      </c>
      <c r="J39" s="116">
        <v>-5.6732740943267261</v>
      </c>
    </row>
    <row r="40" spans="1:10" s="110" customFormat="1" ht="13.5" customHeight="1" x14ac:dyDescent="0.2">
      <c r="A40" s="118" t="s">
        <v>105</v>
      </c>
      <c r="B40" s="121" t="s">
        <v>108</v>
      </c>
      <c r="C40" s="113">
        <v>13.18477251624884</v>
      </c>
      <c r="D40" s="115">
        <v>710</v>
      </c>
      <c r="E40" s="114">
        <v>738</v>
      </c>
      <c r="F40" s="114">
        <v>726</v>
      </c>
      <c r="G40" s="114">
        <v>829</v>
      </c>
      <c r="H40" s="140">
        <v>684</v>
      </c>
      <c r="I40" s="115">
        <v>26</v>
      </c>
      <c r="J40" s="116">
        <v>3.801169590643275</v>
      </c>
    </row>
    <row r="41" spans="1:10" s="110" customFormat="1" ht="13.5" customHeight="1" x14ac:dyDescent="0.2">
      <c r="A41" s="118"/>
      <c r="B41" s="121" t="s">
        <v>109</v>
      </c>
      <c r="C41" s="113">
        <v>24.048282265552462</v>
      </c>
      <c r="D41" s="115">
        <v>1295</v>
      </c>
      <c r="E41" s="114">
        <v>1388</v>
      </c>
      <c r="F41" s="114">
        <v>1397</v>
      </c>
      <c r="G41" s="114">
        <v>1499</v>
      </c>
      <c r="H41" s="140">
        <v>1558</v>
      </c>
      <c r="I41" s="115">
        <v>-263</v>
      </c>
      <c r="J41" s="116">
        <v>-16.880616174582798</v>
      </c>
    </row>
    <row r="42" spans="1:10" s="110" customFormat="1" ht="13.5" customHeight="1" x14ac:dyDescent="0.2">
      <c r="A42" s="118"/>
      <c r="B42" s="121" t="s">
        <v>110</v>
      </c>
      <c r="C42" s="113">
        <v>26.945218198700093</v>
      </c>
      <c r="D42" s="115">
        <v>1451</v>
      </c>
      <c r="E42" s="114">
        <v>1501</v>
      </c>
      <c r="F42" s="114">
        <v>1546</v>
      </c>
      <c r="G42" s="114">
        <v>1565</v>
      </c>
      <c r="H42" s="140">
        <v>1568</v>
      </c>
      <c r="I42" s="115">
        <v>-117</v>
      </c>
      <c r="J42" s="116">
        <v>-7.4617346938775508</v>
      </c>
    </row>
    <row r="43" spans="1:10" s="110" customFormat="1" ht="13.5" customHeight="1" x14ac:dyDescent="0.2">
      <c r="A43" s="120"/>
      <c r="B43" s="121" t="s">
        <v>111</v>
      </c>
      <c r="C43" s="113">
        <v>35.82172701949861</v>
      </c>
      <c r="D43" s="115">
        <v>1929</v>
      </c>
      <c r="E43" s="114">
        <v>1985</v>
      </c>
      <c r="F43" s="114">
        <v>1996</v>
      </c>
      <c r="G43" s="114">
        <v>1992</v>
      </c>
      <c r="H43" s="140">
        <v>1924</v>
      </c>
      <c r="I43" s="115">
        <v>5</v>
      </c>
      <c r="J43" s="116">
        <v>0.25987525987525989</v>
      </c>
    </row>
    <row r="44" spans="1:10" s="110" customFormat="1" ht="13.5" customHeight="1" x14ac:dyDescent="0.2">
      <c r="A44" s="120"/>
      <c r="B44" s="121" t="s">
        <v>112</v>
      </c>
      <c r="C44" s="113">
        <v>4.698235840297122</v>
      </c>
      <c r="D44" s="115">
        <v>253</v>
      </c>
      <c r="E44" s="114">
        <v>270</v>
      </c>
      <c r="F44" s="114" t="s">
        <v>513</v>
      </c>
      <c r="G44" s="114">
        <v>226</v>
      </c>
      <c r="H44" s="140">
        <v>221</v>
      </c>
      <c r="I44" s="115">
        <v>32</v>
      </c>
      <c r="J44" s="116">
        <v>14.479638009049774</v>
      </c>
    </row>
    <row r="45" spans="1:10" s="110" customFormat="1" ht="13.5" customHeight="1" x14ac:dyDescent="0.2">
      <c r="A45" s="118" t="s">
        <v>113</v>
      </c>
      <c r="B45" s="122" t="s">
        <v>116</v>
      </c>
      <c r="C45" s="113">
        <v>96.007428040854222</v>
      </c>
      <c r="D45" s="115">
        <v>5170</v>
      </c>
      <c r="E45" s="114">
        <v>5375</v>
      </c>
      <c r="F45" s="114">
        <v>5454</v>
      </c>
      <c r="G45" s="114">
        <v>5655</v>
      </c>
      <c r="H45" s="140">
        <v>5520</v>
      </c>
      <c r="I45" s="115">
        <v>-350</v>
      </c>
      <c r="J45" s="116">
        <v>-6.3405797101449277</v>
      </c>
    </row>
    <row r="46" spans="1:10" s="110" customFormat="1" ht="13.5" customHeight="1" x14ac:dyDescent="0.2">
      <c r="A46" s="118"/>
      <c r="B46" s="119" t="s">
        <v>117</v>
      </c>
      <c r="C46" s="113">
        <v>3.9182915506035285</v>
      </c>
      <c r="D46" s="115">
        <v>211</v>
      </c>
      <c r="E46" s="114">
        <v>233</v>
      </c>
      <c r="F46" s="114">
        <v>206</v>
      </c>
      <c r="G46" s="114">
        <v>224</v>
      </c>
      <c r="H46" s="140">
        <v>208</v>
      </c>
      <c r="I46" s="115">
        <v>3</v>
      </c>
      <c r="J46" s="116">
        <v>1.4423076923076923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2150</v>
      </c>
      <c r="E48" s="114">
        <v>2256</v>
      </c>
      <c r="F48" s="114">
        <v>2317</v>
      </c>
      <c r="G48" s="114">
        <v>2229</v>
      </c>
      <c r="H48" s="140">
        <v>2137</v>
      </c>
      <c r="I48" s="115">
        <v>13</v>
      </c>
      <c r="J48" s="116">
        <v>0.60832943378568083</v>
      </c>
    </row>
    <row r="49" spans="1:12" s="110" customFormat="1" ht="13.5" customHeight="1" x14ac:dyDescent="0.2">
      <c r="A49" s="118" t="s">
        <v>105</v>
      </c>
      <c r="B49" s="119" t="s">
        <v>106</v>
      </c>
      <c r="C49" s="113">
        <v>41.162790697674417</v>
      </c>
      <c r="D49" s="115">
        <v>885</v>
      </c>
      <c r="E49" s="114">
        <v>909</v>
      </c>
      <c r="F49" s="114">
        <v>946</v>
      </c>
      <c r="G49" s="114">
        <v>890</v>
      </c>
      <c r="H49" s="140">
        <v>840</v>
      </c>
      <c r="I49" s="115">
        <v>45</v>
      </c>
      <c r="J49" s="116">
        <v>5.3571428571428568</v>
      </c>
    </row>
    <row r="50" spans="1:12" s="110" customFormat="1" ht="13.5" customHeight="1" x14ac:dyDescent="0.2">
      <c r="A50" s="120"/>
      <c r="B50" s="119" t="s">
        <v>107</v>
      </c>
      <c r="C50" s="113">
        <v>58.837209302325583</v>
      </c>
      <c r="D50" s="115">
        <v>1265</v>
      </c>
      <c r="E50" s="114">
        <v>1347</v>
      </c>
      <c r="F50" s="114">
        <v>1371</v>
      </c>
      <c r="G50" s="114">
        <v>1339</v>
      </c>
      <c r="H50" s="140">
        <v>1297</v>
      </c>
      <c r="I50" s="115">
        <v>-32</v>
      </c>
      <c r="J50" s="116">
        <v>-2.4672320740169624</v>
      </c>
    </row>
    <row r="51" spans="1:12" s="110" customFormat="1" ht="13.5" customHeight="1" x14ac:dyDescent="0.2">
      <c r="A51" s="118" t="s">
        <v>105</v>
      </c>
      <c r="B51" s="121" t="s">
        <v>108</v>
      </c>
      <c r="C51" s="113">
        <v>8.6976744186046506</v>
      </c>
      <c r="D51" s="115">
        <v>187</v>
      </c>
      <c r="E51" s="114">
        <v>204</v>
      </c>
      <c r="F51" s="114">
        <v>215</v>
      </c>
      <c r="G51" s="114">
        <v>194</v>
      </c>
      <c r="H51" s="140">
        <v>189</v>
      </c>
      <c r="I51" s="115">
        <v>-2</v>
      </c>
      <c r="J51" s="116">
        <v>-1.0582010582010581</v>
      </c>
    </row>
    <row r="52" spans="1:12" s="110" customFormat="1" ht="13.5" customHeight="1" x14ac:dyDescent="0.2">
      <c r="A52" s="118"/>
      <c r="B52" s="121" t="s">
        <v>109</v>
      </c>
      <c r="C52" s="113">
        <v>71.116279069767444</v>
      </c>
      <c r="D52" s="115">
        <v>1529</v>
      </c>
      <c r="E52" s="114">
        <v>1602</v>
      </c>
      <c r="F52" s="114">
        <v>1641</v>
      </c>
      <c r="G52" s="114">
        <v>1595</v>
      </c>
      <c r="H52" s="140">
        <v>1520</v>
      </c>
      <c r="I52" s="115">
        <v>9</v>
      </c>
      <c r="J52" s="116">
        <v>0.59210526315789469</v>
      </c>
    </row>
    <row r="53" spans="1:12" s="110" customFormat="1" ht="13.5" customHeight="1" x14ac:dyDescent="0.2">
      <c r="A53" s="118"/>
      <c r="B53" s="121" t="s">
        <v>110</v>
      </c>
      <c r="C53" s="113">
        <v>18.697674418604652</v>
      </c>
      <c r="D53" s="115">
        <v>402</v>
      </c>
      <c r="E53" s="114">
        <v>416</v>
      </c>
      <c r="F53" s="114">
        <v>432</v>
      </c>
      <c r="G53" s="114">
        <v>409</v>
      </c>
      <c r="H53" s="140">
        <v>396</v>
      </c>
      <c r="I53" s="115">
        <v>6</v>
      </c>
      <c r="J53" s="116">
        <v>1.5151515151515151</v>
      </c>
    </row>
    <row r="54" spans="1:12" s="110" customFormat="1" ht="13.5" customHeight="1" x14ac:dyDescent="0.2">
      <c r="A54" s="120"/>
      <c r="B54" s="121" t="s">
        <v>111</v>
      </c>
      <c r="C54" s="113">
        <v>1.4883720930232558</v>
      </c>
      <c r="D54" s="115">
        <v>32</v>
      </c>
      <c r="E54" s="114">
        <v>34</v>
      </c>
      <c r="F54" s="114">
        <v>29</v>
      </c>
      <c r="G54" s="114">
        <v>31</v>
      </c>
      <c r="H54" s="140">
        <v>32</v>
      </c>
      <c r="I54" s="115">
        <v>0</v>
      </c>
      <c r="J54" s="116">
        <v>0</v>
      </c>
    </row>
    <row r="55" spans="1:12" s="110" customFormat="1" ht="13.5" customHeight="1" x14ac:dyDescent="0.2">
      <c r="A55" s="120"/>
      <c r="B55" s="121" t="s">
        <v>112</v>
      </c>
      <c r="C55" s="113">
        <v>0.27906976744186046</v>
      </c>
      <c r="D55" s="115">
        <v>6</v>
      </c>
      <c r="E55" s="114">
        <v>4</v>
      </c>
      <c r="F55" s="114" t="s">
        <v>513</v>
      </c>
      <c r="G55" s="114">
        <v>5</v>
      </c>
      <c r="H55" s="140">
        <v>6</v>
      </c>
      <c r="I55" s="115">
        <v>0</v>
      </c>
      <c r="J55" s="116">
        <v>0</v>
      </c>
    </row>
    <row r="56" spans="1:12" s="110" customFormat="1" ht="13.5" customHeight="1" x14ac:dyDescent="0.2">
      <c r="A56" s="118" t="s">
        <v>113</v>
      </c>
      <c r="B56" s="122" t="s">
        <v>116</v>
      </c>
      <c r="C56" s="113">
        <v>96.465116279069761</v>
      </c>
      <c r="D56" s="115">
        <v>2074</v>
      </c>
      <c r="E56" s="114">
        <v>2185</v>
      </c>
      <c r="F56" s="114">
        <v>2232</v>
      </c>
      <c r="G56" s="114">
        <v>2156</v>
      </c>
      <c r="H56" s="140">
        <v>2076</v>
      </c>
      <c r="I56" s="115">
        <v>-2</v>
      </c>
      <c r="J56" s="116">
        <v>-9.6339113680154145E-2</v>
      </c>
    </row>
    <row r="57" spans="1:12" s="110" customFormat="1" ht="13.5" customHeight="1" x14ac:dyDescent="0.2">
      <c r="A57" s="142"/>
      <c r="B57" s="124" t="s">
        <v>117</v>
      </c>
      <c r="C57" s="125">
        <v>3.5348837209302326</v>
      </c>
      <c r="D57" s="143">
        <v>76</v>
      </c>
      <c r="E57" s="144">
        <v>71</v>
      </c>
      <c r="F57" s="144">
        <v>85</v>
      </c>
      <c r="G57" s="144">
        <v>73</v>
      </c>
      <c r="H57" s="145">
        <v>60</v>
      </c>
      <c r="I57" s="143">
        <v>16</v>
      </c>
      <c r="J57" s="146">
        <v>26.666666666666668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69804</v>
      </c>
      <c r="E12" s="236">
        <v>70061</v>
      </c>
      <c r="F12" s="114">
        <v>70823</v>
      </c>
      <c r="G12" s="114">
        <v>69670</v>
      </c>
      <c r="H12" s="140">
        <v>69547</v>
      </c>
      <c r="I12" s="115">
        <v>257</v>
      </c>
      <c r="J12" s="116">
        <v>0.36953427178742432</v>
      </c>
    </row>
    <row r="13" spans="1:15" s="110" customFormat="1" ht="12" customHeight="1" x14ac:dyDescent="0.2">
      <c r="A13" s="118" t="s">
        <v>105</v>
      </c>
      <c r="B13" s="119" t="s">
        <v>106</v>
      </c>
      <c r="C13" s="113">
        <v>58.475159016675264</v>
      </c>
      <c r="D13" s="115">
        <v>40818</v>
      </c>
      <c r="E13" s="114">
        <v>40846</v>
      </c>
      <c r="F13" s="114">
        <v>41500</v>
      </c>
      <c r="G13" s="114">
        <v>40689</v>
      </c>
      <c r="H13" s="140">
        <v>40610</v>
      </c>
      <c r="I13" s="115">
        <v>208</v>
      </c>
      <c r="J13" s="116">
        <v>0.51218911598128536</v>
      </c>
    </row>
    <row r="14" spans="1:15" s="110" customFormat="1" ht="12" customHeight="1" x14ac:dyDescent="0.2">
      <c r="A14" s="118"/>
      <c r="B14" s="119" t="s">
        <v>107</v>
      </c>
      <c r="C14" s="113">
        <v>41.524840983324736</v>
      </c>
      <c r="D14" s="115">
        <v>28986</v>
      </c>
      <c r="E14" s="114">
        <v>29215</v>
      </c>
      <c r="F14" s="114">
        <v>29323</v>
      </c>
      <c r="G14" s="114">
        <v>28981</v>
      </c>
      <c r="H14" s="140">
        <v>28937</v>
      </c>
      <c r="I14" s="115">
        <v>49</v>
      </c>
      <c r="J14" s="116">
        <v>0.16933337941044338</v>
      </c>
    </row>
    <row r="15" spans="1:15" s="110" customFormat="1" ht="12" customHeight="1" x14ac:dyDescent="0.2">
      <c r="A15" s="118" t="s">
        <v>105</v>
      </c>
      <c r="B15" s="121" t="s">
        <v>108</v>
      </c>
      <c r="C15" s="113">
        <v>7.8290642370064756</v>
      </c>
      <c r="D15" s="115">
        <v>5465</v>
      </c>
      <c r="E15" s="114">
        <v>5661</v>
      </c>
      <c r="F15" s="114">
        <v>5776</v>
      </c>
      <c r="G15" s="114">
        <v>5040</v>
      </c>
      <c r="H15" s="140">
        <v>5141</v>
      </c>
      <c r="I15" s="115">
        <v>324</v>
      </c>
      <c r="J15" s="116">
        <v>6.3022758218245478</v>
      </c>
    </row>
    <row r="16" spans="1:15" s="110" customFormat="1" ht="12" customHeight="1" x14ac:dyDescent="0.2">
      <c r="A16" s="118"/>
      <c r="B16" s="121" t="s">
        <v>109</v>
      </c>
      <c r="C16" s="113">
        <v>66.907340553549943</v>
      </c>
      <c r="D16" s="115">
        <v>46704</v>
      </c>
      <c r="E16" s="114">
        <v>46830</v>
      </c>
      <c r="F16" s="114">
        <v>47443</v>
      </c>
      <c r="G16" s="114">
        <v>47315</v>
      </c>
      <c r="H16" s="140">
        <v>47320</v>
      </c>
      <c r="I16" s="115">
        <v>-616</v>
      </c>
      <c r="J16" s="116">
        <v>-1.3017751479289941</v>
      </c>
    </row>
    <row r="17" spans="1:10" s="110" customFormat="1" ht="12" customHeight="1" x14ac:dyDescent="0.2">
      <c r="A17" s="118"/>
      <c r="B17" s="121" t="s">
        <v>110</v>
      </c>
      <c r="C17" s="113">
        <v>24.283708669990258</v>
      </c>
      <c r="D17" s="115">
        <v>16951</v>
      </c>
      <c r="E17" s="114">
        <v>16901</v>
      </c>
      <c r="F17" s="114">
        <v>16949</v>
      </c>
      <c r="G17" s="114">
        <v>16691</v>
      </c>
      <c r="H17" s="140">
        <v>16477</v>
      </c>
      <c r="I17" s="115">
        <v>474</v>
      </c>
      <c r="J17" s="116">
        <v>2.8767372701341265</v>
      </c>
    </row>
    <row r="18" spans="1:10" s="110" customFormat="1" ht="12" customHeight="1" x14ac:dyDescent="0.2">
      <c r="A18" s="120"/>
      <c r="B18" s="121" t="s">
        <v>111</v>
      </c>
      <c r="C18" s="113">
        <v>0.97988653945332649</v>
      </c>
      <c r="D18" s="115">
        <v>684</v>
      </c>
      <c r="E18" s="114">
        <v>669</v>
      </c>
      <c r="F18" s="114">
        <v>655</v>
      </c>
      <c r="G18" s="114">
        <v>624</v>
      </c>
      <c r="H18" s="140">
        <v>609</v>
      </c>
      <c r="I18" s="115">
        <v>75</v>
      </c>
      <c r="J18" s="116">
        <v>12.315270935960591</v>
      </c>
    </row>
    <row r="19" spans="1:10" s="110" customFormat="1" ht="12" customHeight="1" x14ac:dyDescent="0.2">
      <c r="A19" s="120"/>
      <c r="B19" s="121" t="s">
        <v>112</v>
      </c>
      <c r="C19" s="113">
        <v>0.28365136668385765</v>
      </c>
      <c r="D19" s="115">
        <v>198</v>
      </c>
      <c r="E19" s="114">
        <v>192</v>
      </c>
      <c r="F19" s="114">
        <v>207</v>
      </c>
      <c r="G19" s="114">
        <v>176</v>
      </c>
      <c r="H19" s="140">
        <v>170</v>
      </c>
      <c r="I19" s="115">
        <v>28</v>
      </c>
      <c r="J19" s="116">
        <v>16.470588235294116</v>
      </c>
    </row>
    <row r="20" spans="1:10" s="110" customFormat="1" ht="12" customHeight="1" x14ac:dyDescent="0.2">
      <c r="A20" s="118" t="s">
        <v>113</v>
      </c>
      <c r="B20" s="119" t="s">
        <v>181</v>
      </c>
      <c r="C20" s="113">
        <v>74.929803449659047</v>
      </c>
      <c r="D20" s="115">
        <v>52304</v>
      </c>
      <c r="E20" s="114">
        <v>52569</v>
      </c>
      <c r="F20" s="114">
        <v>53447</v>
      </c>
      <c r="G20" s="114">
        <v>52440</v>
      </c>
      <c r="H20" s="140">
        <v>52492</v>
      </c>
      <c r="I20" s="115">
        <v>-188</v>
      </c>
      <c r="J20" s="116">
        <v>-0.35814981330488455</v>
      </c>
    </row>
    <row r="21" spans="1:10" s="110" customFormat="1" ht="12" customHeight="1" x14ac:dyDescent="0.2">
      <c r="A21" s="118"/>
      <c r="B21" s="119" t="s">
        <v>182</v>
      </c>
      <c r="C21" s="113">
        <v>25.070196550340956</v>
      </c>
      <c r="D21" s="115">
        <v>17500</v>
      </c>
      <c r="E21" s="114">
        <v>17492</v>
      </c>
      <c r="F21" s="114">
        <v>17376</v>
      </c>
      <c r="G21" s="114">
        <v>17230</v>
      </c>
      <c r="H21" s="140">
        <v>17055</v>
      </c>
      <c r="I21" s="115">
        <v>445</v>
      </c>
      <c r="J21" s="116">
        <v>2.6092055115801815</v>
      </c>
    </row>
    <row r="22" spans="1:10" s="110" customFormat="1" ht="12" customHeight="1" x14ac:dyDescent="0.2">
      <c r="A22" s="118" t="s">
        <v>113</v>
      </c>
      <c r="B22" s="119" t="s">
        <v>116</v>
      </c>
      <c r="C22" s="113">
        <v>94.68655091398773</v>
      </c>
      <c r="D22" s="115">
        <v>66095</v>
      </c>
      <c r="E22" s="114">
        <v>66406</v>
      </c>
      <c r="F22" s="114">
        <v>67149</v>
      </c>
      <c r="G22" s="114">
        <v>66214</v>
      </c>
      <c r="H22" s="140">
        <v>66221</v>
      </c>
      <c r="I22" s="115">
        <v>-126</v>
      </c>
      <c r="J22" s="116">
        <v>-0.19027196810679392</v>
      </c>
    </row>
    <row r="23" spans="1:10" s="110" customFormat="1" ht="12" customHeight="1" x14ac:dyDescent="0.2">
      <c r="A23" s="118"/>
      <c r="B23" s="119" t="s">
        <v>117</v>
      </c>
      <c r="C23" s="113">
        <v>5.3034210073921262</v>
      </c>
      <c r="D23" s="115">
        <v>3702</v>
      </c>
      <c r="E23" s="114">
        <v>3651</v>
      </c>
      <c r="F23" s="114">
        <v>3667</v>
      </c>
      <c r="G23" s="114">
        <v>3446</v>
      </c>
      <c r="H23" s="140">
        <v>3318</v>
      </c>
      <c r="I23" s="115">
        <v>384</v>
      </c>
      <c r="J23" s="116">
        <v>11.573236889692586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797520</v>
      </c>
      <c r="E25" s="236">
        <v>801387</v>
      </c>
      <c r="F25" s="236">
        <v>809328</v>
      </c>
      <c r="G25" s="236">
        <v>799399</v>
      </c>
      <c r="H25" s="241">
        <v>796865</v>
      </c>
      <c r="I25" s="235">
        <v>655</v>
      </c>
      <c r="J25" s="116">
        <v>8.2197109924516704E-2</v>
      </c>
    </row>
    <row r="26" spans="1:10" s="110" customFormat="1" ht="12" customHeight="1" x14ac:dyDescent="0.2">
      <c r="A26" s="118" t="s">
        <v>105</v>
      </c>
      <c r="B26" s="119" t="s">
        <v>106</v>
      </c>
      <c r="C26" s="113">
        <v>50.871827665763867</v>
      </c>
      <c r="D26" s="115">
        <v>405713</v>
      </c>
      <c r="E26" s="114">
        <v>407288</v>
      </c>
      <c r="F26" s="114">
        <v>413683</v>
      </c>
      <c r="G26" s="114">
        <v>407784</v>
      </c>
      <c r="H26" s="140">
        <v>405330</v>
      </c>
      <c r="I26" s="115">
        <v>383</v>
      </c>
      <c r="J26" s="116">
        <v>9.4490908642340804E-2</v>
      </c>
    </row>
    <row r="27" spans="1:10" s="110" customFormat="1" ht="12" customHeight="1" x14ac:dyDescent="0.2">
      <c r="A27" s="118"/>
      <c r="B27" s="119" t="s">
        <v>107</v>
      </c>
      <c r="C27" s="113">
        <v>49.128172334236133</v>
      </c>
      <c r="D27" s="115">
        <v>391807</v>
      </c>
      <c r="E27" s="114">
        <v>394099</v>
      </c>
      <c r="F27" s="114">
        <v>395645</v>
      </c>
      <c r="G27" s="114">
        <v>391615</v>
      </c>
      <c r="H27" s="140">
        <v>391535</v>
      </c>
      <c r="I27" s="115">
        <v>272</v>
      </c>
      <c r="J27" s="116">
        <v>6.9470162309882899E-2</v>
      </c>
    </row>
    <row r="28" spans="1:10" s="110" customFormat="1" ht="12" customHeight="1" x14ac:dyDescent="0.2">
      <c r="A28" s="118" t="s">
        <v>105</v>
      </c>
      <c r="B28" s="121" t="s">
        <v>108</v>
      </c>
      <c r="C28" s="113">
        <v>8.0456916440966992</v>
      </c>
      <c r="D28" s="115">
        <v>64166</v>
      </c>
      <c r="E28" s="114">
        <v>65975</v>
      </c>
      <c r="F28" s="114">
        <v>67671</v>
      </c>
      <c r="G28" s="114">
        <v>59606</v>
      </c>
      <c r="H28" s="140">
        <v>61289</v>
      </c>
      <c r="I28" s="115">
        <v>2877</v>
      </c>
      <c r="J28" s="116">
        <v>4.6941539264794665</v>
      </c>
    </row>
    <row r="29" spans="1:10" s="110" customFormat="1" ht="12" customHeight="1" x14ac:dyDescent="0.2">
      <c r="A29" s="118"/>
      <c r="B29" s="121" t="s">
        <v>109</v>
      </c>
      <c r="C29" s="113">
        <v>66.132134617313667</v>
      </c>
      <c r="D29" s="115">
        <v>527417</v>
      </c>
      <c r="E29" s="114">
        <v>529462</v>
      </c>
      <c r="F29" s="114">
        <v>535762</v>
      </c>
      <c r="G29" s="114">
        <v>536094</v>
      </c>
      <c r="H29" s="140">
        <v>535119</v>
      </c>
      <c r="I29" s="115">
        <v>-7702</v>
      </c>
      <c r="J29" s="116">
        <v>-1.4393060235200021</v>
      </c>
    </row>
    <row r="30" spans="1:10" s="110" customFormat="1" ht="12" customHeight="1" x14ac:dyDescent="0.2">
      <c r="A30" s="118"/>
      <c r="B30" s="121" t="s">
        <v>110</v>
      </c>
      <c r="C30" s="113">
        <v>24.844894171932992</v>
      </c>
      <c r="D30" s="115">
        <v>198143</v>
      </c>
      <c r="E30" s="114">
        <v>198009</v>
      </c>
      <c r="F30" s="114">
        <v>198189</v>
      </c>
      <c r="G30" s="114">
        <v>196259</v>
      </c>
      <c r="H30" s="140">
        <v>193426</v>
      </c>
      <c r="I30" s="115">
        <v>4717</v>
      </c>
      <c r="J30" s="116">
        <v>2.4386587118587988</v>
      </c>
    </row>
    <row r="31" spans="1:10" s="110" customFormat="1" ht="12" customHeight="1" x14ac:dyDescent="0.2">
      <c r="A31" s="120"/>
      <c r="B31" s="121" t="s">
        <v>111</v>
      </c>
      <c r="C31" s="113">
        <v>0.97727956665663562</v>
      </c>
      <c r="D31" s="115">
        <v>7794</v>
      </c>
      <c r="E31" s="114">
        <v>7941</v>
      </c>
      <c r="F31" s="114">
        <v>7706</v>
      </c>
      <c r="G31" s="114">
        <v>7440</v>
      </c>
      <c r="H31" s="140">
        <v>7031</v>
      </c>
      <c r="I31" s="115">
        <v>763</v>
      </c>
      <c r="J31" s="116">
        <v>10.851941402360973</v>
      </c>
    </row>
    <row r="32" spans="1:10" s="110" customFormat="1" ht="12" customHeight="1" x14ac:dyDescent="0.2">
      <c r="A32" s="120"/>
      <c r="B32" s="121" t="s">
        <v>112</v>
      </c>
      <c r="C32" s="113">
        <v>0.30544688534456815</v>
      </c>
      <c r="D32" s="115">
        <v>2436</v>
      </c>
      <c r="E32" s="114">
        <v>2457</v>
      </c>
      <c r="F32" s="114">
        <v>2464</v>
      </c>
      <c r="G32" s="114">
        <v>2199</v>
      </c>
      <c r="H32" s="140">
        <v>2113</v>
      </c>
      <c r="I32" s="115">
        <v>323</v>
      </c>
      <c r="J32" s="116">
        <v>15.286322763842877</v>
      </c>
    </row>
    <row r="33" spans="1:10" s="110" customFormat="1" ht="12" customHeight="1" x14ac:dyDescent="0.2">
      <c r="A33" s="118" t="s">
        <v>113</v>
      </c>
      <c r="B33" s="119" t="s">
        <v>181</v>
      </c>
      <c r="C33" s="113">
        <v>69.444528036914434</v>
      </c>
      <c r="D33" s="115">
        <v>553834</v>
      </c>
      <c r="E33" s="114">
        <v>557410</v>
      </c>
      <c r="F33" s="114">
        <v>565572</v>
      </c>
      <c r="G33" s="114">
        <v>558451</v>
      </c>
      <c r="H33" s="140">
        <v>558133</v>
      </c>
      <c r="I33" s="115">
        <v>-4299</v>
      </c>
      <c r="J33" s="116">
        <v>-0.77024651830298518</v>
      </c>
    </row>
    <row r="34" spans="1:10" s="110" customFormat="1" ht="12" customHeight="1" x14ac:dyDescent="0.2">
      <c r="A34" s="118"/>
      <c r="B34" s="119" t="s">
        <v>182</v>
      </c>
      <c r="C34" s="113">
        <v>30.555471963085566</v>
      </c>
      <c r="D34" s="115">
        <v>243686</v>
      </c>
      <c r="E34" s="114">
        <v>243977</v>
      </c>
      <c r="F34" s="114">
        <v>243756</v>
      </c>
      <c r="G34" s="114">
        <v>240948</v>
      </c>
      <c r="H34" s="140">
        <v>238732</v>
      </c>
      <c r="I34" s="115">
        <v>4954</v>
      </c>
      <c r="J34" s="116">
        <v>2.0751302716016284</v>
      </c>
    </row>
    <row r="35" spans="1:10" s="110" customFormat="1" ht="12" customHeight="1" x14ac:dyDescent="0.2">
      <c r="A35" s="118" t="s">
        <v>113</v>
      </c>
      <c r="B35" s="119" t="s">
        <v>116</v>
      </c>
      <c r="C35" s="113">
        <v>95.466069816430931</v>
      </c>
      <c r="D35" s="115">
        <v>761361</v>
      </c>
      <c r="E35" s="114">
        <v>766120</v>
      </c>
      <c r="F35" s="114">
        <v>773589</v>
      </c>
      <c r="G35" s="114">
        <v>765106</v>
      </c>
      <c r="H35" s="140">
        <v>764011</v>
      </c>
      <c r="I35" s="115">
        <v>-2650</v>
      </c>
      <c r="J35" s="116">
        <v>-0.34685364477736574</v>
      </c>
    </row>
    <row r="36" spans="1:10" s="110" customFormat="1" ht="12" customHeight="1" x14ac:dyDescent="0.2">
      <c r="A36" s="118"/>
      <c r="B36" s="119" t="s">
        <v>117</v>
      </c>
      <c r="C36" s="113">
        <v>4.5162503761661146</v>
      </c>
      <c r="D36" s="115">
        <v>36018</v>
      </c>
      <c r="E36" s="114">
        <v>35127</v>
      </c>
      <c r="F36" s="114">
        <v>35587</v>
      </c>
      <c r="G36" s="114">
        <v>34134</v>
      </c>
      <c r="H36" s="140">
        <v>32687</v>
      </c>
      <c r="I36" s="115">
        <v>3331</v>
      </c>
      <c r="J36" s="116">
        <v>10.190595649646648</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76891</v>
      </c>
      <c r="E64" s="236">
        <v>77305</v>
      </c>
      <c r="F64" s="236">
        <v>77865</v>
      </c>
      <c r="G64" s="236">
        <v>76706</v>
      </c>
      <c r="H64" s="140">
        <v>76544</v>
      </c>
      <c r="I64" s="115">
        <v>347</v>
      </c>
      <c r="J64" s="116">
        <v>0.45333403010033446</v>
      </c>
    </row>
    <row r="65" spans="1:12" s="110" customFormat="1" ht="12" customHeight="1" x14ac:dyDescent="0.2">
      <c r="A65" s="118" t="s">
        <v>105</v>
      </c>
      <c r="B65" s="119" t="s">
        <v>106</v>
      </c>
      <c r="C65" s="113">
        <v>52.10232667022148</v>
      </c>
      <c r="D65" s="235">
        <v>40062</v>
      </c>
      <c r="E65" s="236">
        <v>40208</v>
      </c>
      <c r="F65" s="236">
        <v>40673</v>
      </c>
      <c r="G65" s="236">
        <v>39985</v>
      </c>
      <c r="H65" s="140">
        <v>39753</v>
      </c>
      <c r="I65" s="115">
        <v>309</v>
      </c>
      <c r="J65" s="116">
        <v>0.77729982642819406</v>
      </c>
    </row>
    <row r="66" spans="1:12" s="110" customFormat="1" ht="12" customHeight="1" x14ac:dyDescent="0.2">
      <c r="A66" s="118"/>
      <c r="B66" s="119" t="s">
        <v>107</v>
      </c>
      <c r="C66" s="113">
        <v>47.89767332977852</v>
      </c>
      <c r="D66" s="235">
        <v>36829</v>
      </c>
      <c r="E66" s="236">
        <v>37097</v>
      </c>
      <c r="F66" s="236">
        <v>37192</v>
      </c>
      <c r="G66" s="236">
        <v>36721</v>
      </c>
      <c r="H66" s="140">
        <v>36791</v>
      </c>
      <c r="I66" s="115">
        <v>38</v>
      </c>
      <c r="J66" s="116">
        <v>0.10328612975999565</v>
      </c>
    </row>
    <row r="67" spans="1:12" s="110" customFormat="1" ht="12" customHeight="1" x14ac:dyDescent="0.2">
      <c r="A67" s="118" t="s">
        <v>105</v>
      </c>
      <c r="B67" s="121" t="s">
        <v>108</v>
      </c>
      <c r="C67" s="113">
        <v>7.3467636004213759</v>
      </c>
      <c r="D67" s="235">
        <v>5649</v>
      </c>
      <c r="E67" s="236">
        <v>5907</v>
      </c>
      <c r="F67" s="236">
        <v>6049</v>
      </c>
      <c r="G67" s="236">
        <v>5191</v>
      </c>
      <c r="H67" s="140">
        <v>5294</v>
      </c>
      <c r="I67" s="115">
        <v>355</v>
      </c>
      <c r="J67" s="116">
        <v>6.7057045712126939</v>
      </c>
    </row>
    <row r="68" spans="1:12" s="110" customFormat="1" ht="12" customHeight="1" x14ac:dyDescent="0.2">
      <c r="A68" s="118"/>
      <c r="B68" s="121" t="s">
        <v>109</v>
      </c>
      <c r="C68" s="113">
        <v>66.720422416147528</v>
      </c>
      <c r="D68" s="235">
        <v>51302</v>
      </c>
      <c r="E68" s="236">
        <v>51442</v>
      </c>
      <c r="F68" s="236">
        <v>51930</v>
      </c>
      <c r="G68" s="236">
        <v>51933</v>
      </c>
      <c r="H68" s="140">
        <v>51917</v>
      </c>
      <c r="I68" s="115">
        <v>-615</v>
      </c>
      <c r="J68" s="116">
        <v>-1.184583084538783</v>
      </c>
    </row>
    <row r="69" spans="1:12" s="110" customFormat="1" ht="12" customHeight="1" x14ac:dyDescent="0.2">
      <c r="A69" s="118"/>
      <c r="B69" s="121" t="s">
        <v>110</v>
      </c>
      <c r="C69" s="113">
        <v>25.025035439778389</v>
      </c>
      <c r="D69" s="235">
        <v>19242</v>
      </c>
      <c r="E69" s="236">
        <v>19239</v>
      </c>
      <c r="F69" s="236">
        <v>19195</v>
      </c>
      <c r="G69" s="236">
        <v>18923</v>
      </c>
      <c r="H69" s="140">
        <v>18698</v>
      </c>
      <c r="I69" s="115">
        <v>544</v>
      </c>
      <c r="J69" s="116">
        <v>2.9094020750882446</v>
      </c>
    </row>
    <row r="70" spans="1:12" s="110" customFormat="1" ht="12" customHeight="1" x14ac:dyDescent="0.2">
      <c r="A70" s="120"/>
      <c r="B70" s="121" t="s">
        <v>111</v>
      </c>
      <c r="C70" s="113">
        <v>0.90777854365270316</v>
      </c>
      <c r="D70" s="235">
        <v>698</v>
      </c>
      <c r="E70" s="236">
        <v>717</v>
      </c>
      <c r="F70" s="236">
        <v>691</v>
      </c>
      <c r="G70" s="236">
        <v>659</v>
      </c>
      <c r="H70" s="140">
        <v>635</v>
      </c>
      <c r="I70" s="115">
        <v>63</v>
      </c>
      <c r="J70" s="116">
        <v>9.9212598425196852</v>
      </c>
    </row>
    <row r="71" spans="1:12" s="110" customFormat="1" ht="12" customHeight="1" x14ac:dyDescent="0.2">
      <c r="A71" s="120"/>
      <c r="B71" s="121" t="s">
        <v>112</v>
      </c>
      <c r="C71" s="113">
        <v>0.29782419268835103</v>
      </c>
      <c r="D71" s="235">
        <v>229</v>
      </c>
      <c r="E71" s="236">
        <v>222</v>
      </c>
      <c r="F71" s="236">
        <v>233</v>
      </c>
      <c r="G71" s="236">
        <v>200</v>
      </c>
      <c r="H71" s="140">
        <v>200</v>
      </c>
      <c r="I71" s="115">
        <v>29</v>
      </c>
      <c r="J71" s="116">
        <v>14.5</v>
      </c>
    </row>
    <row r="72" spans="1:12" s="110" customFormat="1" ht="12" customHeight="1" x14ac:dyDescent="0.2">
      <c r="A72" s="118" t="s">
        <v>113</v>
      </c>
      <c r="B72" s="119" t="s">
        <v>181</v>
      </c>
      <c r="C72" s="113">
        <v>72.624884576868553</v>
      </c>
      <c r="D72" s="235">
        <v>55842</v>
      </c>
      <c r="E72" s="236">
        <v>56200</v>
      </c>
      <c r="F72" s="236">
        <v>56766</v>
      </c>
      <c r="G72" s="236">
        <v>55927</v>
      </c>
      <c r="H72" s="140">
        <v>55848</v>
      </c>
      <c r="I72" s="115">
        <v>-6</v>
      </c>
      <c r="J72" s="116">
        <v>-1.0743446497636441E-2</v>
      </c>
    </row>
    <row r="73" spans="1:12" s="110" customFormat="1" ht="12" customHeight="1" x14ac:dyDescent="0.2">
      <c r="A73" s="118"/>
      <c r="B73" s="119" t="s">
        <v>182</v>
      </c>
      <c r="C73" s="113">
        <v>27.375115423131447</v>
      </c>
      <c r="D73" s="115">
        <v>21049</v>
      </c>
      <c r="E73" s="114">
        <v>21105</v>
      </c>
      <c r="F73" s="114">
        <v>21099</v>
      </c>
      <c r="G73" s="114">
        <v>20779</v>
      </c>
      <c r="H73" s="140">
        <v>20696</v>
      </c>
      <c r="I73" s="115">
        <v>353</v>
      </c>
      <c r="J73" s="116">
        <v>1.7056436026285273</v>
      </c>
    </row>
    <row r="74" spans="1:12" s="110" customFormat="1" ht="12" customHeight="1" x14ac:dyDescent="0.2">
      <c r="A74" s="118" t="s">
        <v>113</v>
      </c>
      <c r="B74" s="119" t="s">
        <v>116</v>
      </c>
      <c r="C74" s="113">
        <v>97.220741049017434</v>
      </c>
      <c r="D74" s="115">
        <v>74754</v>
      </c>
      <c r="E74" s="114">
        <v>75238</v>
      </c>
      <c r="F74" s="114">
        <v>75769</v>
      </c>
      <c r="G74" s="114">
        <v>74737</v>
      </c>
      <c r="H74" s="140">
        <v>74662</v>
      </c>
      <c r="I74" s="115">
        <v>92</v>
      </c>
      <c r="J74" s="116">
        <v>0.12322198708847874</v>
      </c>
    </row>
    <row r="75" spans="1:12" s="110" customFormat="1" ht="12" customHeight="1" x14ac:dyDescent="0.2">
      <c r="A75" s="142"/>
      <c r="B75" s="124" t="s">
        <v>117</v>
      </c>
      <c r="C75" s="125">
        <v>2.7675540700472099</v>
      </c>
      <c r="D75" s="143">
        <v>2128</v>
      </c>
      <c r="E75" s="144">
        <v>2063</v>
      </c>
      <c r="F75" s="144">
        <v>2093</v>
      </c>
      <c r="G75" s="144">
        <v>1965</v>
      </c>
      <c r="H75" s="145">
        <v>1878</v>
      </c>
      <c r="I75" s="143">
        <v>250</v>
      </c>
      <c r="J75" s="146">
        <v>13.312034078807242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69804</v>
      </c>
      <c r="G11" s="114">
        <v>70061</v>
      </c>
      <c r="H11" s="114">
        <v>70823</v>
      </c>
      <c r="I11" s="114">
        <v>69670</v>
      </c>
      <c r="J11" s="140">
        <v>69547</v>
      </c>
      <c r="K11" s="114">
        <v>257</v>
      </c>
      <c r="L11" s="116">
        <v>0.36953427178742432</v>
      </c>
    </row>
    <row r="12" spans="1:17" s="110" customFormat="1" ht="24.95" customHeight="1" x14ac:dyDescent="0.2">
      <c r="A12" s="604" t="s">
        <v>185</v>
      </c>
      <c r="B12" s="605"/>
      <c r="C12" s="605"/>
      <c r="D12" s="606"/>
      <c r="E12" s="113">
        <v>58.475159016675264</v>
      </c>
      <c r="F12" s="115">
        <v>40818</v>
      </c>
      <c r="G12" s="114">
        <v>40846</v>
      </c>
      <c r="H12" s="114">
        <v>41500</v>
      </c>
      <c r="I12" s="114">
        <v>40689</v>
      </c>
      <c r="J12" s="140">
        <v>40610</v>
      </c>
      <c r="K12" s="114">
        <v>208</v>
      </c>
      <c r="L12" s="116">
        <v>0.51218911598128536</v>
      </c>
    </row>
    <row r="13" spans="1:17" s="110" customFormat="1" ht="15" customHeight="1" x14ac:dyDescent="0.2">
      <c r="A13" s="120"/>
      <c r="B13" s="612" t="s">
        <v>107</v>
      </c>
      <c r="C13" s="612"/>
      <c r="E13" s="113">
        <v>41.524840983324736</v>
      </c>
      <c r="F13" s="115">
        <v>28986</v>
      </c>
      <c r="G13" s="114">
        <v>29215</v>
      </c>
      <c r="H13" s="114">
        <v>29323</v>
      </c>
      <c r="I13" s="114">
        <v>28981</v>
      </c>
      <c r="J13" s="140">
        <v>28937</v>
      </c>
      <c r="K13" s="114">
        <v>49</v>
      </c>
      <c r="L13" s="116">
        <v>0.16933337941044338</v>
      </c>
    </row>
    <row r="14" spans="1:17" s="110" customFormat="1" ht="24.95" customHeight="1" x14ac:dyDescent="0.2">
      <c r="A14" s="604" t="s">
        <v>186</v>
      </c>
      <c r="B14" s="605"/>
      <c r="C14" s="605"/>
      <c r="D14" s="606"/>
      <c r="E14" s="113">
        <v>7.8290642370064756</v>
      </c>
      <c r="F14" s="115">
        <v>5465</v>
      </c>
      <c r="G14" s="114">
        <v>5661</v>
      </c>
      <c r="H14" s="114">
        <v>5776</v>
      </c>
      <c r="I14" s="114">
        <v>5040</v>
      </c>
      <c r="J14" s="140">
        <v>5141</v>
      </c>
      <c r="K14" s="114">
        <v>324</v>
      </c>
      <c r="L14" s="116">
        <v>6.3022758218245478</v>
      </c>
    </row>
    <row r="15" spans="1:17" s="110" customFormat="1" ht="15" customHeight="1" x14ac:dyDescent="0.2">
      <c r="A15" s="120"/>
      <c r="B15" s="119"/>
      <c r="C15" s="258" t="s">
        <v>106</v>
      </c>
      <c r="E15" s="113">
        <v>64.19030192131747</v>
      </c>
      <c r="F15" s="115">
        <v>3508</v>
      </c>
      <c r="G15" s="114">
        <v>3635</v>
      </c>
      <c r="H15" s="114">
        <v>3731</v>
      </c>
      <c r="I15" s="114">
        <v>3249</v>
      </c>
      <c r="J15" s="140">
        <v>3315</v>
      </c>
      <c r="K15" s="114">
        <v>193</v>
      </c>
      <c r="L15" s="116">
        <v>5.8220211161387629</v>
      </c>
    </row>
    <row r="16" spans="1:17" s="110" customFormat="1" ht="15" customHeight="1" x14ac:dyDescent="0.2">
      <c r="A16" s="120"/>
      <c r="B16" s="119"/>
      <c r="C16" s="258" t="s">
        <v>107</v>
      </c>
      <c r="E16" s="113">
        <v>35.809698078682523</v>
      </c>
      <c r="F16" s="115">
        <v>1957</v>
      </c>
      <c r="G16" s="114">
        <v>2026</v>
      </c>
      <c r="H16" s="114">
        <v>2045</v>
      </c>
      <c r="I16" s="114">
        <v>1791</v>
      </c>
      <c r="J16" s="140">
        <v>1826</v>
      </c>
      <c r="K16" s="114">
        <v>131</v>
      </c>
      <c r="L16" s="116">
        <v>7.1741511500547643</v>
      </c>
    </row>
    <row r="17" spans="1:12" s="110" customFormat="1" ht="15" customHeight="1" x14ac:dyDescent="0.2">
      <c r="A17" s="120"/>
      <c r="B17" s="121" t="s">
        <v>109</v>
      </c>
      <c r="C17" s="258"/>
      <c r="E17" s="113">
        <v>66.907340553549943</v>
      </c>
      <c r="F17" s="115">
        <v>46704</v>
      </c>
      <c r="G17" s="114">
        <v>46830</v>
      </c>
      <c r="H17" s="114">
        <v>47443</v>
      </c>
      <c r="I17" s="114">
        <v>47315</v>
      </c>
      <c r="J17" s="140">
        <v>47320</v>
      </c>
      <c r="K17" s="114">
        <v>-616</v>
      </c>
      <c r="L17" s="116">
        <v>-1.3017751479289941</v>
      </c>
    </row>
    <row r="18" spans="1:12" s="110" customFormat="1" ht="15" customHeight="1" x14ac:dyDescent="0.2">
      <c r="A18" s="120"/>
      <c r="B18" s="119"/>
      <c r="C18" s="258" t="s">
        <v>106</v>
      </c>
      <c r="E18" s="113">
        <v>58.673775265501881</v>
      </c>
      <c r="F18" s="115">
        <v>27403</v>
      </c>
      <c r="G18" s="114">
        <v>27396</v>
      </c>
      <c r="H18" s="114">
        <v>27919</v>
      </c>
      <c r="I18" s="114">
        <v>27769</v>
      </c>
      <c r="J18" s="140">
        <v>27768</v>
      </c>
      <c r="K18" s="114">
        <v>-365</v>
      </c>
      <c r="L18" s="116">
        <v>-1.3144626908671853</v>
      </c>
    </row>
    <row r="19" spans="1:12" s="110" customFormat="1" ht="15" customHeight="1" x14ac:dyDescent="0.2">
      <c r="A19" s="120"/>
      <c r="B19" s="119"/>
      <c r="C19" s="258" t="s">
        <v>107</v>
      </c>
      <c r="E19" s="113">
        <v>41.326224734498119</v>
      </c>
      <c r="F19" s="115">
        <v>19301</v>
      </c>
      <c r="G19" s="114">
        <v>19434</v>
      </c>
      <c r="H19" s="114">
        <v>19524</v>
      </c>
      <c r="I19" s="114">
        <v>19546</v>
      </c>
      <c r="J19" s="140">
        <v>19552</v>
      </c>
      <c r="K19" s="114">
        <v>-251</v>
      </c>
      <c r="L19" s="116">
        <v>-1.2837561374795416</v>
      </c>
    </row>
    <row r="20" spans="1:12" s="110" customFormat="1" ht="15" customHeight="1" x14ac:dyDescent="0.2">
      <c r="A20" s="120"/>
      <c r="B20" s="121" t="s">
        <v>110</v>
      </c>
      <c r="C20" s="258"/>
      <c r="E20" s="113">
        <v>24.283708669990258</v>
      </c>
      <c r="F20" s="115">
        <v>16951</v>
      </c>
      <c r="G20" s="114">
        <v>16901</v>
      </c>
      <c r="H20" s="114">
        <v>16949</v>
      </c>
      <c r="I20" s="114">
        <v>16691</v>
      </c>
      <c r="J20" s="140">
        <v>16477</v>
      </c>
      <c r="K20" s="114">
        <v>474</v>
      </c>
      <c r="L20" s="116">
        <v>2.8767372701341265</v>
      </c>
    </row>
    <row r="21" spans="1:12" s="110" customFormat="1" ht="15" customHeight="1" x14ac:dyDescent="0.2">
      <c r="A21" s="120"/>
      <c r="B21" s="119"/>
      <c r="C21" s="258" t="s">
        <v>106</v>
      </c>
      <c r="E21" s="113">
        <v>55.619137514010973</v>
      </c>
      <c r="F21" s="115">
        <v>9428</v>
      </c>
      <c r="G21" s="114">
        <v>9356</v>
      </c>
      <c r="H21" s="114">
        <v>9396</v>
      </c>
      <c r="I21" s="114">
        <v>9244</v>
      </c>
      <c r="J21" s="140">
        <v>9103</v>
      </c>
      <c r="K21" s="114">
        <v>325</v>
      </c>
      <c r="L21" s="116">
        <v>3.570251565417994</v>
      </c>
    </row>
    <row r="22" spans="1:12" s="110" customFormat="1" ht="15" customHeight="1" x14ac:dyDescent="0.2">
      <c r="A22" s="120"/>
      <c r="B22" s="119"/>
      <c r="C22" s="258" t="s">
        <v>107</v>
      </c>
      <c r="E22" s="113">
        <v>44.380862485989027</v>
      </c>
      <c r="F22" s="115">
        <v>7523</v>
      </c>
      <c r="G22" s="114">
        <v>7545</v>
      </c>
      <c r="H22" s="114">
        <v>7553</v>
      </c>
      <c r="I22" s="114">
        <v>7447</v>
      </c>
      <c r="J22" s="140">
        <v>7374</v>
      </c>
      <c r="K22" s="114">
        <v>149</v>
      </c>
      <c r="L22" s="116">
        <v>2.0206129644697586</v>
      </c>
    </row>
    <row r="23" spans="1:12" s="110" customFormat="1" ht="15" customHeight="1" x14ac:dyDescent="0.2">
      <c r="A23" s="120"/>
      <c r="B23" s="121" t="s">
        <v>111</v>
      </c>
      <c r="C23" s="258"/>
      <c r="E23" s="113">
        <v>0.97988653945332649</v>
      </c>
      <c r="F23" s="115">
        <v>684</v>
      </c>
      <c r="G23" s="114">
        <v>669</v>
      </c>
      <c r="H23" s="114">
        <v>655</v>
      </c>
      <c r="I23" s="114">
        <v>624</v>
      </c>
      <c r="J23" s="140">
        <v>609</v>
      </c>
      <c r="K23" s="114">
        <v>75</v>
      </c>
      <c r="L23" s="116">
        <v>12.315270935960591</v>
      </c>
    </row>
    <row r="24" spans="1:12" s="110" customFormat="1" ht="15" customHeight="1" x14ac:dyDescent="0.2">
      <c r="A24" s="120"/>
      <c r="B24" s="119"/>
      <c r="C24" s="258" t="s">
        <v>106</v>
      </c>
      <c r="E24" s="113">
        <v>70.029239766081872</v>
      </c>
      <c r="F24" s="115">
        <v>479</v>
      </c>
      <c r="G24" s="114">
        <v>459</v>
      </c>
      <c r="H24" s="114">
        <v>454</v>
      </c>
      <c r="I24" s="114">
        <v>427</v>
      </c>
      <c r="J24" s="140">
        <v>424</v>
      </c>
      <c r="K24" s="114">
        <v>55</v>
      </c>
      <c r="L24" s="116">
        <v>12.971698113207546</v>
      </c>
    </row>
    <row r="25" spans="1:12" s="110" customFormat="1" ht="15" customHeight="1" x14ac:dyDescent="0.2">
      <c r="A25" s="120"/>
      <c r="B25" s="119"/>
      <c r="C25" s="258" t="s">
        <v>107</v>
      </c>
      <c r="E25" s="113">
        <v>29.970760233918128</v>
      </c>
      <c r="F25" s="115">
        <v>205</v>
      </c>
      <c r="G25" s="114">
        <v>210</v>
      </c>
      <c r="H25" s="114">
        <v>201</v>
      </c>
      <c r="I25" s="114">
        <v>197</v>
      </c>
      <c r="J25" s="140">
        <v>185</v>
      </c>
      <c r="K25" s="114">
        <v>20</v>
      </c>
      <c r="L25" s="116">
        <v>10.810810810810811</v>
      </c>
    </row>
    <row r="26" spans="1:12" s="110" customFormat="1" ht="15" customHeight="1" x14ac:dyDescent="0.2">
      <c r="A26" s="120"/>
      <c r="C26" s="121" t="s">
        <v>187</v>
      </c>
      <c r="D26" s="110" t="s">
        <v>188</v>
      </c>
      <c r="E26" s="113">
        <v>0.28365136668385765</v>
      </c>
      <c r="F26" s="115">
        <v>198</v>
      </c>
      <c r="G26" s="114">
        <v>192</v>
      </c>
      <c r="H26" s="114">
        <v>207</v>
      </c>
      <c r="I26" s="114">
        <v>176</v>
      </c>
      <c r="J26" s="140">
        <v>170</v>
      </c>
      <c r="K26" s="114">
        <v>28</v>
      </c>
      <c r="L26" s="116">
        <v>16.470588235294116</v>
      </c>
    </row>
    <row r="27" spans="1:12" s="110" customFormat="1" ht="15" customHeight="1" x14ac:dyDescent="0.2">
      <c r="A27" s="120"/>
      <c r="B27" s="119"/>
      <c r="D27" s="259" t="s">
        <v>106</v>
      </c>
      <c r="E27" s="113">
        <v>61.111111111111114</v>
      </c>
      <c r="F27" s="115">
        <v>121</v>
      </c>
      <c r="G27" s="114">
        <v>112</v>
      </c>
      <c r="H27" s="114">
        <v>124</v>
      </c>
      <c r="I27" s="114">
        <v>103</v>
      </c>
      <c r="J27" s="140">
        <v>102</v>
      </c>
      <c r="K27" s="114">
        <v>19</v>
      </c>
      <c r="L27" s="116">
        <v>18.627450980392158</v>
      </c>
    </row>
    <row r="28" spans="1:12" s="110" customFormat="1" ht="15" customHeight="1" x14ac:dyDescent="0.2">
      <c r="A28" s="120"/>
      <c r="B28" s="119"/>
      <c r="D28" s="259" t="s">
        <v>107</v>
      </c>
      <c r="E28" s="113">
        <v>38.888888888888886</v>
      </c>
      <c r="F28" s="115">
        <v>77</v>
      </c>
      <c r="G28" s="114">
        <v>80</v>
      </c>
      <c r="H28" s="114">
        <v>83</v>
      </c>
      <c r="I28" s="114">
        <v>73</v>
      </c>
      <c r="J28" s="140">
        <v>68</v>
      </c>
      <c r="K28" s="114">
        <v>9</v>
      </c>
      <c r="L28" s="116">
        <v>13.235294117647058</v>
      </c>
    </row>
    <row r="29" spans="1:12" s="110" customFormat="1" ht="24.95" customHeight="1" x14ac:dyDescent="0.2">
      <c r="A29" s="604" t="s">
        <v>189</v>
      </c>
      <c r="B29" s="605"/>
      <c r="C29" s="605"/>
      <c r="D29" s="606"/>
      <c r="E29" s="113">
        <v>94.68655091398773</v>
      </c>
      <c r="F29" s="115">
        <v>66095</v>
      </c>
      <c r="G29" s="114">
        <v>66406</v>
      </c>
      <c r="H29" s="114">
        <v>67149</v>
      </c>
      <c r="I29" s="114">
        <v>66214</v>
      </c>
      <c r="J29" s="140">
        <v>66221</v>
      </c>
      <c r="K29" s="114">
        <v>-126</v>
      </c>
      <c r="L29" s="116">
        <v>-0.19027196810679392</v>
      </c>
    </row>
    <row r="30" spans="1:12" s="110" customFormat="1" ht="15" customHeight="1" x14ac:dyDescent="0.2">
      <c r="A30" s="120"/>
      <c r="B30" s="119"/>
      <c r="C30" s="258" t="s">
        <v>106</v>
      </c>
      <c r="E30" s="113">
        <v>57.489976548906874</v>
      </c>
      <c r="F30" s="115">
        <v>37998</v>
      </c>
      <c r="G30" s="114">
        <v>38065</v>
      </c>
      <c r="H30" s="114">
        <v>38650</v>
      </c>
      <c r="I30" s="114">
        <v>38023</v>
      </c>
      <c r="J30" s="140">
        <v>38013</v>
      </c>
      <c r="K30" s="114">
        <v>-15</v>
      </c>
      <c r="L30" s="116">
        <v>-3.9460184673664273E-2</v>
      </c>
    </row>
    <row r="31" spans="1:12" s="110" customFormat="1" ht="15" customHeight="1" x14ac:dyDescent="0.2">
      <c r="A31" s="120"/>
      <c r="B31" s="119"/>
      <c r="C31" s="258" t="s">
        <v>107</v>
      </c>
      <c r="E31" s="113">
        <v>42.510023451093126</v>
      </c>
      <c r="F31" s="115">
        <v>28097</v>
      </c>
      <c r="G31" s="114">
        <v>28341</v>
      </c>
      <c r="H31" s="114">
        <v>28499</v>
      </c>
      <c r="I31" s="114">
        <v>28191</v>
      </c>
      <c r="J31" s="140">
        <v>28208</v>
      </c>
      <c r="K31" s="114">
        <v>-111</v>
      </c>
      <c r="L31" s="116">
        <v>-0.39350538854225753</v>
      </c>
    </row>
    <row r="32" spans="1:12" s="110" customFormat="1" ht="15" customHeight="1" x14ac:dyDescent="0.2">
      <c r="A32" s="120"/>
      <c r="B32" s="119" t="s">
        <v>117</v>
      </c>
      <c r="C32" s="258"/>
      <c r="E32" s="113">
        <v>5.3034210073921262</v>
      </c>
      <c r="F32" s="115">
        <v>3702</v>
      </c>
      <c r="G32" s="114">
        <v>3651</v>
      </c>
      <c r="H32" s="114">
        <v>3667</v>
      </c>
      <c r="I32" s="114">
        <v>3446</v>
      </c>
      <c r="J32" s="140">
        <v>3318</v>
      </c>
      <c r="K32" s="114">
        <v>384</v>
      </c>
      <c r="L32" s="116">
        <v>11.573236889692586</v>
      </c>
    </row>
    <row r="33" spans="1:12" s="110" customFormat="1" ht="15" customHeight="1" x14ac:dyDescent="0.2">
      <c r="A33" s="120"/>
      <c r="B33" s="119"/>
      <c r="C33" s="258" t="s">
        <v>106</v>
      </c>
      <c r="E33" s="113">
        <v>75.985953538627768</v>
      </c>
      <c r="F33" s="115">
        <v>2813</v>
      </c>
      <c r="G33" s="114">
        <v>2777</v>
      </c>
      <c r="H33" s="114">
        <v>2844</v>
      </c>
      <c r="I33" s="114">
        <v>2658</v>
      </c>
      <c r="J33" s="140">
        <v>2590</v>
      </c>
      <c r="K33" s="114">
        <v>223</v>
      </c>
      <c r="L33" s="116">
        <v>8.6100386100386093</v>
      </c>
    </row>
    <row r="34" spans="1:12" s="110" customFormat="1" ht="15" customHeight="1" x14ac:dyDescent="0.2">
      <c r="A34" s="120"/>
      <c r="B34" s="119"/>
      <c r="C34" s="258" t="s">
        <v>107</v>
      </c>
      <c r="E34" s="113">
        <v>24.014046461372232</v>
      </c>
      <c r="F34" s="115">
        <v>889</v>
      </c>
      <c r="G34" s="114">
        <v>874</v>
      </c>
      <c r="H34" s="114">
        <v>823</v>
      </c>
      <c r="I34" s="114">
        <v>788</v>
      </c>
      <c r="J34" s="140">
        <v>728</v>
      </c>
      <c r="K34" s="114">
        <v>161</v>
      </c>
      <c r="L34" s="116">
        <v>22.115384615384617</v>
      </c>
    </row>
    <row r="35" spans="1:12" s="110" customFormat="1" ht="24.95" customHeight="1" x14ac:dyDescent="0.2">
      <c r="A35" s="604" t="s">
        <v>190</v>
      </c>
      <c r="B35" s="605"/>
      <c r="C35" s="605"/>
      <c r="D35" s="606"/>
      <c r="E35" s="113">
        <v>74.929803449659047</v>
      </c>
      <c r="F35" s="115">
        <v>52304</v>
      </c>
      <c r="G35" s="114">
        <v>52569</v>
      </c>
      <c r="H35" s="114">
        <v>53447</v>
      </c>
      <c r="I35" s="114">
        <v>52440</v>
      </c>
      <c r="J35" s="140">
        <v>52492</v>
      </c>
      <c r="K35" s="114">
        <v>-188</v>
      </c>
      <c r="L35" s="116">
        <v>-0.35814981330488455</v>
      </c>
    </row>
    <row r="36" spans="1:12" s="110" customFormat="1" ht="15" customHeight="1" x14ac:dyDescent="0.2">
      <c r="A36" s="120"/>
      <c r="B36" s="119"/>
      <c r="C36" s="258" t="s">
        <v>106</v>
      </c>
      <c r="E36" s="113">
        <v>71.051927194860809</v>
      </c>
      <c r="F36" s="115">
        <v>37163</v>
      </c>
      <c r="G36" s="114">
        <v>37221</v>
      </c>
      <c r="H36" s="114">
        <v>37862</v>
      </c>
      <c r="I36" s="114">
        <v>37042</v>
      </c>
      <c r="J36" s="140">
        <v>37038</v>
      </c>
      <c r="K36" s="114">
        <v>125</v>
      </c>
      <c r="L36" s="116">
        <v>0.33749122522814406</v>
      </c>
    </row>
    <row r="37" spans="1:12" s="110" customFormat="1" ht="15" customHeight="1" x14ac:dyDescent="0.2">
      <c r="A37" s="120"/>
      <c r="B37" s="119"/>
      <c r="C37" s="258" t="s">
        <v>107</v>
      </c>
      <c r="E37" s="113">
        <v>28.948072805139187</v>
      </c>
      <c r="F37" s="115">
        <v>15141</v>
      </c>
      <c r="G37" s="114">
        <v>15348</v>
      </c>
      <c r="H37" s="114">
        <v>15585</v>
      </c>
      <c r="I37" s="114">
        <v>15398</v>
      </c>
      <c r="J37" s="140">
        <v>15454</v>
      </c>
      <c r="K37" s="114">
        <v>-313</v>
      </c>
      <c r="L37" s="116">
        <v>-2.0253656011388639</v>
      </c>
    </row>
    <row r="38" spans="1:12" s="110" customFormat="1" ht="15" customHeight="1" x14ac:dyDescent="0.2">
      <c r="A38" s="120"/>
      <c r="B38" s="119" t="s">
        <v>182</v>
      </c>
      <c r="C38" s="258"/>
      <c r="E38" s="113">
        <v>25.070196550340956</v>
      </c>
      <c r="F38" s="115">
        <v>17500</v>
      </c>
      <c r="G38" s="114">
        <v>17492</v>
      </c>
      <c r="H38" s="114">
        <v>17376</v>
      </c>
      <c r="I38" s="114">
        <v>17230</v>
      </c>
      <c r="J38" s="140">
        <v>17055</v>
      </c>
      <c r="K38" s="114">
        <v>445</v>
      </c>
      <c r="L38" s="116">
        <v>2.6092055115801815</v>
      </c>
    </row>
    <row r="39" spans="1:12" s="110" customFormat="1" ht="15" customHeight="1" x14ac:dyDescent="0.2">
      <c r="A39" s="120"/>
      <c r="B39" s="119"/>
      <c r="C39" s="258" t="s">
        <v>106</v>
      </c>
      <c r="E39" s="113">
        <v>20.885714285714286</v>
      </c>
      <c r="F39" s="115">
        <v>3655</v>
      </c>
      <c r="G39" s="114">
        <v>3625</v>
      </c>
      <c r="H39" s="114">
        <v>3638</v>
      </c>
      <c r="I39" s="114">
        <v>3647</v>
      </c>
      <c r="J39" s="140">
        <v>3572</v>
      </c>
      <c r="K39" s="114">
        <v>83</v>
      </c>
      <c r="L39" s="116">
        <v>2.3236282194848825</v>
      </c>
    </row>
    <row r="40" spans="1:12" s="110" customFormat="1" ht="15" customHeight="1" x14ac:dyDescent="0.2">
      <c r="A40" s="120"/>
      <c r="B40" s="119"/>
      <c r="C40" s="258" t="s">
        <v>107</v>
      </c>
      <c r="E40" s="113">
        <v>79.114285714285714</v>
      </c>
      <c r="F40" s="115">
        <v>13845</v>
      </c>
      <c r="G40" s="114">
        <v>13867</v>
      </c>
      <c r="H40" s="114">
        <v>13738</v>
      </c>
      <c r="I40" s="114">
        <v>13583</v>
      </c>
      <c r="J40" s="140">
        <v>13483</v>
      </c>
      <c r="K40" s="114">
        <v>362</v>
      </c>
      <c r="L40" s="116">
        <v>2.6848624193428763</v>
      </c>
    </row>
    <row r="41" spans="1:12" s="110" customFormat="1" ht="24.75" customHeight="1" x14ac:dyDescent="0.2">
      <c r="A41" s="604" t="s">
        <v>517</v>
      </c>
      <c r="B41" s="605"/>
      <c r="C41" s="605"/>
      <c r="D41" s="606"/>
      <c r="E41" s="113">
        <v>3.4740129505472468</v>
      </c>
      <c r="F41" s="115">
        <v>2425</v>
      </c>
      <c r="G41" s="114">
        <v>2672</v>
      </c>
      <c r="H41" s="114">
        <v>2742</v>
      </c>
      <c r="I41" s="114">
        <v>2195</v>
      </c>
      <c r="J41" s="140">
        <v>2359</v>
      </c>
      <c r="K41" s="114">
        <v>66</v>
      </c>
      <c r="L41" s="116">
        <v>2.7977956761339549</v>
      </c>
    </row>
    <row r="42" spans="1:12" s="110" customFormat="1" ht="15" customHeight="1" x14ac:dyDescent="0.2">
      <c r="A42" s="120"/>
      <c r="B42" s="119"/>
      <c r="C42" s="258" t="s">
        <v>106</v>
      </c>
      <c r="E42" s="113">
        <v>68.577319587628864</v>
      </c>
      <c r="F42" s="115">
        <v>1663</v>
      </c>
      <c r="G42" s="114">
        <v>1865</v>
      </c>
      <c r="H42" s="114">
        <v>1920</v>
      </c>
      <c r="I42" s="114">
        <v>1530</v>
      </c>
      <c r="J42" s="140">
        <v>1621</v>
      </c>
      <c r="K42" s="114">
        <v>42</v>
      </c>
      <c r="L42" s="116">
        <v>2.5909932140653917</v>
      </c>
    </row>
    <row r="43" spans="1:12" s="110" customFormat="1" ht="15" customHeight="1" x14ac:dyDescent="0.2">
      <c r="A43" s="123"/>
      <c r="B43" s="124"/>
      <c r="C43" s="260" t="s">
        <v>107</v>
      </c>
      <c r="D43" s="261"/>
      <c r="E43" s="125">
        <v>31.422680412371133</v>
      </c>
      <c r="F43" s="143">
        <v>762</v>
      </c>
      <c r="G43" s="144">
        <v>807</v>
      </c>
      <c r="H43" s="144">
        <v>822</v>
      </c>
      <c r="I43" s="144">
        <v>665</v>
      </c>
      <c r="J43" s="145">
        <v>738</v>
      </c>
      <c r="K43" s="144">
        <v>24</v>
      </c>
      <c r="L43" s="146">
        <v>3.2520325203252032</v>
      </c>
    </row>
    <row r="44" spans="1:12" s="110" customFormat="1" ht="45.75" customHeight="1" x14ac:dyDescent="0.2">
      <c r="A44" s="604" t="s">
        <v>191</v>
      </c>
      <c r="B44" s="605"/>
      <c r="C44" s="605"/>
      <c r="D44" s="606"/>
      <c r="E44" s="113">
        <v>1.6016274139017821</v>
      </c>
      <c r="F44" s="115">
        <v>1118</v>
      </c>
      <c r="G44" s="114">
        <v>1137</v>
      </c>
      <c r="H44" s="114">
        <v>1139</v>
      </c>
      <c r="I44" s="114">
        <v>1117</v>
      </c>
      <c r="J44" s="140">
        <v>1122</v>
      </c>
      <c r="K44" s="114">
        <v>-4</v>
      </c>
      <c r="L44" s="116">
        <v>-0.35650623885918004</v>
      </c>
    </row>
    <row r="45" spans="1:12" s="110" customFormat="1" ht="15" customHeight="1" x14ac:dyDescent="0.2">
      <c r="A45" s="120"/>
      <c r="B45" s="119"/>
      <c r="C45" s="258" t="s">
        <v>106</v>
      </c>
      <c r="E45" s="113">
        <v>58.497316636851522</v>
      </c>
      <c r="F45" s="115">
        <v>654</v>
      </c>
      <c r="G45" s="114">
        <v>655</v>
      </c>
      <c r="H45" s="114">
        <v>660</v>
      </c>
      <c r="I45" s="114">
        <v>653</v>
      </c>
      <c r="J45" s="140">
        <v>656</v>
      </c>
      <c r="K45" s="114">
        <v>-2</v>
      </c>
      <c r="L45" s="116">
        <v>-0.3048780487804878</v>
      </c>
    </row>
    <row r="46" spans="1:12" s="110" customFormat="1" ht="15" customHeight="1" x14ac:dyDescent="0.2">
      <c r="A46" s="123"/>
      <c r="B46" s="124"/>
      <c r="C46" s="260" t="s">
        <v>107</v>
      </c>
      <c r="D46" s="261"/>
      <c r="E46" s="125">
        <v>41.502683363148478</v>
      </c>
      <c r="F46" s="143">
        <v>464</v>
      </c>
      <c r="G46" s="144">
        <v>482</v>
      </c>
      <c r="H46" s="144">
        <v>479</v>
      </c>
      <c r="I46" s="144">
        <v>464</v>
      </c>
      <c r="J46" s="145">
        <v>466</v>
      </c>
      <c r="K46" s="144">
        <v>-2</v>
      </c>
      <c r="L46" s="146">
        <v>-0.42918454935622319</v>
      </c>
    </row>
    <row r="47" spans="1:12" s="110" customFormat="1" ht="39" customHeight="1" x14ac:dyDescent="0.2">
      <c r="A47" s="604" t="s">
        <v>518</v>
      </c>
      <c r="B47" s="607"/>
      <c r="C47" s="607"/>
      <c r="D47" s="608"/>
      <c r="E47" s="113">
        <v>0.20915706836284453</v>
      </c>
      <c r="F47" s="115">
        <v>146</v>
      </c>
      <c r="G47" s="114">
        <v>154</v>
      </c>
      <c r="H47" s="114">
        <v>143</v>
      </c>
      <c r="I47" s="114">
        <v>145</v>
      </c>
      <c r="J47" s="140">
        <v>153</v>
      </c>
      <c r="K47" s="114">
        <v>-7</v>
      </c>
      <c r="L47" s="116">
        <v>-4.5751633986928102</v>
      </c>
    </row>
    <row r="48" spans="1:12" s="110" customFormat="1" ht="15" customHeight="1" x14ac:dyDescent="0.2">
      <c r="A48" s="120"/>
      <c r="B48" s="119"/>
      <c r="C48" s="258" t="s">
        <v>106</v>
      </c>
      <c r="E48" s="113">
        <v>37.671232876712331</v>
      </c>
      <c r="F48" s="115">
        <v>55</v>
      </c>
      <c r="G48" s="114">
        <v>57</v>
      </c>
      <c r="H48" s="114">
        <v>56</v>
      </c>
      <c r="I48" s="114">
        <v>56</v>
      </c>
      <c r="J48" s="140">
        <v>56</v>
      </c>
      <c r="K48" s="114">
        <v>-1</v>
      </c>
      <c r="L48" s="116">
        <v>-1.7857142857142858</v>
      </c>
    </row>
    <row r="49" spans="1:12" s="110" customFormat="1" ht="15" customHeight="1" x14ac:dyDescent="0.2">
      <c r="A49" s="123"/>
      <c r="B49" s="124"/>
      <c r="C49" s="260" t="s">
        <v>107</v>
      </c>
      <c r="D49" s="261"/>
      <c r="E49" s="125">
        <v>62.328767123287669</v>
      </c>
      <c r="F49" s="143">
        <v>91</v>
      </c>
      <c r="G49" s="144">
        <v>97</v>
      </c>
      <c r="H49" s="144">
        <v>87</v>
      </c>
      <c r="I49" s="144">
        <v>89</v>
      </c>
      <c r="J49" s="145">
        <v>97</v>
      </c>
      <c r="K49" s="144">
        <v>-6</v>
      </c>
      <c r="L49" s="146">
        <v>-6.1855670103092786</v>
      </c>
    </row>
    <row r="50" spans="1:12" s="110" customFormat="1" ht="24.95" customHeight="1" x14ac:dyDescent="0.2">
      <c r="A50" s="609" t="s">
        <v>192</v>
      </c>
      <c r="B50" s="610"/>
      <c r="C50" s="610"/>
      <c r="D50" s="611"/>
      <c r="E50" s="262">
        <v>7.6858059710045268</v>
      </c>
      <c r="F50" s="263">
        <v>5365</v>
      </c>
      <c r="G50" s="264">
        <v>5639</v>
      </c>
      <c r="H50" s="264">
        <v>5712</v>
      </c>
      <c r="I50" s="264">
        <v>5155</v>
      </c>
      <c r="J50" s="265">
        <v>5178</v>
      </c>
      <c r="K50" s="263">
        <v>187</v>
      </c>
      <c r="L50" s="266">
        <v>3.6114329857087677</v>
      </c>
    </row>
    <row r="51" spans="1:12" s="110" customFormat="1" ht="15" customHeight="1" x14ac:dyDescent="0.2">
      <c r="A51" s="120"/>
      <c r="B51" s="119"/>
      <c r="C51" s="258" t="s">
        <v>106</v>
      </c>
      <c r="E51" s="113">
        <v>64.622553588070829</v>
      </c>
      <c r="F51" s="115">
        <v>3467</v>
      </c>
      <c r="G51" s="114">
        <v>3640</v>
      </c>
      <c r="H51" s="114">
        <v>3724</v>
      </c>
      <c r="I51" s="114">
        <v>3333</v>
      </c>
      <c r="J51" s="140">
        <v>3348</v>
      </c>
      <c r="K51" s="114">
        <v>119</v>
      </c>
      <c r="L51" s="116">
        <v>3.5543608124253288</v>
      </c>
    </row>
    <row r="52" spans="1:12" s="110" customFormat="1" ht="15" customHeight="1" x14ac:dyDescent="0.2">
      <c r="A52" s="120"/>
      <c r="B52" s="119"/>
      <c r="C52" s="258" t="s">
        <v>107</v>
      </c>
      <c r="E52" s="113">
        <v>35.377446411929171</v>
      </c>
      <c r="F52" s="115">
        <v>1898</v>
      </c>
      <c r="G52" s="114">
        <v>1999</v>
      </c>
      <c r="H52" s="114">
        <v>1988</v>
      </c>
      <c r="I52" s="114">
        <v>1822</v>
      </c>
      <c r="J52" s="140">
        <v>1830</v>
      </c>
      <c r="K52" s="114">
        <v>68</v>
      </c>
      <c r="L52" s="116">
        <v>3.7158469945355193</v>
      </c>
    </row>
    <row r="53" spans="1:12" s="110" customFormat="1" ht="15" customHeight="1" x14ac:dyDescent="0.2">
      <c r="A53" s="120"/>
      <c r="B53" s="119"/>
      <c r="C53" s="258" t="s">
        <v>187</v>
      </c>
      <c r="D53" s="110" t="s">
        <v>193</v>
      </c>
      <c r="E53" s="113">
        <v>34.091332712022364</v>
      </c>
      <c r="F53" s="115">
        <v>1829</v>
      </c>
      <c r="G53" s="114">
        <v>2094</v>
      </c>
      <c r="H53" s="114">
        <v>2173</v>
      </c>
      <c r="I53" s="114">
        <v>1675</v>
      </c>
      <c r="J53" s="140">
        <v>1794</v>
      </c>
      <c r="K53" s="114">
        <v>35</v>
      </c>
      <c r="L53" s="116">
        <v>1.9509476031215163</v>
      </c>
    </row>
    <row r="54" spans="1:12" s="110" customFormat="1" ht="15" customHeight="1" x14ac:dyDescent="0.2">
      <c r="A54" s="120"/>
      <c r="B54" s="119"/>
      <c r="D54" s="267" t="s">
        <v>194</v>
      </c>
      <c r="E54" s="113">
        <v>71.405139420448336</v>
      </c>
      <c r="F54" s="115">
        <v>1306</v>
      </c>
      <c r="G54" s="114">
        <v>1489</v>
      </c>
      <c r="H54" s="114">
        <v>1560</v>
      </c>
      <c r="I54" s="114">
        <v>1212</v>
      </c>
      <c r="J54" s="140">
        <v>1268</v>
      </c>
      <c r="K54" s="114">
        <v>38</v>
      </c>
      <c r="L54" s="116">
        <v>2.9968454258675079</v>
      </c>
    </row>
    <row r="55" spans="1:12" s="110" customFormat="1" ht="15" customHeight="1" x14ac:dyDescent="0.2">
      <c r="A55" s="120"/>
      <c r="B55" s="119"/>
      <c r="D55" s="267" t="s">
        <v>195</v>
      </c>
      <c r="E55" s="113">
        <v>28.594860579551668</v>
      </c>
      <c r="F55" s="115">
        <v>523</v>
      </c>
      <c r="G55" s="114">
        <v>605</v>
      </c>
      <c r="H55" s="114">
        <v>613</v>
      </c>
      <c r="I55" s="114">
        <v>463</v>
      </c>
      <c r="J55" s="140">
        <v>526</v>
      </c>
      <c r="K55" s="114">
        <v>-3</v>
      </c>
      <c r="L55" s="116">
        <v>-0.57034220532319391</v>
      </c>
    </row>
    <row r="56" spans="1:12" s="110" customFormat="1" ht="15" customHeight="1" x14ac:dyDescent="0.2">
      <c r="A56" s="120"/>
      <c r="B56" s="119" t="s">
        <v>196</v>
      </c>
      <c r="C56" s="258"/>
      <c r="E56" s="113">
        <v>73.968540484785976</v>
      </c>
      <c r="F56" s="115">
        <v>51633</v>
      </c>
      <c r="G56" s="114">
        <v>51614</v>
      </c>
      <c r="H56" s="114">
        <v>52117</v>
      </c>
      <c r="I56" s="114">
        <v>51671</v>
      </c>
      <c r="J56" s="140">
        <v>51478</v>
      </c>
      <c r="K56" s="114">
        <v>155</v>
      </c>
      <c r="L56" s="116">
        <v>0.30109949881502779</v>
      </c>
    </row>
    <row r="57" spans="1:12" s="110" customFormat="1" ht="15" customHeight="1" x14ac:dyDescent="0.2">
      <c r="A57" s="120"/>
      <c r="B57" s="119"/>
      <c r="C57" s="258" t="s">
        <v>106</v>
      </c>
      <c r="E57" s="113">
        <v>58.567195398291787</v>
      </c>
      <c r="F57" s="115">
        <v>30240</v>
      </c>
      <c r="G57" s="114">
        <v>30111</v>
      </c>
      <c r="H57" s="114">
        <v>30539</v>
      </c>
      <c r="I57" s="114">
        <v>30229</v>
      </c>
      <c r="J57" s="140">
        <v>30111</v>
      </c>
      <c r="K57" s="114">
        <v>129</v>
      </c>
      <c r="L57" s="116">
        <v>0.42841486499950182</v>
      </c>
    </row>
    <row r="58" spans="1:12" s="110" customFormat="1" ht="15" customHeight="1" x14ac:dyDescent="0.2">
      <c r="A58" s="120"/>
      <c r="B58" s="119"/>
      <c r="C58" s="258" t="s">
        <v>107</v>
      </c>
      <c r="E58" s="113">
        <v>41.432804601708213</v>
      </c>
      <c r="F58" s="115">
        <v>21393</v>
      </c>
      <c r="G58" s="114">
        <v>21503</v>
      </c>
      <c r="H58" s="114">
        <v>21578</v>
      </c>
      <c r="I58" s="114">
        <v>21442</v>
      </c>
      <c r="J58" s="140">
        <v>21367</v>
      </c>
      <c r="K58" s="114">
        <v>26</v>
      </c>
      <c r="L58" s="116">
        <v>0.12168296906444517</v>
      </c>
    </row>
    <row r="59" spans="1:12" s="110" customFormat="1" ht="15" customHeight="1" x14ac:dyDescent="0.2">
      <c r="A59" s="120"/>
      <c r="B59" s="119"/>
      <c r="C59" s="258" t="s">
        <v>105</v>
      </c>
      <c r="D59" s="110" t="s">
        <v>197</v>
      </c>
      <c r="E59" s="113">
        <v>91.557724710940676</v>
      </c>
      <c r="F59" s="115">
        <v>47274</v>
      </c>
      <c r="G59" s="114">
        <v>47273</v>
      </c>
      <c r="H59" s="114">
        <v>47736</v>
      </c>
      <c r="I59" s="114">
        <v>47351</v>
      </c>
      <c r="J59" s="140">
        <v>47142</v>
      </c>
      <c r="K59" s="114">
        <v>132</v>
      </c>
      <c r="L59" s="116">
        <v>0.28000509100165455</v>
      </c>
    </row>
    <row r="60" spans="1:12" s="110" customFormat="1" ht="15" customHeight="1" x14ac:dyDescent="0.2">
      <c r="A60" s="120"/>
      <c r="B60" s="119"/>
      <c r="C60" s="258"/>
      <c r="D60" s="267" t="s">
        <v>198</v>
      </c>
      <c r="E60" s="113">
        <v>59.235520582138172</v>
      </c>
      <c r="F60" s="115">
        <v>28003</v>
      </c>
      <c r="G60" s="114">
        <v>27903</v>
      </c>
      <c r="H60" s="114">
        <v>28300</v>
      </c>
      <c r="I60" s="114">
        <v>28018</v>
      </c>
      <c r="J60" s="140">
        <v>27898</v>
      </c>
      <c r="K60" s="114">
        <v>105</v>
      </c>
      <c r="L60" s="116">
        <v>0.37637106602623843</v>
      </c>
    </row>
    <row r="61" spans="1:12" s="110" customFormat="1" ht="15" customHeight="1" x14ac:dyDescent="0.2">
      <c r="A61" s="120"/>
      <c r="B61" s="119"/>
      <c r="C61" s="258"/>
      <c r="D61" s="267" t="s">
        <v>199</v>
      </c>
      <c r="E61" s="113">
        <v>40.764479417861828</v>
      </c>
      <c r="F61" s="115">
        <v>19271</v>
      </c>
      <c r="G61" s="114">
        <v>19370</v>
      </c>
      <c r="H61" s="114">
        <v>19436</v>
      </c>
      <c r="I61" s="114">
        <v>19333</v>
      </c>
      <c r="J61" s="140">
        <v>19244</v>
      </c>
      <c r="K61" s="114">
        <v>27</v>
      </c>
      <c r="L61" s="116">
        <v>0.14030347121180628</v>
      </c>
    </row>
    <row r="62" spans="1:12" s="110" customFormat="1" ht="15" customHeight="1" x14ac:dyDescent="0.2">
      <c r="A62" s="120"/>
      <c r="B62" s="119"/>
      <c r="C62" s="258"/>
      <c r="D62" s="258" t="s">
        <v>200</v>
      </c>
      <c r="E62" s="113">
        <v>8.4422752890593227</v>
      </c>
      <c r="F62" s="115">
        <v>4359</v>
      </c>
      <c r="G62" s="114">
        <v>4341</v>
      </c>
      <c r="H62" s="114">
        <v>4381</v>
      </c>
      <c r="I62" s="114">
        <v>4320</v>
      </c>
      <c r="J62" s="140">
        <v>4336</v>
      </c>
      <c r="K62" s="114">
        <v>23</v>
      </c>
      <c r="L62" s="116">
        <v>0.53044280442804426</v>
      </c>
    </row>
    <row r="63" spans="1:12" s="110" customFormat="1" ht="15" customHeight="1" x14ac:dyDescent="0.2">
      <c r="A63" s="120"/>
      <c r="B63" s="119"/>
      <c r="C63" s="258"/>
      <c r="D63" s="267" t="s">
        <v>198</v>
      </c>
      <c r="E63" s="113">
        <v>51.319109887588894</v>
      </c>
      <c r="F63" s="115">
        <v>2237</v>
      </c>
      <c r="G63" s="114">
        <v>2208</v>
      </c>
      <c r="H63" s="114">
        <v>2239</v>
      </c>
      <c r="I63" s="114">
        <v>2211</v>
      </c>
      <c r="J63" s="140">
        <v>2213</v>
      </c>
      <c r="K63" s="114">
        <v>24</v>
      </c>
      <c r="L63" s="116">
        <v>1.0845006778129236</v>
      </c>
    </row>
    <row r="64" spans="1:12" s="110" customFormat="1" ht="15" customHeight="1" x14ac:dyDescent="0.2">
      <c r="A64" s="120"/>
      <c r="B64" s="119"/>
      <c r="C64" s="258"/>
      <c r="D64" s="267" t="s">
        <v>199</v>
      </c>
      <c r="E64" s="113">
        <v>48.680890112411106</v>
      </c>
      <c r="F64" s="115">
        <v>2122</v>
      </c>
      <c r="G64" s="114">
        <v>2133</v>
      </c>
      <c r="H64" s="114">
        <v>2142</v>
      </c>
      <c r="I64" s="114">
        <v>2109</v>
      </c>
      <c r="J64" s="140">
        <v>2123</v>
      </c>
      <c r="K64" s="114">
        <v>-1</v>
      </c>
      <c r="L64" s="116">
        <v>-4.7103155911446065E-2</v>
      </c>
    </row>
    <row r="65" spans="1:12" s="110" customFormat="1" ht="15" customHeight="1" x14ac:dyDescent="0.2">
      <c r="A65" s="120"/>
      <c r="B65" s="119" t="s">
        <v>201</v>
      </c>
      <c r="C65" s="258"/>
      <c r="E65" s="113">
        <v>10.675605982465187</v>
      </c>
      <c r="F65" s="115">
        <v>7452</v>
      </c>
      <c r="G65" s="114">
        <v>7429</v>
      </c>
      <c r="H65" s="114">
        <v>7449</v>
      </c>
      <c r="I65" s="114">
        <v>7389</v>
      </c>
      <c r="J65" s="140">
        <v>7359</v>
      </c>
      <c r="K65" s="114">
        <v>93</v>
      </c>
      <c r="L65" s="116">
        <v>1.2637586628618018</v>
      </c>
    </row>
    <row r="66" spans="1:12" s="110" customFormat="1" ht="15" customHeight="1" x14ac:dyDescent="0.2">
      <c r="A66" s="120"/>
      <c r="B66" s="119"/>
      <c r="C66" s="258" t="s">
        <v>106</v>
      </c>
      <c r="E66" s="113">
        <v>52.120236178207193</v>
      </c>
      <c r="F66" s="115">
        <v>3884</v>
      </c>
      <c r="G66" s="114">
        <v>3880</v>
      </c>
      <c r="H66" s="114">
        <v>3878</v>
      </c>
      <c r="I66" s="114">
        <v>3855</v>
      </c>
      <c r="J66" s="140">
        <v>3831</v>
      </c>
      <c r="K66" s="114">
        <v>53</v>
      </c>
      <c r="L66" s="116">
        <v>1.383450796136779</v>
      </c>
    </row>
    <row r="67" spans="1:12" s="110" customFormat="1" ht="15" customHeight="1" x14ac:dyDescent="0.2">
      <c r="A67" s="120"/>
      <c r="B67" s="119"/>
      <c r="C67" s="258" t="s">
        <v>107</v>
      </c>
      <c r="E67" s="113">
        <v>47.879763821792807</v>
      </c>
      <c r="F67" s="115">
        <v>3568</v>
      </c>
      <c r="G67" s="114">
        <v>3549</v>
      </c>
      <c r="H67" s="114">
        <v>3571</v>
      </c>
      <c r="I67" s="114">
        <v>3534</v>
      </c>
      <c r="J67" s="140">
        <v>3528</v>
      </c>
      <c r="K67" s="114">
        <v>40</v>
      </c>
      <c r="L67" s="116">
        <v>1.1337868480725624</v>
      </c>
    </row>
    <row r="68" spans="1:12" s="110" customFormat="1" ht="15" customHeight="1" x14ac:dyDescent="0.2">
      <c r="A68" s="120"/>
      <c r="B68" s="119"/>
      <c r="C68" s="258" t="s">
        <v>105</v>
      </c>
      <c r="D68" s="110" t="s">
        <v>202</v>
      </c>
      <c r="E68" s="113">
        <v>14.868491680085883</v>
      </c>
      <c r="F68" s="115">
        <v>1108</v>
      </c>
      <c r="G68" s="114">
        <v>1097</v>
      </c>
      <c r="H68" s="114">
        <v>1070</v>
      </c>
      <c r="I68" s="114">
        <v>1025</v>
      </c>
      <c r="J68" s="140">
        <v>993</v>
      </c>
      <c r="K68" s="114">
        <v>115</v>
      </c>
      <c r="L68" s="116">
        <v>11.581067472306144</v>
      </c>
    </row>
    <row r="69" spans="1:12" s="110" customFormat="1" ht="15" customHeight="1" x14ac:dyDescent="0.2">
      <c r="A69" s="120"/>
      <c r="B69" s="119"/>
      <c r="C69" s="258"/>
      <c r="D69" s="267" t="s">
        <v>198</v>
      </c>
      <c r="E69" s="113">
        <v>50.180505415162457</v>
      </c>
      <c r="F69" s="115">
        <v>556</v>
      </c>
      <c r="G69" s="114">
        <v>554</v>
      </c>
      <c r="H69" s="114">
        <v>535</v>
      </c>
      <c r="I69" s="114">
        <v>514</v>
      </c>
      <c r="J69" s="140">
        <v>482</v>
      </c>
      <c r="K69" s="114">
        <v>74</v>
      </c>
      <c r="L69" s="116">
        <v>15.352697095435685</v>
      </c>
    </row>
    <row r="70" spans="1:12" s="110" customFormat="1" ht="15" customHeight="1" x14ac:dyDescent="0.2">
      <c r="A70" s="120"/>
      <c r="B70" s="119"/>
      <c r="C70" s="258"/>
      <c r="D70" s="267" t="s">
        <v>199</v>
      </c>
      <c r="E70" s="113">
        <v>49.819494584837543</v>
      </c>
      <c r="F70" s="115">
        <v>552</v>
      </c>
      <c r="G70" s="114">
        <v>543</v>
      </c>
      <c r="H70" s="114">
        <v>535</v>
      </c>
      <c r="I70" s="114">
        <v>511</v>
      </c>
      <c r="J70" s="140">
        <v>511</v>
      </c>
      <c r="K70" s="114">
        <v>41</v>
      </c>
      <c r="L70" s="116">
        <v>8.0234833659491187</v>
      </c>
    </row>
    <row r="71" spans="1:12" s="110" customFormat="1" ht="15" customHeight="1" x14ac:dyDescent="0.2">
      <c r="A71" s="120"/>
      <c r="B71" s="119"/>
      <c r="C71" s="258"/>
      <c r="D71" s="110" t="s">
        <v>203</v>
      </c>
      <c r="E71" s="113">
        <v>79.320987654320987</v>
      </c>
      <c r="F71" s="115">
        <v>5911</v>
      </c>
      <c r="G71" s="114">
        <v>5905</v>
      </c>
      <c r="H71" s="114">
        <v>5952</v>
      </c>
      <c r="I71" s="114">
        <v>5946</v>
      </c>
      <c r="J71" s="140">
        <v>5955</v>
      </c>
      <c r="K71" s="114">
        <v>-44</v>
      </c>
      <c r="L71" s="116">
        <v>-0.73887489504617965</v>
      </c>
    </row>
    <row r="72" spans="1:12" s="110" customFormat="1" ht="15" customHeight="1" x14ac:dyDescent="0.2">
      <c r="A72" s="120"/>
      <c r="B72" s="119"/>
      <c r="C72" s="258"/>
      <c r="D72" s="267" t="s">
        <v>198</v>
      </c>
      <c r="E72" s="113">
        <v>52.292336322111318</v>
      </c>
      <c r="F72" s="115">
        <v>3091</v>
      </c>
      <c r="G72" s="114">
        <v>3094</v>
      </c>
      <c r="H72" s="114">
        <v>3112</v>
      </c>
      <c r="I72" s="114">
        <v>3114</v>
      </c>
      <c r="J72" s="140">
        <v>3128</v>
      </c>
      <c r="K72" s="114">
        <v>-37</v>
      </c>
      <c r="L72" s="116">
        <v>-1.1828644501278773</v>
      </c>
    </row>
    <row r="73" spans="1:12" s="110" customFormat="1" ht="15" customHeight="1" x14ac:dyDescent="0.2">
      <c r="A73" s="120"/>
      <c r="B73" s="119"/>
      <c r="C73" s="258"/>
      <c r="D73" s="267" t="s">
        <v>199</v>
      </c>
      <c r="E73" s="113">
        <v>47.707663677888682</v>
      </c>
      <c r="F73" s="115">
        <v>2820</v>
      </c>
      <c r="G73" s="114">
        <v>2811</v>
      </c>
      <c r="H73" s="114">
        <v>2840</v>
      </c>
      <c r="I73" s="114">
        <v>2832</v>
      </c>
      <c r="J73" s="140">
        <v>2827</v>
      </c>
      <c r="K73" s="114">
        <v>-7</v>
      </c>
      <c r="L73" s="116">
        <v>-0.2476123098691192</v>
      </c>
    </row>
    <row r="74" spans="1:12" s="110" customFormat="1" ht="15" customHeight="1" x14ac:dyDescent="0.2">
      <c r="A74" s="120"/>
      <c r="B74" s="119"/>
      <c r="C74" s="258"/>
      <c r="D74" s="110" t="s">
        <v>204</v>
      </c>
      <c r="E74" s="113">
        <v>5.8105206655931294</v>
      </c>
      <c r="F74" s="115">
        <v>433</v>
      </c>
      <c r="G74" s="114">
        <v>427</v>
      </c>
      <c r="H74" s="114">
        <v>427</v>
      </c>
      <c r="I74" s="114">
        <v>418</v>
      </c>
      <c r="J74" s="140">
        <v>411</v>
      </c>
      <c r="K74" s="114">
        <v>22</v>
      </c>
      <c r="L74" s="116">
        <v>5.3527980535279802</v>
      </c>
    </row>
    <row r="75" spans="1:12" s="110" customFormat="1" ht="15" customHeight="1" x14ac:dyDescent="0.2">
      <c r="A75" s="120"/>
      <c r="B75" s="119"/>
      <c r="C75" s="258"/>
      <c r="D75" s="267" t="s">
        <v>198</v>
      </c>
      <c r="E75" s="113">
        <v>54.734411085450347</v>
      </c>
      <c r="F75" s="115">
        <v>237</v>
      </c>
      <c r="G75" s="114">
        <v>232</v>
      </c>
      <c r="H75" s="114">
        <v>231</v>
      </c>
      <c r="I75" s="114">
        <v>227</v>
      </c>
      <c r="J75" s="140">
        <v>221</v>
      </c>
      <c r="K75" s="114">
        <v>16</v>
      </c>
      <c r="L75" s="116">
        <v>7.2398190045248869</v>
      </c>
    </row>
    <row r="76" spans="1:12" s="110" customFormat="1" ht="15" customHeight="1" x14ac:dyDescent="0.2">
      <c r="A76" s="120"/>
      <c r="B76" s="119"/>
      <c r="C76" s="258"/>
      <c r="D76" s="267" t="s">
        <v>199</v>
      </c>
      <c r="E76" s="113">
        <v>45.265588914549653</v>
      </c>
      <c r="F76" s="115">
        <v>196</v>
      </c>
      <c r="G76" s="114">
        <v>195</v>
      </c>
      <c r="H76" s="114">
        <v>196</v>
      </c>
      <c r="I76" s="114">
        <v>191</v>
      </c>
      <c r="J76" s="140">
        <v>190</v>
      </c>
      <c r="K76" s="114">
        <v>6</v>
      </c>
      <c r="L76" s="116">
        <v>3.1578947368421053</v>
      </c>
    </row>
    <row r="77" spans="1:12" s="110" customFormat="1" ht="15" customHeight="1" x14ac:dyDescent="0.2">
      <c r="A77" s="534"/>
      <c r="B77" s="119" t="s">
        <v>205</v>
      </c>
      <c r="C77" s="268"/>
      <c r="D77" s="182"/>
      <c r="E77" s="113">
        <v>7.6700475617443127</v>
      </c>
      <c r="F77" s="115">
        <v>5354</v>
      </c>
      <c r="G77" s="114">
        <v>5379</v>
      </c>
      <c r="H77" s="114">
        <v>5545</v>
      </c>
      <c r="I77" s="114">
        <v>5455</v>
      </c>
      <c r="J77" s="140">
        <v>5532</v>
      </c>
      <c r="K77" s="114">
        <v>-178</v>
      </c>
      <c r="L77" s="116">
        <v>-3.2176428054952999</v>
      </c>
    </row>
    <row r="78" spans="1:12" s="110" customFormat="1" ht="15" customHeight="1" x14ac:dyDescent="0.2">
      <c r="A78" s="120"/>
      <c r="B78" s="119"/>
      <c r="C78" s="268" t="s">
        <v>106</v>
      </c>
      <c r="D78" s="182"/>
      <c r="E78" s="113">
        <v>60.272693313410535</v>
      </c>
      <c r="F78" s="115">
        <v>3227</v>
      </c>
      <c r="G78" s="114">
        <v>3215</v>
      </c>
      <c r="H78" s="114">
        <v>3359</v>
      </c>
      <c r="I78" s="114">
        <v>3272</v>
      </c>
      <c r="J78" s="140">
        <v>3320</v>
      </c>
      <c r="K78" s="114">
        <v>-93</v>
      </c>
      <c r="L78" s="116">
        <v>-2.8012048192771086</v>
      </c>
    </row>
    <row r="79" spans="1:12" s="110" customFormat="1" ht="15" customHeight="1" x14ac:dyDescent="0.2">
      <c r="A79" s="123"/>
      <c r="B79" s="124"/>
      <c r="C79" s="260" t="s">
        <v>107</v>
      </c>
      <c r="D79" s="261"/>
      <c r="E79" s="125">
        <v>39.727306686589465</v>
      </c>
      <c r="F79" s="143">
        <v>2127</v>
      </c>
      <c r="G79" s="144">
        <v>2164</v>
      </c>
      <c r="H79" s="144">
        <v>2186</v>
      </c>
      <c r="I79" s="144">
        <v>2183</v>
      </c>
      <c r="J79" s="145">
        <v>2212</v>
      </c>
      <c r="K79" s="144">
        <v>-85</v>
      </c>
      <c r="L79" s="146">
        <v>-3.8426763110307416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69804</v>
      </c>
      <c r="E11" s="114">
        <v>70061</v>
      </c>
      <c r="F11" s="114">
        <v>70823</v>
      </c>
      <c r="G11" s="114">
        <v>69670</v>
      </c>
      <c r="H11" s="140">
        <v>69547</v>
      </c>
      <c r="I11" s="115">
        <v>257</v>
      </c>
      <c r="J11" s="116">
        <v>0.36953427178742432</v>
      </c>
    </row>
    <row r="12" spans="1:15" s="110" customFormat="1" ht="24.95" customHeight="1" x14ac:dyDescent="0.2">
      <c r="A12" s="193" t="s">
        <v>132</v>
      </c>
      <c r="B12" s="194" t="s">
        <v>133</v>
      </c>
      <c r="C12" s="113">
        <v>1.7362901839436136</v>
      </c>
      <c r="D12" s="115">
        <v>1212</v>
      </c>
      <c r="E12" s="114">
        <v>1187</v>
      </c>
      <c r="F12" s="114">
        <v>1249</v>
      </c>
      <c r="G12" s="114">
        <v>1237</v>
      </c>
      <c r="H12" s="140">
        <v>1235</v>
      </c>
      <c r="I12" s="115">
        <v>-23</v>
      </c>
      <c r="J12" s="116">
        <v>-1.8623481781376519</v>
      </c>
    </row>
    <row r="13" spans="1:15" s="110" customFormat="1" ht="24.95" customHeight="1" x14ac:dyDescent="0.2">
      <c r="A13" s="193" t="s">
        <v>134</v>
      </c>
      <c r="B13" s="199" t="s">
        <v>214</v>
      </c>
      <c r="C13" s="113">
        <v>4.7375508566844307</v>
      </c>
      <c r="D13" s="115">
        <v>3307</v>
      </c>
      <c r="E13" s="114">
        <v>3298</v>
      </c>
      <c r="F13" s="114">
        <v>3319</v>
      </c>
      <c r="G13" s="114">
        <v>3248</v>
      </c>
      <c r="H13" s="140">
        <v>3255</v>
      </c>
      <c r="I13" s="115">
        <v>52</v>
      </c>
      <c r="J13" s="116">
        <v>1.5975422427035331</v>
      </c>
    </row>
    <row r="14" spans="1:15" s="287" customFormat="1" ht="24" customHeight="1" x14ac:dyDescent="0.2">
      <c r="A14" s="193" t="s">
        <v>215</v>
      </c>
      <c r="B14" s="199" t="s">
        <v>137</v>
      </c>
      <c r="C14" s="113">
        <v>20.324050197696408</v>
      </c>
      <c r="D14" s="115">
        <v>14187</v>
      </c>
      <c r="E14" s="114">
        <v>14277</v>
      </c>
      <c r="F14" s="114">
        <v>14373</v>
      </c>
      <c r="G14" s="114">
        <v>14129</v>
      </c>
      <c r="H14" s="140">
        <v>14198</v>
      </c>
      <c r="I14" s="115">
        <v>-11</v>
      </c>
      <c r="J14" s="116">
        <v>-7.7475700802929995E-2</v>
      </c>
      <c r="K14" s="110"/>
      <c r="L14" s="110"/>
      <c r="M14" s="110"/>
      <c r="N14" s="110"/>
      <c r="O14" s="110"/>
    </row>
    <row r="15" spans="1:15" s="110" customFormat="1" ht="24.75" customHeight="1" x14ac:dyDescent="0.2">
      <c r="A15" s="193" t="s">
        <v>216</v>
      </c>
      <c r="B15" s="199" t="s">
        <v>217</v>
      </c>
      <c r="C15" s="113">
        <v>1.562947682081256</v>
      </c>
      <c r="D15" s="115">
        <v>1091</v>
      </c>
      <c r="E15" s="114">
        <v>1115</v>
      </c>
      <c r="F15" s="114">
        <v>1124</v>
      </c>
      <c r="G15" s="114">
        <v>1093</v>
      </c>
      <c r="H15" s="140">
        <v>1112</v>
      </c>
      <c r="I15" s="115">
        <v>-21</v>
      </c>
      <c r="J15" s="116">
        <v>-1.8884892086330936</v>
      </c>
    </row>
    <row r="16" spans="1:15" s="287" customFormat="1" ht="24.95" customHeight="1" x14ac:dyDescent="0.2">
      <c r="A16" s="193" t="s">
        <v>218</v>
      </c>
      <c r="B16" s="199" t="s">
        <v>141</v>
      </c>
      <c r="C16" s="113">
        <v>8.3548220732336258</v>
      </c>
      <c r="D16" s="115">
        <v>5832</v>
      </c>
      <c r="E16" s="114">
        <v>5822</v>
      </c>
      <c r="F16" s="114">
        <v>5842</v>
      </c>
      <c r="G16" s="114">
        <v>5723</v>
      </c>
      <c r="H16" s="140">
        <v>5774</v>
      </c>
      <c r="I16" s="115">
        <v>58</v>
      </c>
      <c r="J16" s="116">
        <v>1.0045029442327675</v>
      </c>
      <c r="K16" s="110"/>
      <c r="L16" s="110"/>
      <c r="M16" s="110"/>
      <c r="N16" s="110"/>
      <c r="O16" s="110"/>
    </row>
    <row r="17" spans="1:15" s="110" customFormat="1" ht="24.95" customHeight="1" x14ac:dyDescent="0.2">
      <c r="A17" s="193" t="s">
        <v>219</v>
      </c>
      <c r="B17" s="199" t="s">
        <v>220</v>
      </c>
      <c r="C17" s="113">
        <v>10.406280442381526</v>
      </c>
      <c r="D17" s="115">
        <v>7264</v>
      </c>
      <c r="E17" s="114">
        <v>7340</v>
      </c>
      <c r="F17" s="114">
        <v>7407</v>
      </c>
      <c r="G17" s="114">
        <v>7313</v>
      </c>
      <c r="H17" s="140">
        <v>7312</v>
      </c>
      <c r="I17" s="115">
        <v>-48</v>
      </c>
      <c r="J17" s="116">
        <v>-0.65645514223194745</v>
      </c>
    </row>
    <row r="18" spans="1:15" s="287" customFormat="1" ht="24.95" customHeight="1" x14ac:dyDescent="0.2">
      <c r="A18" s="201" t="s">
        <v>144</v>
      </c>
      <c r="B18" s="202" t="s">
        <v>145</v>
      </c>
      <c r="C18" s="113">
        <v>8.8132485244398602</v>
      </c>
      <c r="D18" s="115">
        <v>6152</v>
      </c>
      <c r="E18" s="114">
        <v>6108</v>
      </c>
      <c r="F18" s="114">
        <v>6300</v>
      </c>
      <c r="G18" s="114">
        <v>6165</v>
      </c>
      <c r="H18" s="140">
        <v>6026</v>
      </c>
      <c r="I18" s="115">
        <v>126</v>
      </c>
      <c r="J18" s="116">
        <v>2.0909392631928312</v>
      </c>
      <c r="K18" s="110"/>
      <c r="L18" s="110"/>
      <c r="M18" s="110"/>
      <c r="N18" s="110"/>
      <c r="O18" s="110"/>
    </row>
    <row r="19" spans="1:15" s="110" customFormat="1" ht="24.95" customHeight="1" x14ac:dyDescent="0.2">
      <c r="A19" s="193" t="s">
        <v>146</v>
      </c>
      <c r="B19" s="199" t="s">
        <v>147</v>
      </c>
      <c r="C19" s="113">
        <v>13.943327029969629</v>
      </c>
      <c r="D19" s="115">
        <v>9733</v>
      </c>
      <c r="E19" s="114">
        <v>9669</v>
      </c>
      <c r="F19" s="114">
        <v>9663</v>
      </c>
      <c r="G19" s="114">
        <v>9593</v>
      </c>
      <c r="H19" s="140">
        <v>9633</v>
      </c>
      <c r="I19" s="115">
        <v>100</v>
      </c>
      <c r="J19" s="116">
        <v>1.038098204090107</v>
      </c>
    </row>
    <row r="20" spans="1:15" s="287" customFormat="1" ht="24.95" customHeight="1" x14ac:dyDescent="0.2">
      <c r="A20" s="193" t="s">
        <v>148</v>
      </c>
      <c r="B20" s="199" t="s">
        <v>149</v>
      </c>
      <c r="C20" s="113">
        <v>12.393272591828548</v>
      </c>
      <c r="D20" s="115">
        <v>8651</v>
      </c>
      <c r="E20" s="114">
        <v>8629</v>
      </c>
      <c r="F20" s="114">
        <v>8938</v>
      </c>
      <c r="G20" s="114">
        <v>8893</v>
      </c>
      <c r="H20" s="140">
        <v>8886</v>
      </c>
      <c r="I20" s="115">
        <v>-235</v>
      </c>
      <c r="J20" s="116">
        <v>-2.6446094980868784</v>
      </c>
      <c r="K20" s="110"/>
      <c r="L20" s="110"/>
      <c r="M20" s="110"/>
      <c r="N20" s="110"/>
      <c r="O20" s="110"/>
    </row>
    <row r="21" spans="1:15" s="110" customFormat="1" ht="24.95" customHeight="1" x14ac:dyDescent="0.2">
      <c r="A21" s="201" t="s">
        <v>150</v>
      </c>
      <c r="B21" s="202" t="s">
        <v>151</v>
      </c>
      <c r="C21" s="113">
        <v>2.1832559738696924</v>
      </c>
      <c r="D21" s="115">
        <v>1524</v>
      </c>
      <c r="E21" s="114">
        <v>1555</v>
      </c>
      <c r="F21" s="114">
        <v>1584</v>
      </c>
      <c r="G21" s="114">
        <v>1560</v>
      </c>
      <c r="H21" s="140">
        <v>1475</v>
      </c>
      <c r="I21" s="115">
        <v>49</v>
      </c>
      <c r="J21" s="116">
        <v>3.3220338983050848</v>
      </c>
    </row>
    <row r="22" spans="1:15" s="110" customFormat="1" ht="24.95" customHeight="1" x14ac:dyDescent="0.2">
      <c r="A22" s="201" t="s">
        <v>152</v>
      </c>
      <c r="B22" s="199" t="s">
        <v>153</v>
      </c>
      <c r="C22" s="113">
        <v>0.50283651366683857</v>
      </c>
      <c r="D22" s="115">
        <v>351</v>
      </c>
      <c r="E22" s="114">
        <v>351</v>
      </c>
      <c r="F22" s="114">
        <v>357</v>
      </c>
      <c r="G22" s="114">
        <v>332</v>
      </c>
      <c r="H22" s="140">
        <v>322</v>
      </c>
      <c r="I22" s="115">
        <v>29</v>
      </c>
      <c r="J22" s="116">
        <v>9.0062111801242235</v>
      </c>
    </row>
    <row r="23" spans="1:15" s="110" customFormat="1" ht="24.95" customHeight="1" x14ac:dyDescent="0.2">
      <c r="A23" s="193" t="s">
        <v>154</v>
      </c>
      <c r="B23" s="199" t="s">
        <v>155</v>
      </c>
      <c r="C23" s="113">
        <v>0.80940920291100793</v>
      </c>
      <c r="D23" s="115">
        <v>565</v>
      </c>
      <c r="E23" s="114">
        <v>565</v>
      </c>
      <c r="F23" s="114">
        <v>570</v>
      </c>
      <c r="G23" s="114">
        <v>571</v>
      </c>
      <c r="H23" s="140">
        <v>578</v>
      </c>
      <c r="I23" s="115">
        <v>-13</v>
      </c>
      <c r="J23" s="116">
        <v>-2.2491349480968856</v>
      </c>
    </row>
    <row r="24" spans="1:15" s="110" customFormat="1" ht="24.95" customHeight="1" x14ac:dyDescent="0.2">
      <c r="A24" s="193" t="s">
        <v>156</v>
      </c>
      <c r="B24" s="199" t="s">
        <v>221</v>
      </c>
      <c r="C24" s="113">
        <v>3.6760071056099939</v>
      </c>
      <c r="D24" s="115">
        <v>2566</v>
      </c>
      <c r="E24" s="114">
        <v>2581</v>
      </c>
      <c r="F24" s="114">
        <v>2582</v>
      </c>
      <c r="G24" s="114">
        <v>2546</v>
      </c>
      <c r="H24" s="140">
        <v>2556</v>
      </c>
      <c r="I24" s="115">
        <v>10</v>
      </c>
      <c r="J24" s="116">
        <v>0.39123630672926446</v>
      </c>
    </row>
    <row r="25" spans="1:15" s="110" customFormat="1" ht="24.95" customHeight="1" x14ac:dyDescent="0.2">
      <c r="A25" s="193" t="s">
        <v>222</v>
      </c>
      <c r="B25" s="204" t="s">
        <v>159</v>
      </c>
      <c r="C25" s="113">
        <v>7.0683628445361295</v>
      </c>
      <c r="D25" s="115">
        <v>4934</v>
      </c>
      <c r="E25" s="114">
        <v>5020</v>
      </c>
      <c r="F25" s="114">
        <v>5097</v>
      </c>
      <c r="G25" s="114">
        <v>5024</v>
      </c>
      <c r="H25" s="140">
        <v>4980</v>
      </c>
      <c r="I25" s="115">
        <v>-46</v>
      </c>
      <c r="J25" s="116">
        <v>-0.92369477911646591</v>
      </c>
    </row>
    <row r="26" spans="1:15" s="110" customFormat="1" ht="24.95" customHeight="1" x14ac:dyDescent="0.2">
      <c r="A26" s="201">
        <v>782.78300000000002</v>
      </c>
      <c r="B26" s="203" t="s">
        <v>160</v>
      </c>
      <c r="C26" s="113">
        <v>1.9640708268867113</v>
      </c>
      <c r="D26" s="115">
        <v>1371</v>
      </c>
      <c r="E26" s="114">
        <v>1521</v>
      </c>
      <c r="F26" s="114">
        <v>1529</v>
      </c>
      <c r="G26" s="114">
        <v>1465</v>
      </c>
      <c r="H26" s="140">
        <v>1549</v>
      </c>
      <c r="I26" s="115">
        <v>-178</v>
      </c>
      <c r="J26" s="116">
        <v>-11.491284699806327</v>
      </c>
    </row>
    <row r="27" spans="1:15" s="110" customFormat="1" ht="24.95" customHeight="1" x14ac:dyDescent="0.2">
      <c r="A27" s="193" t="s">
        <v>161</v>
      </c>
      <c r="B27" s="199" t="s">
        <v>223</v>
      </c>
      <c r="C27" s="113">
        <v>5.8793192367199589</v>
      </c>
      <c r="D27" s="115">
        <v>4104</v>
      </c>
      <c r="E27" s="114">
        <v>4105</v>
      </c>
      <c r="F27" s="114">
        <v>4107</v>
      </c>
      <c r="G27" s="114">
        <v>4044</v>
      </c>
      <c r="H27" s="140">
        <v>4020</v>
      </c>
      <c r="I27" s="115">
        <v>84</v>
      </c>
      <c r="J27" s="116">
        <v>2.08955223880597</v>
      </c>
    </row>
    <row r="28" spans="1:15" s="110" customFormat="1" ht="24.95" customHeight="1" x14ac:dyDescent="0.2">
      <c r="A28" s="193" t="s">
        <v>163</v>
      </c>
      <c r="B28" s="199" t="s">
        <v>164</v>
      </c>
      <c r="C28" s="113">
        <v>3.4296028880866425</v>
      </c>
      <c r="D28" s="115">
        <v>2394</v>
      </c>
      <c r="E28" s="114">
        <v>2405</v>
      </c>
      <c r="F28" s="114">
        <v>2397</v>
      </c>
      <c r="G28" s="114">
        <v>2323</v>
      </c>
      <c r="H28" s="140">
        <v>2314</v>
      </c>
      <c r="I28" s="115">
        <v>80</v>
      </c>
      <c r="J28" s="116">
        <v>3.4572169403630078</v>
      </c>
    </row>
    <row r="29" spans="1:15" s="110" customFormat="1" ht="24.95" customHeight="1" x14ac:dyDescent="0.2">
      <c r="A29" s="193">
        <v>86</v>
      </c>
      <c r="B29" s="199" t="s">
        <v>165</v>
      </c>
      <c r="C29" s="113">
        <v>4.7518766832846255</v>
      </c>
      <c r="D29" s="115">
        <v>3317</v>
      </c>
      <c r="E29" s="114">
        <v>3285</v>
      </c>
      <c r="F29" s="114">
        <v>3310</v>
      </c>
      <c r="G29" s="114">
        <v>3198</v>
      </c>
      <c r="H29" s="140">
        <v>3190</v>
      </c>
      <c r="I29" s="115">
        <v>127</v>
      </c>
      <c r="J29" s="116">
        <v>3.981191222570533</v>
      </c>
    </row>
    <row r="30" spans="1:15" s="110" customFormat="1" ht="24.95" customHeight="1" x14ac:dyDescent="0.2">
      <c r="A30" s="193">
        <v>87.88</v>
      </c>
      <c r="B30" s="204" t="s">
        <v>166</v>
      </c>
      <c r="C30" s="113">
        <v>6.2159761618245373</v>
      </c>
      <c r="D30" s="115">
        <v>4339</v>
      </c>
      <c r="E30" s="114">
        <v>4391</v>
      </c>
      <c r="F30" s="114">
        <v>4365</v>
      </c>
      <c r="G30" s="114">
        <v>4254</v>
      </c>
      <c r="H30" s="140">
        <v>4248</v>
      </c>
      <c r="I30" s="115">
        <v>91</v>
      </c>
      <c r="J30" s="116">
        <v>2.1421845574387945</v>
      </c>
    </row>
    <row r="31" spans="1:15" s="110" customFormat="1" ht="24.95" customHeight="1" x14ac:dyDescent="0.2">
      <c r="A31" s="193" t="s">
        <v>167</v>
      </c>
      <c r="B31" s="199" t="s">
        <v>168</v>
      </c>
      <c r="C31" s="113">
        <v>1.5672454300613146</v>
      </c>
      <c r="D31" s="115">
        <v>1094</v>
      </c>
      <c r="E31" s="114">
        <v>1111</v>
      </c>
      <c r="F31" s="114">
        <v>1081</v>
      </c>
      <c r="G31" s="114">
        <v>1087</v>
      </c>
      <c r="H31" s="140">
        <v>1081</v>
      </c>
      <c r="I31" s="115">
        <v>13</v>
      </c>
      <c r="J31" s="116">
        <v>1.2025901942645698</v>
      </c>
    </row>
    <row r="32" spans="1:15" s="110" customFormat="1" ht="24.95" customHeight="1" x14ac:dyDescent="0.2">
      <c r="A32" s="193"/>
      <c r="B32" s="288" t="s">
        <v>224</v>
      </c>
      <c r="C32" s="113">
        <v>4.2977479800584495E-3</v>
      </c>
      <c r="D32" s="115">
        <v>3</v>
      </c>
      <c r="E32" s="114">
        <v>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1.7362901839436136</v>
      </c>
      <c r="D34" s="115">
        <v>1212</v>
      </c>
      <c r="E34" s="114">
        <v>1187</v>
      </c>
      <c r="F34" s="114">
        <v>1249</v>
      </c>
      <c r="G34" s="114">
        <v>1237</v>
      </c>
      <c r="H34" s="140">
        <v>1235</v>
      </c>
      <c r="I34" s="115">
        <v>-23</v>
      </c>
      <c r="J34" s="116">
        <v>-1.8623481781376519</v>
      </c>
    </row>
    <row r="35" spans="1:10" s="110" customFormat="1" ht="24.95" customHeight="1" x14ac:dyDescent="0.2">
      <c r="A35" s="292" t="s">
        <v>171</v>
      </c>
      <c r="B35" s="293" t="s">
        <v>172</v>
      </c>
      <c r="C35" s="113">
        <v>33.874849578820701</v>
      </c>
      <c r="D35" s="115">
        <v>23646</v>
      </c>
      <c r="E35" s="114">
        <v>23683</v>
      </c>
      <c r="F35" s="114">
        <v>23992</v>
      </c>
      <c r="G35" s="114">
        <v>23542</v>
      </c>
      <c r="H35" s="140">
        <v>23479</v>
      </c>
      <c r="I35" s="115">
        <v>167</v>
      </c>
      <c r="J35" s="116">
        <v>0.71127390434004856</v>
      </c>
    </row>
    <row r="36" spans="1:10" s="110" customFormat="1" ht="24.95" customHeight="1" x14ac:dyDescent="0.2">
      <c r="A36" s="294" t="s">
        <v>173</v>
      </c>
      <c r="B36" s="295" t="s">
        <v>174</v>
      </c>
      <c r="C36" s="125">
        <v>64.384562489255629</v>
      </c>
      <c r="D36" s="143">
        <v>44943</v>
      </c>
      <c r="E36" s="144">
        <v>45188</v>
      </c>
      <c r="F36" s="144">
        <v>45580</v>
      </c>
      <c r="G36" s="144">
        <v>44890</v>
      </c>
      <c r="H36" s="145">
        <v>44832</v>
      </c>
      <c r="I36" s="143">
        <v>111</v>
      </c>
      <c r="J36" s="146">
        <v>0.24759100642398288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2020-09-25T13:24:46Z</dcterms:created>
  <dcterms:modified xsi:type="dcterms:W3CDTF">2020-09-28T08:13:42Z</dcterms:modified>
</cp:coreProperties>
</file>