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L44" i="24"/>
  <c r="I44" i="24"/>
  <c r="F44" i="24"/>
  <c r="C44" i="24"/>
  <c r="M44" i="24" s="1"/>
  <c r="B44" i="24"/>
  <c r="D44" i="24" s="1"/>
  <c r="M43" i="24"/>
  <c r="J43" i="24"/>
  <c r="G43" i="24"/>
  <c r="E43" i="24"/>
  <c r="C43" i="24"/>
  <c r="I43" i="24" s="1"/>
  <c r="B43" i="24"/>
  <c r="I42" i="24"/>
  <c r="F42" i="24"/>
  <c r="C42" i="24"/>
  <c r="M42" i="24" s="1"/>
  <c r="B42" i="24"/>
  <c r="D42" i="24" s="1"/>
  <c r="M41" i="24"/>
  <c r="G41" i="24"/>
  <c r="E41" i="24"/>
  <c r="C41" i="24"/>
  <c r="I41" i="24" s="1"/>
  <c r="B41" i="24"/>
  <c r="I40" i="24"/>
  <c r="F40" i="24"/>
  <c r="C40" i="24"/>
  <c r="M40" i="24" s="1"/>
  <c r="B40" i="24"/>
  <c r="D40" i="24" s="1"/>
  <c r="M36" i="24"/>
  <c r="L36" i="24"/>
  <c r="K36" i="24"/>
  <c r="J36" i="24"/>
  <c r="I36" i="24"/>
  <c r="H36" i="24"/>
  <c r="G36" i="24"/>
  <c r="F36" i="24"/>
  <c r="E36" i="24"/>
  <c r="D36" i="24"/>
  <c r="K57" i="15"/>
  <c r="L57" i="15" s="1"/>
  <c r="C38" i="24"/>
  <c r="C37" i="24"/>
  <c r="E37" i="24" s="1"/>
  <c r="C35" i="24"/>
  <c r="C34" i="24"/>
  <c r="C33" i="24"/>
  <c r="C32" i="24"/>
  <c r="C31" i="24"/>
  <c r="C30" i="24"/>
  <c r="C29" i="24"/>
  <c r="C28" i="24"/>
  <c r="L28" i="24" s="1"/>
  <c r="C27" i="24"/>
  <c r="C26" i="24"/>
  <c r="C25" i="24"/>
  <c r="C24" i="24"/>
  <c r="C23" i="24"/>
  <c r="C22" i="24"/>
  <c r="C21" i="24"/>
  <c r="C20" i="24"/>
  <c r="G20" i="24" s="1"/>
  <c r="C19" i="24"/>
  <c r="C18" i="24"/>
  <c r="C17" i="24"/>
  <c r="C16" i="24"/>
  <c r="C15" i="24"/>
  <c r="L15" i="24" s="1"/>
  <c r="C9" i="24"/>
  <c r="C8" i="24"/>
  <c r="C7" i="24"/>
  <c r="B45" i="24"/>
  <c r="B38" i="24"/>
  <c r="B37" i="24"/>
  <c r="B35" i="24"/>
  <c r="B34" i="24"/>
  <c r="B33" i="24"/>
  <c r="K33" i="24" s="1"/>
  <c r="B32" i="24"/>
  <c r="B31" i="24"/>
  <c r="B30" i="24"/>
  <c r="D30" i="24" s="1"/>
  <c r="B29" i="24"/>
  <c r="B28" i="24"/>
  <c r="B27" i="24"/>
  <c r="B26" i="24"/>
  <c r="B25" i="24"/>
  <c r="B24" i="24"/>
  <c r="B23" i="24"/>
  <c r="B22" i="24"/>
  <c r="B21" i="24"/>
  <c r="B20" i="24"/>
  <c r="B19" i="24"/>
  <c r="B18" i="24"/>
  <c r="B17" i="24"/>
  <c r="B16" i="24"/>
  <c r="B15" i="24"/>
  <c r="B9" i="24"/>
  <c r="B8" i="24"/>
  <c r="B7" i="24"/>
  <c r="G28" i="24" l="1"/>
  <c r="F27" i="24"/>
  <c r="J27" i="24"/>
  <c r="K27" i="24"/>
  <c r="H27" i="24"/>
  <c r="D27" i="24"/>
  <c r="F9" i="24"/>
  <c r="J9" i="24"/>
  <c r="K9" i="24"/>
  <c r="H9" i="24"/>
  <c r="D9" i="24"/>
  <c r="F21" i="24"/>
  <c r="J21" i="24"/>
  <c r="K21" i="24"/>
  <c r="H21" i="24"/>
  <c r="D21" i="24"/>
  <c r="K32" i="24"/>
  <c r="J32" i="24"/>
  <c r="F32" i="24"/>
  <c r="H32" i="24"/>
  <c r="D32" i="24"/>
  <c r="F7" i="24"/>
  <c r="J7" i="24"/>
  <c r="K7" i="24"/>
  <c r="H7" i="24"/>
  <c r="D7" i="24"/>
  <c r="G23" i="24"/>
  <c r="M23" i="24"/>
  <c r="E23" i="24"/>
  <c r="I23" i="24"/>
  <c r="L23" i="24"/>
  <c r="F19" i="24"/>
  <c r="J19" i="24"/>
  <c r="K19" i="24"/>
  <c r="D19" i="24"/>
  <c r="M38" i="24"/>
  <c r="E38" i="24"/>
  <c r="L38" i="24"/>
  <c r="G38" i="24"/>
  <c r="I38" i="24"/>
  <c r="F23" i="24"/>
  <c r="J23" i="24"/>
  <c r="K23" i="24"/>
  <c r="H23" i="24"/>
  <c r="D23" i="24"/>
  <c r="H45" i="24"/>
  <c r="F45" i="24"/>
  <c r="D45" i="24"/>
  <c r="K45" i="24"/>
  <c r="J45" i="24"/>
  <c r="I24" i="24"/>
  <c r="M24" i="24"/>
  <c r="E24" i="24"/>
  <c r="G24" i="24"/>
  <c r="G17" i="24"/>
  <c r="M17" i="24"/>
  <c r="E17" i="24"/>
  <c r="I17" i="24"/>
  <c r="L17" i="24"/>
  <c r="I30" i="24"/>
  <c r="M30" i="24"/>
  <c r="E30" i="24"/>
  <c r="L30" i="24"/>
  <c r="G30" i="24"/>
  <c r="B14" i="24"/>
  <c r="B6" i="24"/>
  <c r="F17" i="24"/>
  <c r="J17" i="24"/>
  <c r="D17" i="24"/>
  <c r="H17" i="24"/>
  <c r="K20" i="24"/>
  <c r="J20" i="24"/>
  <c r="F20" i="24"/>
  <c r="H20" i="24"/>
  <c r="D20" i="24"/>
  <c r="K26" i="24"/>
  <c r="J26" i="24"/>
  <c r="F26" i="24"/>
  <c r="D26" i="24"/>
  <c r="F29" i="24"/>
  <c r="J29" i="24"/>
  <c r="K29" i="24"/>
  <c r="H29" i="24"/>
  <c r="D29" i="24"/>
  <c r="F35" i="24"/>
  <c r="D35" i="24"/>
  <c r="J35" i="24"/>
  <c r="H35" i="24"/>
  <c r="K35" i="24"/>
  <c r="C14" i="24"/>
  <c r="C6" i="24"/>
  <c r="I18" i="24"/>
  <c r="M18" i="24"/>
  <c r="E18" i="24"/>
  <c r="L18" i="24"/>
  <c r="G18" i="24"/>
  <c r="G21" i="24"/>
  <c r="M21" i="24"/>
  <c r="E21" i="24"/>
  <c r="I21" i="24"/>
  <c r="L21" i="24"/>
  <c r="G31" i="24"/>
  <c r="M31" i="24"/>
  <c r="E31" i="24"/>
  <c r="I31" i="24"/>
  <c r="G35" i="24"/>
  <c r="M35" i="24"/>
  <c r="E35" i="24"/>
  <c r="L35" i="24"/>
  <c r="I35" i="24"/>
  <c r="K17" i="24"/>
  <c r="L31" i="24"/>
  <c r="K58" i="24"/>
  <c r="J58" i="24"/>
  <c r="I58" i="24"/>
  <c r="I34" i="24"/>
  <c r="M34" i="24"/>
  <c r="E34" i="24"/>
  <c r="L34" i="24"/>
  <c r="G34" i="24"/>
  <c r="G9" i="24"/>
  <c r="M9" i="24"/>
  <c r="E9" i="24"/>
  <c r="I9" i="24"/>
  <c r="L9" i="24"/>
  <c r="G25" i="24"/>
  <c r="M25" i="24"/>
  <c r="E25" i="24"/>
  <c r="I25" i="24"/>
  <c r="L25" i="24"/>
  <c r="C45" i="24"/>
  <c r="C39" i="24"/>
  <c r="H19" i="24"/>
  <c r="H41" i="24"/>
  <c r="F41" i="24"/>
  <c r="D41" i="24"/>
  <c r="K41" i="24"/>
  <c r="J41" i="24"/>
  <c r="K74" i="24"/>
  <c r="J74" i="24"/>
  <c r="I74" i="24"/>
  <c r="F15" i="24"/>
  <c r="J15" i="24"/>
  <c r="H15" i="24"/>
  <c r="D15" i="24"/>
  <c r="K15" i="24"/>
  <c r="K24" i="24"/>
  <c r="J24" i="24"/>
  <c r="F24" i="24"/>
  <c r="D24" i="24"/>
  <c r="H24" i="24"/>
  <c r="H37" i="24"/>
  <c r="F37" i="24"/>
  <c r="D37" i="24"/>
  <c r="K37" i="24"/>
  <c r="J37" i="24"/>
  <c r="G15" i="24"/>
  <c r="M15" i="24"/>
  <c r="E15" i="24"/>
  <c r="I15" i="24"/>
  <c r="G19" i="24"/>
  <c r="M19" i="24"/>
  <c r="E19" i="24"/>
  <c r="I19" i="24"/>
  <c r="L19" i="24"/>
  <c r="I32" i="24"/>
  <c r="M32" i="24"/>
  <c r="E32" i="24"/>
  <c r="L32" i="24"/>
  <c r="G32" i="24"/>
  <c r="K30" i="24"/>
  <c r="J30" i="24"/>
  <c r="F30" i="24"/>
  <c r="H30" i="24"/>
  <c r="F33" i="24"/>
  <c r="J33" i="24"/>
  <c r="D33" i="24"/>
  <c r="H33" i="24"/>
  <c r="K18" i="24"/>
  <c r="J18" i="24"/>
  <c r="F18" i="24"/>
  <c r="H18" i="24"/>
  <c r="D18" i="24"/>
  <c r="I8" i="24"/>
  <c r="M8" i="24"/>
  <c r="E8" i="24"/>
  <c r="L8" i="24"/>
  <c r="I22" i="24"/>
  <c r="M22" i="24"/>
  <c r="E22" i="24"/>
  <c r="G22" i="24"/>
  <c r="L22" i="24"/>
  <c r="I26" i="24"/>
  <c r="M26" i="24"/>
  <c r="E26" i="24"/>
  <c r="L26" i="24"/>
  <c r="G26" i="24"/>
  <c r="G29" i="24"/>
  <c r="M29" i="24"/>
  <c r="E29" i="24"/>
  <c r="I29" i="24"/>
  <c r="L29" i="24"/>
  <c r="K8" i="24"/>
  <c r="J8" i="24"/>
  <c r="F8" i="24"/>
  <c r="H8" i="24"/>
  <c r="D8" i="24"/>
  <c r="F31" i="24"/>
  <c r="J31" i="24"/>
  <c r="H31" i="24"/>
  <c r="D31" i="24"/>
  <c r="K31" i="24"/>
  <c r="G7" i="24"/>
  <c r="M7" i="24"/>
  <c r="E7" i="24"/>
  <c r="I7" i="24"/>
  <c r="L7" i="24"/>
  <c r="I16" i="24"/>
  <c r="M16" i="24"/>
  <c r="E16" i="24"/>
  <c r="L16" i="24"/>
  <c r="G16" i="24"/>
  <c r="G33" i="24"/>
  <c r="M33" i="24"/>
  <c r="E33" i="24"/>
  <c r="I33" i="24"/>
  <c r="L33" i="24"/>
  <c r="L24" i="24"/>
  <c r="B39" i="24"/>
  <c r="K16" i="24"/>
  <c r="J16" i="24"/>
  <c r="F16" i="24"/>
  <c r="H16" i="24"/>
  <c r="D16" i="24"/>
  <c r="K22" i="24"/>
  <c r="J22" i="24"/>
  <c r="F22" i="24"/>
  <c r="H22" i="24"/>
  <c r="D22" i="24"/>
  <c r="F25" i="24"/>
  <c r="J25" i="24"/>
  <c r="K25" i="24"/>
  <c r="H25" i="24"/>
  <c r="D25" i="24"/>
  <c r="K28" i="24"/>
  <c r="J28" i="24"/>
  <c r="F28" i="24"/>
  <c r="H28" i="24"/>
  <c r="D28" i="24"/>
  <c r="K34" i="24"/>
  <c r="J34" i="24"/>
  <c r="H34" i="24"/>
  <c r="F34" i="24"/>
  <c r="D34" i="24"/>
  <c r="D38" i="24"/>
  <c r="K38" i="24"/>
  <c r="J38" i="24"/>
  <c r="H38" i="24"/>
  <c r="F38" i="24"/>
  <c r="G27" i="24"/>
  <c r="M27" i="24"/>
  <c r="E27" i="24"/>
  <c r="I27" i="24"/>
  <c r="L27" i="24"/>
  <c r="G8" i="24"/>
  <c r="H26" i="24"/>
  <c r="K66" i="24"/>
  <c r="J66" i="24"/>
  <c r="I66" i="24"/>
  <c r="I77" i="24"/>
  <c r="K53" i="24"/>
  <c r="J53" i="24"/>
  <c r="K61" i="24"/>
  <c r="J61" i="24"/>
  <c r="K69" i="24"/>
  <c r="J69" i="24"/>
  <c r="K55" i="24"/>
  <c r="J55" i="24"/>
  <c r="K63" i="24"/>
  <c r="J63" i="24"/>
  <c r="K71" i="24"/>
  <c r="J71" i="24"/>
  <c r="H43" i="24"/>
  <c r="F43" i="24"/>
  <c r="D43" i="24"/>
  <c r="K43" i="24"/>
  <c r="K52" i="24"/>
  <c r="J52" i="24"/>
  <c r="K60" i="24"/>
  <c r="J60" i="24"/>
  <c r="K68" i="24"/>
  <c r="J68" i="24"/>
  <c r="K57" i="24"/>
  <c r="J57" i="24"/>
  <c r="K65" i="24"/>
  <c r="J65" i="24"/>
  <c r="K73" i="24"/>
  <c r="J73" i="24"/>
  <c r="K54" i="24"/>
  <c r="J54" i="24"/>
  <c r="K62" i="24"/>
  <c r="J62" i="24"/>
  <c r="K70" i="24"/>
  <c r="J70" i="24"/>
  <c r="I20" i="24"/>
  <c r="M20" i="24"/>
  <c r="E20" i="24"/>
  <c r="I28" i="24"/>
  <c r="M28" i="24"/>
  <c r="E28" i="24"/>
  <c r="I37" i="24"/>
  <c r="G37" i="24"/>
  <c r="L37" i="24"/>
  <c r="M37" i="24"/>
  <c r="K51" i="24"/>
  <c r="J51" i="24"/>
  <c r="K59" i="24"/>
  <c r="J59" i="24"/>
  <c r="K67" i="24"/>
  <c r="J67" i="24"/>
  <c r="K75" i="24"/>
  <c r="K77" i="24" s="1"/>
  <c r="J75" i="24"/>
  <c r="J77" i="24" s="1"/>
  <c r="L20" i="24"/>
  <c r="K56" i="24"/>
  <c r="J56" i="24"/>
  <c r="K64" i="24"/>
  <c r="J64" i="24"/>
  <c r="K72" i="24"/>
  <c r="J72" i="24"/>
  <c r="G40" i="24"/>
  <c r="G42" i="24"/>
  <c r="G44" i="24"/>
  <c r="H40" i="24"/>
  <c r="L41" i="24"/>
  <c r="H42" i="24"/>
  <c r="L43" i="24"/>
  <c r="H44" i="24"/>
  <c r="J40" i="24"/>
  <c r="J42" i="24"/>
  <c r="J44" i="24"/>
  <c r="K40" i="24"/>
  <c r="K42" i="24"/>
  <c r="K44" i="24"/>
  <c r="L40" i="24"/>
  <c r="L42" i="24"/>
  <c r="E40" i="24"/>
  <c r="E42" i="24"/>
  <c r="E44" i="24"/>
  <c r="K79" i="24" l="1"/>
  <c r="K78" i="24"/>
  <c r="K14" i="24"/>
  <c r="J14" i="24"/>
  <c r="F14" i="24"/>
  <c r="H14" i="24"/>
  <c r="D14" i="24"/>
  <c r="I78" i="24"/>
  <c r="I79" i="24"/>
  <c r="H39" i="24"/>
  <c r="F39" i="24"/>
  <c r="D39" i="24"/>
  <c r="K39" i="24"/>
  <c r="J39" i="24"/>
  <c r="I39" i="24"/>
  <c r="G39" i="24"/>
  <c r="L39" i="24"/>
  <c r="M39" i="24"/>
  <c r="E39" i="24"/>
  <c r="I45" i="24"/>
  <c r="G45" i="24"/>
  <c r="L45" i="24"/>
  <c r="E45" i="24"/>
  <c r="M45" i="24"/>
  <c r="I6" i="24"/>
  <c r="M6" i="24"/>
  <c r="E6" i="24"/>
  <c r="L6" i="24"/>
  <c r="G6" i="24"/>
  <c r="J79" i="24"/>
  <c r="J78" i="24"/>
  <c r="I14" i="24"/>
  <c r="M14" i="24"/>
  <c r="E14" i="24"/>
  <c r="L14" i="24"/>
  <c r="G14" i="24"/>
  <c r="K6" i="24"/>
  <c r="J6" i="24"/>
  <c r="F6" i="24"/>
  <c r="D6" i="24"/>
  <c r="H6" i="24"/>
  <c r="I83" i="24" l="1"/>
  <c r="I82" i="24"/>
  <c r="I81" i="24"/>
</calcChain>
</file>

<file path=xl/sharedStrings.xml><?xml version="1.0" encoding="utf-8"?>
<sst xmlns="http://schemas.openxmlformats.org/spreadsheetml/2006/main" count="1686" uniqueCount="521">
  <si>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</si>
  <si>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</si>
  <si>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</si>
  <si>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</si>
  <si>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</si>
  <si>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</si>
  <si>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</si>
  <si>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</si>
  <si>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</si>
  <si>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</si>
  <si>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</si>
  <si>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</si>
  <si>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</si>
  <si>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Salzlandkreis (15089)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</si>
  <si>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</si>
  <si>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</si>
  <si>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</si>
  <si>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</si>
  <si>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</si>
  <si>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</si>
  <si>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</si>
  <si>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</si>
  <si>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</si>
  <si>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</si>
  <si>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</si>
  <si>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</si>
  <si>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</si>
  <si>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</si>
  <si>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</si>
  <si>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</si>
  <si>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</si>
  <si>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</si>
  <si>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</si>
  <si>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</si>
  <si>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</si>
  <si>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</si>
  <si>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</si>
  <si>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</si>
  <si>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</si>
  <si>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</si>
  <si>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</si>
  <si>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</si>
  <si>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</si>
  <si>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</si>
  <si>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</si>
  <si>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</si>
  <si>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</si>
  <si>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</si>
  <si>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</si>
  <si>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</si>
  <si>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</si>
  <si>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</si>
  <si>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</si>
  <si>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</si>
  <si>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</si>
  <si>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</si>
  <si>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</si>
  <si>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</si>
  <si>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</si>
  <si>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</si>
  <si>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</si>
  <si>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</si>
  <si>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</si>
  <si>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</si>
  <si>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</si>
  <si>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</si>
  <si>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</si>
  <si>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</si>
  <si>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</si>
  <si>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</si>
  <si>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</si>
  <si>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</si>
  <si>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</si>
  <si>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</si>
  <si>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</si>
  <si>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</si>
  <si>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</si>
  <si>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</si>
  <si>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</si>
  <si>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</si>
  <si>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</si>
  <si>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</si>
  <si>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</si>
  <si>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</si>
  <si>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</si>
  <si>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</si>
  <si>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</si>
  <si>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</si>
  <si>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</si>
  <si>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</si>
  <si>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</si>
  <si>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</si>
  <si>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Salzlandkreis (15089);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</si>
  <si>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</si>
  <si>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</si>
  <si>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</si>
  <si>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</si>
  <si>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</si>
  <si>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</si>
  <si>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</si>
  <si>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</si>
  <si>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</si>
  <si>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</si>
  <si>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</si>
  <si>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</si>
  <si>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</si>
  <si>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</si>
  <si>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</si>
  <si>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</si>
  <si>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</si>
  <si>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</si>
  <si>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</si>
  <si>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</si>
  <si>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</si>
  <si>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</si>
  <si>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</si>
  <si>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</si>
  <si>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</si>
  <si>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</si>
  <si>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</si>
  <si>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</si>
  <si>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</si>
  <si>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</si>
  <si>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</si>
  <si>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</si>
  <si>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</si>
  <si>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</si>
  <si>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</si>
  <si>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</si>
  <si>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</si>
  <si>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</si>
  <si>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</si>
  <si>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</si>
  <si>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</si>
  <si>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</si>
  <si>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</si>
  <si>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</si>
  <si>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</si>
  <si>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</si>
  <si>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</si>
  <si>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</si>
  <si>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</si>
  <si>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</si>
  <si>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</si>
  <si>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</si>
  <si>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</si>
  <si>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</si>
  <si>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</si>
  <si>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</si>
  <si>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</si>
  <si>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</si>
  <si>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</si>
  <si>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</si>
  <si>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</si>
  <si>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</si>
  <si>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</si>
  <si>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</si>
  <si>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</si>
  <si>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</si>
  <si>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</si>
  <si>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</si>
  <si>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</si>
  <si>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</si>
  <si>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</si>
  <si>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</si>
  <si>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</si>
  <si>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</si>
  <si>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</si>
  <si>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</si>
  <si>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</si>
  <si>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</si>
  <si>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</si>
  <si>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</si>
  <si>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</si>
  <si>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</si>
  <si>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</si>
  <si>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</si>
  <si>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</si>
  <si>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</si>
  <si>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</si>
  <si>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</si>
  <si>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</si>
  <si>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</si>
  <si>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Salzlandkreis (15089)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</si>
  <si>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</si>
  <si>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</si>
  <si>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</si>
  <si>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</si>
  <si>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</si>
  <si>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</si>
  <si>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</si>
  <si>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</si>
  <si>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</si>
  <si>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</si>
  <si>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</si>
  <si>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</si>
  <si>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</si>
  <si>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</si>
  <si>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</si>
  <si>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</si>
  <si>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</si>
  <si>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</si>
  <si>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</si>
  <si>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</si>
  <si>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</si>
  <si>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</si>
  <si>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</si>
  <si>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</si>
  <si>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</si>
  <si>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</si>
  <si>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</si>
  <si>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</si>
  <si>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</si>
  <si>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</si>
  <si>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</si>
  <si>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</si>
  <si>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</si>
  <si>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</si>
  <si>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</si>
  <si>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</si>
  <si>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</si>
  <si>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</si>
  <si>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</si>
  <si>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</si>
  <si>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</si>
  <si>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</si>
  <si>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</si>
  <si>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</si>
  <si>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</si>
  <si>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</si>
  <si>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</si>
  <si>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</si>
  <si>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</si>
  <si>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</si>
  <si>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</si>
  <si>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</si>
  <si>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</si>
  <si>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</si>
  <si>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</si>
  <si>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</si>
  <si>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</si>
  <si>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</si>
  <si>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</si>
  <si>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</si>
  <si>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</si>
  <si>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</si>
  <si>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</si>
  <si>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</si>
  <si>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</si>
  <si>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</si>
  <si>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</si>
  <si>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</si>
  <si>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</si>
  <si>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</si>
  <si>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</si>
  <si>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</si>
  <si>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</si>
  <si>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</si>
  <si>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</si>
  <si>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</si>
  <si>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</si>
  <si>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</si>
  <si>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</si>
  <si>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</si>
  <si>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</si>
  <si>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</si>
  <si>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</si>
  <si>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</si>
  <si>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</si>
  <si>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</si>
  <si>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</si>
  <si>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</si>
  <si>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</si>
  <si>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</si>
  <si>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</si>
  <si>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</si>
  <si>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</si>
  <si>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</si>
  <si>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</si>
  <si>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</si>
  <si>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</si>
  <si>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</si>
  <si>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</si>
  <si>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</si>
  <si>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</si>
  <si>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</si>
  <si>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</si>
  <si>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</si>
  <si>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</si>
  <si>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</si>
  <si>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</si>
  <si>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</si>
  <si>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</si>
  <si>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</si>
  <si>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</si>
  <si>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</si>
  <si>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</si>
  <si>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</si>
  <si>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</si>
  <si>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</si>
  <si>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</si>
  <si>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</si>
  <si>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</si>
  <si>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</si>
  <si>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</si>
  <si>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</si>
  <si>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</si>
  <si>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</si>
  <si>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</si>
  <si>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</si>
  <si>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</si>
  <si>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</si>
  <si>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</si>
  <si>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</si>
  <si>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</si>
  <si>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</si>
  <si>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</si>
  <si>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</si>
  <si>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</si>
  <si>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</si>
  <si>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</si>
  <si>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</si>
  <si>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</si>
  <si>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</si>
  <si>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</si>
  <si>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</si>
  <si>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</si>
  <si>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</si>
  <si>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</si>
  <si>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</si>
  <si>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</si>
  <si>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</si>
  <si>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</si>
  <si>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</si>
  <si>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</si>
  <si>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</si>
  <si>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</si>
  <si>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</si>
  <si>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</si>
  <si>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</si>
  <si>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</si>
  <si>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</si>
  <si>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</si>
  <si>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</si>
  <si>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</si>
  <si>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</si>
  <si>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</si>
  <si>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</si>
  <si>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</si>
  <si>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</si>
  <si>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</si>
  <si>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</si>
  <si>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</si>
  <si>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</si>
  <si>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</si>
  <si>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</si>
  <si>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</si>
  <si>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</si>
  <si>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</si>
  <si>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</si>
  <si>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</si>
  <si>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</si>
  <si>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</si>
  <si>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</si>
  <si>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</si>
  <si>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</si>
  <si>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</si>
  <si>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</si>
  <si>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</si>
  <si>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</si>
  <si>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</si>
  <si>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</si>
  <si>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</si>
  <si>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Salzlandkreis (15089);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</si>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</sst>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{5A70E4E8-E89D-4D4D-9CF3-65DD10E91DE6}</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99DE-4E83-823E-AB2322420306}"/>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{CAA1C209-200D-44FC-957C-C23123A3DDD5}</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99DE-4E83-823E-AB232242030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{24666043-0E42-4261-96C2-002E512801B8}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9DE-4E83-823E-AB232242030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{CABD9530-BD3D-42D2-A95B-31CCAC1C55E6}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9DE-4E83-823E-AB232242030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4.635994500751351E-2</c:v>
                </c:pt>
                <c:pt idx="1">
                  <c:v>8.2197109924516704E-2</c:v>
                </c:pt>
                <c:pt idx="2">
                  <c:v>0.95490282911153723</c:v>
                </c:pt>
                <c:pt idx="3">
                  <c:v>1.0875687030768</c:v>
                </c:pt>
              </c:numCache>
            </c:numRef>
          </c:val>
          <c:extLst>
            <c:ext xmlns:c16="http://schemas.microsoft.com/office/drawing/2014/chart" uri="{C3380CC4-5D6E-409C-BE32-E72D297353CC}">
              <c16:uniqueId val="{00000004-99DE-4E83-823E-AB232242030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{91245513-9BC3-4F2B-A8E1-FB3DC10A1FED}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9DE-4E83-823E-AB232242030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{07002DF1-3272-4DA0-8DDB-38BA529A64C0}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9DE-4E83-823E-AB232242030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{7E66818A-7B9C-43F2-AFA9-B64BD57B29AF}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9DE-4E83-823E-AB232242030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{F829E741-DBD0-47B2-940E-8F8C703A4E4C}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9DE-4E83-823E-AB23224203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DE-4E83-823E-AB232242030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DE-4E83-823E-AB232242030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{F87C1822-951E-4CF2-A07F-8D05CC7B58CE}</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1952-459E-BF5C-23A4B5B1AAC5}"/>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{541DCE2D-DD12-4A62-AA23-EDA251EBF0C0}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1952-459E-BF5C-23A4B5B1AAC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{6D9B2FC3-96E0-4CC7-A44B-6E7891D0176F}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952-459E-BF5C-23A4B5B1AAC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{6FD61B38-5CAF-40BC-BC4B-F46186C9EE55}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952-459E-BF5C-23A4B5B1AA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-2.4919949881665042</c:v>
                </c:pt>
                <c:pt idx="1">
                  <c:v>-2.7368672112575281</c:v>
                </c:pt>
                <c:pt idx="2">
                  <c:v>-3.6279896103654186</c:v>
                </c:pt>
                <c:pt idx="3">
                  <c:v>-2.8655893304673015</c:v>
                </c:pt>
              </c:numCache>
            </c:numRef>
          </c:val>
          <c:extLst>
            <c:ext xmlns:c16="http://schemas.microsoft.com/office/drawing/2014/chart" uri="{C3380CC4-5D6E-409C-BE32-E72D297353CC}">
              <c16:uniqueId val="{00000004-1952-459E-BF5C-23A4B5B1AAC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{C41C10D1-84CE-4B7F-B9D0-47E597C23F04}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952-459E-BF5C-23A4B5B1AAC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{C195E65E-E952-4596-923E-906F230EFF43}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952-459E-BF5C-23A4B5B1AAC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{6C8280F4-1CEE-4198-8201-E2C83F38FAAC}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952-459E-BF5C-23A4B5B1AAC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{1EEB5110-6A48-41DD-B822-F0A8BDADADD4}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952-459E-BF5C-23A4B5B1AA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952-459E-BF5C-23A4B5B1AAC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952-459E-BF5C-23A4B5B1AAC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{1FBD909B-9FB3-40A4-9802-77BBCF9D9B47}</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FF03-48CA-95B1-EEAC3D46E1FF}"/>
                </c:ext>
              </c:extLst>
            </c:dLbl>
            <c:dLbl>
              <c:idx val="1"/>
              <c:tx>
                <c:strRef>
                  <c:f>Daten_Diagramme!$D$15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{B44A8A8F-8C0D-4849-A000-0C3575532560}</c15:txfldGUID>
                      <c15:f>Daten_Diagramme!$D$15</c15:f>
                      <c15:dlblFieldTableCache>
                        <c:ptCount val="1"/>
                        <c:pt idx="0">
                          <c:v>-0.1</c:v>
                        </c:pt>
                      </c15:dlblFieldTableCache>
                    </c15:dlblFTEntry>
                  </c15:dlblFieldTable>
                  <c15:showDataLabelsRange val="0"/>
                </c:ext>
                <c:ext xmlns:c16="http://schemas.microsoft.com/office/drawing/2014/chart" uri="{C3380CC4-5D6E-409C-BE32-E72D297353CC}">
                  <c16:uniqueId val="{00000001-FF03-48CA-95B1-EEAC3D46E1FF}"/>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{CF1CB27E-8407-4981-815E-CBCC3EB9DB26}</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FF03-48CA-95B1-EEAC3D46E1FF}"/>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{F7FCDF1C-977B-4586-B0F0-D715BC989AE8}</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FF03-48CA-95B1-EEAC3D46E1FF}"/>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{EDB5C31B-7873-47D8-996F-42F206EECC7F}</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FF03-48CA-95B1-EEAC3D46E1FF}"/>
                </c:ext>
              </c:extLst>
            </c:dLbl>
            <c:dLbl>
              <c:idx val="5"/>
              <c:tx>
                <c:strRef>
                  <c:f>Daten_Diagramme!$D$19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{63104A30-84B6-4598-A3E8-E5BD1F8DAEF6}</c15:txfldGUID>
                      <c15:f>Daten_Diagramme!$D$19</c15:f>
                      <c15:dlblFieldTableCache>
                        <c:ptCount val="1"/>
                        <c:pt idx="0">
                          <c:v>-3.8</c:v>
                        </c:pt>
                      </c15:dlblFieldTableCache>
                    </c15:dlblFTEntry>
                  </c15:dlblFieldTable>
                  <c15:showDataLabelsRange val="0"/>
                </c:ext>
                <c:ext xmlns:c16="http://schemas.microsoft.com/office/drawing/2014/chart" uri="{C3380CC4-5D6E-409C-BE32-E72D297353CC}">
                  <c16:uniqueId val="{00000005-FF03-48CA-95B1-EEAC3D46E1FF}"/>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{29E09DCF-3A28-4D54-8959-7FEB82577F7E}</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FF03-48CA-95B1-EEAC3D46E1FF}"/>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{7BA9FB06-4806-4151-94B1-564013FB18BA}</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FF03-48CA-95B1-EEAC3D46E1FF}"/>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{CDB3BB6F-2E1D-4312-A241-A9857EFF564D}</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FF03-48CA-95B1-EEAC3D46E1FF}"/>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{1BD79724-A22D-4B41-B5EC-46A964641EE6}</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FF03-48CA-95B1-EEAC3D46E1FF}"/>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{4AED07B1-CB18-48CE-BE3C-C944669DDEE3}</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FF03-48CA-95B1-EEAC3D46E1FF}"/>
                </c:ext>
              </c:extLst>
            </c:dLbl>
            <c:dLbl>
              <c:idx val="11"/>
              <c:tx>
                <c:strRef>
                  <c:f>Daten_Diagramme!$D$25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{EF9AF24E-839A-4E63-83F6-8EAC1C169B3E}</c15:txfldGUID>
                      <c15:f>Daten_Diagramme!$D$25</c15:f>
                      <c15:dlblFieldTableCache>
                        <c:ptCount val="1"/>
                        <c:pt idx="0">
                          <c:v>-9.1</c:v>
                        </c:pt>
                      </c15:dlblFieldTableCache>
                    </c15:dlblFTEntry>
                  </c15:dlblFieldTable>
                  <c15:showDataLabelsRange val="0"/>
                </c:ext>
                <c:ext xmlns:c16="http://schemas.microsoft.com/office/drawing/2014/chart" uri="{C3380CC4-5D6E-409C-BE32-E72D297353CC}">
                  <c16:uniqueId val="{0000000B-FF03-48CA-95B1-EEAC3D46E1FF}"/>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{77D761DD-89E2-48D2-9C7A-78778B706400}</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FF03-48CA-95B1-EEAC3D46E1FF}"/>
                </c:ext>
              </c:extLst>
            </c:dLbl>
            <c:dLbl>
              <c:idx val="13"/>
              <c:tx>
                <c:strRef>
                  <c:f>Daten_Diagramme!$D$27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{76D96B8B-22F7-45EE-82B5-048AB5C30EFA}</c15:txfldGUID>
                      <c15:f>Daten_Diagramme!$D$27</c15:f>
                      <c15:dlblFieldTableCache>
                        <c:ptCount val="1"/>
                        <c:pt idx="0">
                          <c:v>6.6</c:v>
                        </c:pt>
                      </c15:dlblFieldTableCache>
                    </c15:dlblFTEntry>
                  </c15:dlblFieldTable>
                  <c15:showDataLabelsRange val="0"/>
                </c:ext>
                <c:ext xmlns:c16="http://schemas.microsoft.com/office/drawing/2014/chart" uri="{C3380CC4-5D6E-409C-BE32-E72D297353CC}">
                  <c16:uniqueId val="{0000000D-FF03-48CA-95B1-EEAC3D46E1FF}"/>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{DA3DFAC8-B069-4177-92D2-23BA063AE805}</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FF03-48CA-95B1-EEAC3D46E1FF}"/>
                </c:ext>
              </c:extLst>
            </c:dLbl>
            <c:dLbl>
              <c:idx val="15"/>
              <c:tx>
                <c:strRef>
                  <c:f>Daten_Diagramme!$D$29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{2DD69CC0-60E4-4B3B-B30B-B934E81726A9}</c15:txfldGUID>
                      <c15:f>Daten_Diagramme!$D$29</c15:f>
                      <c15:dlblFieldTableCache>
                        <c:ptCount val="1"/>
                        <c:pt idx="0">
                          <c:v>-15.9</c:v>
                        </c:pt>
                      </c15:dlblFieldTableCache>
                    </c15:dlblFTEntry>
                  </c15:dlblFieldTable>
                  <c15:showDataLabelsRange val="0"/>
                </c:ext>
                <c:ext xmlns:c16="http://schemas.microsoft.com/office/drawing/2014/chart" uri="{C3380CC4-5D6E-409C-BE32-E72D297353CC}">
                  <c16:uniqueId val="{0000000F-FF03-48CA-95B1-EEAC3D46E1FF}"/>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{84EBC7D1-13E3-47DA-882C-3E06CEE234E8}</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FF03-48CA-95B1-EEAC3D46E1FF}"/>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{4EA1D211-7B57-4A2E-8CA8-1CF9BFD9152E}</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FF03-48CA-95B1-EEAC3D46E1FF}"/>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{44047036-4BD5-447E-ACFD-BCEBAFD273C8}</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FF03-48CA-95B1-EEAC3D46E1FF}"/>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{0BAC1CE5-7163-4B0C-AF25-1F4D39E3B66E}</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FF03-48CA-95B1-EEAC3D46E1FF}"/>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{F52887ED-4669-4EEB-B3EB-E8F0E22220A3}</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FF03-48CA-95B1-EEAC3D46E1F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{6B0258B1-5B8E-4AD6-B0DC-764A3F6A50D2}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F03-48CA-95B1-EEAC3D46E1F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{D49FCA1C-6E92-45FA-A394-8BC3AEDEB5D4}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F03-48CA-95B1-EEAC3D46E1FF}"/>
                </c:ext>
              </c:extLst>
            </c:dLbl>
            <c:dLbl>
              <c:idx val="23"/>
              <c:tx>
                <c:strRef>
                  <c:f>Daten_Diagramme!$D$37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{44EBC1B0-7C04-47E6-9FB2-C57B93C6B51B}</c15:txfldGUID>
                      <c15:f>Daten_Diagramme!$D$37</c15:f>
                      <c15:dlblFieldTableCache>
                        <c:ptCount val="1"/>
                        <c:pt idx="0">
                          <c:v>-0.1</c:v>
                        </c:pt>
                      </c15:dlblFieldTableCache>
                    </c15:dlblFTEntry>
                  </c15:dlblFieldTable>
                  <c15:showDataLabelsRange val="0"/>
                </c:ext>
                <c:ext xmlns:c16="http://schemas.microsoft.com/office/drawing/2014/chart" uri="{C3380CC4-5D6E-409C-BE32-E72D297353CC}">
                  <c16:uniqueId val="{00000017-FF03-48CA-95B1-EEAC3D46E1FF}"/>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{28FD5EBD-D0F1-481B-B396-4BB55D21F973}</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FF03-48CA-95B1-EEAC3D46E1FF}"/>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{81E2A2EB-1CEB-4F24-AAB6-F59AB15168E7}</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FF03-48CA-95B1-EEAC3D46E1F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{EFD5902F-9413-4309-8E5D-8748D0DC50AD}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F03-48CA-95B1-EEAC3D46E1F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{1BE29BCE-C6AE-47A1-85A4-FCB96C02EF16}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F03-48CA-95B1-EEAC3D46E1F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{8D8AAF94-8F57-4E45-862F-33ACA437189C}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F03-48CA-95B1-EEAC3D46E1F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{724B58D7-9F1E-4497-B634-6E1242F317F0}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F03-48CA-95B1-EEAC3D46E1F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{7A70815B-01F1-43CB-A6BD-EDA9759A8AB2}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F03-48CA-95B1-EEAC3D46E1FF}"/>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{CAE8AFF0-019F-4802-9F6D-F40486951971}</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FF03-48CA-95B1-EEAC3D46E1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4.635994500751351E-2</c:v>
                </c:pt>
                <c:pt idx="1">
                  <c:v>-9.4966761633428307E-2</c:v>
                </c:pt>
                <c:pt idx="2">
                  <c:v>2.5396825396825395</c:v>
                </c:pt>
                <c:pt idx="3">
                  <c:v>-1.9230769230769231</c:v>
                </c:pt>
                <c:pt idx="4">
                  <c:v>0.81558676937018582</c:v>
                </c:pt>
                <c:pt idx="5">
                  <c:v>-3.8290642969158388</c:v>
                </c:pt>
                <c:pt idx="6">
                  <c:v>0.31438302331674089</c:v>
                </c:pt>
                <c:pt idx="7">
                  <c:v>1.2581547064305685</c:v>
                </c:pt>
                <c:pt idx="8">
                  <c:v>1.6816816816816818</c:v>
                </c:pt>
                <c:pt idx="9">
                  <c:v>-1.6762060506950123</c:v>
                </c:pt>
                <c:pt idx="10">
                  <c:v>1.2836185819070904</c:v>
                </c:pt>
                <c:pt idx="11">
                  <c:v>-9.0614886731391593</c:v>
                </c:pt>
                <c:pt idx="12">
                  <c:v>-1.5834348355663825</c:v>
                </c:pt>
                <c:pt idx="13">
                  <c:v>6.6477070742979025</c:v>
                </c:pt>
                <c:pt idx="14">
                  <c:v>-1.3338891204668613</c:v>
                </c:pt>
                <c:pt idx="15">
                  <c:v>-15.868263473053892</c:v>
                </c:pt>
                <c:pt idx="16">
                  <c:v>-1.2855377008652658</c:v>
                </c:pt>
                <c:pt idx="17">
                  <c:v>-0.16899028305872413</c:v>
                </c:pt>
                <c:pt idx="18">
                  <c:v>-0.82164328657314634</c:v>
                </c:pt>
                <c:pt idx="19">
                  <c:v>2.5986761461142436</c:v>
                </c:pt>
                <c:pt idx="20">
                  <c:v>2.7332144979203803</c:v>
                </c:pt>
                <c:pt idx="21">
                  <c:v>0</c:v>
                </c:pt>
                <c:pt idx="23">
                  <c:v>-9.4966761633428307E-2</c:v>
                </c:pt>
                <c:pt idx="24">
                  <c:v>-0.75843949833936453</c:v>
                </c:pt>
                <c:pt idx="25">
                  <c:v>0.44279907084785136</c:v>
                </c:pt>
              </c:numCache>
            </c:numRef>
          </c:val>
          <c:extLst>
            <c:ext xmlns:c16="http://schemas.microsoft.com/office/drawing/2014/chart" uri="{C3380CC4-5D6E-409C-BE32-E72D297353CC}">
              <c16:uniqueId val="{00000020-FF03-48CA-95B1-EEAC3D46E1F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{3D0C1F76-3DAF-4C87-B105-E8A2C608A20D}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F03-48CA-95B1-EEAC3D46E1F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{892C8DA6-73AE-4175-8138-3515F97DDAE5}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F03-48CA-95B1-EEAC3D46E1F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{549CC39D-536B-40E7-8EA6-14978AAFB3D5}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F03-48CA-95B1-EEAC3D46E1F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{6E386AFF-6750-4BC9-BA61-B66CACB2556A}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F03-48CA-95B1-EEAC3D46E1F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{B6C96E93-5CA9-4948-8006-C78852733F89}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F03-48CA-95B1-EEAC3D46E1F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{9E39B40F-786F-4A1B-B7DC-476DFFD2F45A}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F03-48CA-95B1-EEAC3D46E1F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{F5903361-8BB7-4676-91BD-4491AADCFDD3}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F03-48CA-95B1-EEAC3D46E1F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{8E377A80-6E46-4FAE-ADE1-0CCF0039F6A8}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F03-48CA-95B1-EEAC3D46E1F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{F4EA9705-979D-41CF-9350-6523E2737569}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F03-48CA-95B1-EEAC3D46E1F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{92CF1796-2BA7-41BD-BA18-184778FC52CB}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F03-48CA-95B1-EEAC3D46E1F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{E4DD4D0C-0F62-476C-8DF3-6E98D7FFFF45}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F03-48CA-95B1-EEAC3D46E1F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{B6E83B1D-595A-4103-AB41-B035E85A460A}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F03-48CA-95B1-EEAC3D46E1F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{1B77689C-58CA-4242-8956-1C9CA0015E99}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F03-48CA-95B1-EEAC3D46E1F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{6DCB50AA-9126-4F4B-916B-E4EE67F57111}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F03-48CA-95B1-EEAC3D46E1F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{248DABE4-A726-4535-86ED-01E9183222BD}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F03-48CA-95B1-EEAC3D46E1F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{C375626B-AB64-4F0A-846A-19D9937E850F}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F03-48CA-95B1-EEAC3D46E1F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{A6A5A40A-6FB6-4DB1-8D74-25B00A8CDF18}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F03-48CA-95B1-EEAC3D46E1F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{8652DB78-5BBA-4624-886B-A3467C5D4E4A}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F03-48CA-95B1-EEAC3D46E1F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{207BA8CF-CE8A-42D2-A177-2DCD4BC7F9B8}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F03-48CA-95B1-EEAC3D46E1F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{C54D2F0B-31B1-47AF-BC5D-F6058853A8D3}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F03-48CA-95B1-EEAC3D46E1F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{9980739E-7820-4B41-AE46-8CAA81147AB8}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F03-48CA-95B1-EEAC3D46E1F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{882FBB51-A0D2-4CA7-8C95-9FB6183ACBF4}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F03-48CA-95B1-EEAC3D46E1F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{AC87D73E-DE2E-47D9-A0C3-E1BA01BA1D9F}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F03-48CA-95B1-EEAC3D46E1F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{EA4DACFF-D3D2-4BF5-B3DB-D844B3EF67AF}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F03-48CA-95B1-EEAC3D46E1F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{F3AE941C-A854-40DD-A5EC-735E2EBB1F02}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F03-48CA-95B1-EEAC3D46E1F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{88684C4E-CECD-4E96-BA53-093302A3E048}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F03-48CA-95B1-EEAC3D46E1F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{16B4C9DA-AD0E-4D1A-B608-432DE357CEC9}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F03-48CA-95B1-EEAC3D46E1F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{DF8FD55F-F222-4D04-A599-C3EFEC1833F6}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F03-48CA-95B1-EEAC3D46E1F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{AA038B3E-53FC-4CCA-A77A-15DF9CA00669}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F03-48CA-95B1-EEAC3D46E1F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{7B9E7AB8-FFA0-488D-A182-0D3947BF952F}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F03-48CA-95B1-EEAC3D46E1F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{CF3E72AC-F8C5-445C-85F8-64C56607CA81}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F03-48CA-95B1-EEAC3D46E1F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{57BE78AF-01B4-411E-83AF-DCE223BBDCE1}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F03-48CA-95B1-EEAC3D46E1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F03-48CA-95B1-EEAC3D46E1F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F03-48CA-95B1-EEAC3D46E1F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{5CE6A1CF-08EB-4288-89F4-BA24C1A568FC}</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943F-4ED0-B8B4-3DDD90763761}"/>
                </c:ext>
              </c:extLst>
            </c:dLbl>
            <c:dLbl>
              <c:idx val="1"/>
              <c:tx>
                <c:strRef>
                  <c:f>Daten_Diagramme!$E$15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{EFF65770-2CA2-4FBA-95CE-AFFD41BB3B1E}</c15:txfldGUID>
                      <c15:f>Daten_Diagramme!$E$15</c15:f>
                      <c15:dlblFieldTableCache>
                        <c:ptCount val="1"/>
                        <c:pt idx="0">
                          <c:v>-1.8</c:v>
                        </c:pt>
                      </c15:dlblFieldTableCache>
                    </c15:dlblFTEntry>
                  </c15:dlblFieldTable>
                  <c15:showDataLabelsRange val="0"/>
                </c:ext>
                <c:ext xmlns:c16="http://schemas.microsoft.com/office/drawing/2014/chart" uri="{C3380CC4-5D6E-409C-BE32-E72D297353CC}">
                  <c16:uniqueId val="{00000001-943F-4ED0-B8B4-3DDD90763761}"/>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{D70F4415-D874-4520-A69B-DD8544D479C0}</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943F-4ED0-B8B4-3DDD90763761}"/>
                </c:ext>
              </c:extLst>
            </c:dLbl>
            <c:dLbl>
              <c:idx val="3"/>
              <c:tx>
                <c:strRef>
                  <c:f>Daten_Diagramme!$E$17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{0C85A49A-785F-4161-8D33-F9732D17B29D}</c15:txfldGUID>
                      <c15:f>Daten_Diagramme!$E$17</c15:f>
                      <c15:dlblFieldTableCache>
                        <c:ptCount val="1"/>
                        <c:pt idx="0">
                          <c:v>-10.9</c:v>
                        </c:pt>
                      </c15:dlblFieldTableCache>
                    </c15:dlblFTEntry>
                  </c15:dlblFieldTable>
                  <c15:showDataLabelsRange val="0"/>
                </c:ext>
                <c:ext xmlns:c16="http://schemas.microsoft.com/office/drawing/2014/chart" uri="{C3380CC4-5D6E-409C-BE32-E72D297353CC}">
                  <c16:uniqueId val="{00000003-943F-4ED0-B8B4-3DDD90763761}"/>
                </c:ext>
              </c:extLst>
            </c:dLbl>
            <c:dLbl>
              <c:idx val="4"/>
              <c:tx>
                <c:strRef>
                  <c:f>Daten_Diagramme!$E$18</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{BE64454F-B855-446A-91DA-D2F22FDC4547}</c15:txfldGUID>
                      <c15:f>Daten_Diagramme!$E$18</c15:f>
                      <c15:dlblFieldTableCache>
                        <c:ptCount val="1"/>
                        <c:pt idx="0">
                          <c:v>-19.4</c:v>
                        </c:pt>
                      </c15:dlblFieldTableCache>
                    </c15:dlblFTEntry>
                  </c15:dlblFieldTable>
                  <c15:showDataLabelsRange val="0"/>
                </c:ext>
                <c:ext xmlns:c16="http://schemas.microsoft.com/office/drawing/2014/chart" uri="{C3380CC4-5D6E-409C-BE32-E72D297353CC}">
                  <c16:uniqueId val="{00000004-943F-4ED0-B8B4-3DDD90763761}"/>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{1AF30870-C351-4BB4-AE60-B9B2977DB996}</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943F-4ED0-B8B4-3DDD90763761}"/>
                </c:ext>
              </c:extLst>
            </c:dLbl>
            <c:dLbl>
              <c:idx val="6"/>
              <c:tx>
                <c:strRef>
                  <c:f>Daten_Diagramme!$E$20</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{ED5CF185-666E-4489-9B7C-472A24E49037}</c15:txfldGUID>
                      <c15:f>Daten_Diagramme!$E$20</c15:f>
                      <c15:dlblFieldTableCache>
                        <c:ptCount val="1"/>
                        <c:pt idx="0">
                          <c:v>-13.2</c:v>
                        </c:pt>
                      </c15:dlblFieldTableCache>
                    </c15:dlblFTEntry>
                  </c15:dlblFieldTable>
                  <c15:showDataLabelsRange val="0"/>
                </c:ext>
                <c:ext xmlns:c16="http://schemas.microsoft.com/office/drawing/2014/chart" uri="{C3380CC4-5D6E-409C-BE32-E72D297353CC}">
                  <c16:uniqueId val="{00000006-943F-4ED0-B8B4-3DDD90763761}"/>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{6FFB679A-4522-456A-81A5-133D3948927A}</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943F-4ED0-B8B4-3DDD90763761}"/>
                </c:ext>
              </c:extLst>
            </c:dLbl>
            <c:dLbl>
              <c:idx val="8"/>
              <c:tx>
                <c:strRef>
                  <c:f>Daten_Diagramme!$E$22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{9059924D-FCDF-465E-B325-90A554611B1D}</c15:txfldGUID>
                      <c15:f>Daten_Diagramme!$E$22</c15:f>
                      <c15:dlblFieldTableCache>
                        <c:ptCount val="1"/>
                        <c:pt idx="0">
                          <c:v>-5.6</c:v>
                        </c:pt>
                      </c15:dlblFieldTableCache>
                    </c15:dlblFTEntry>
                  </c15:dlblFieldTable>
                  <c15:showDataLabelsRange val="0"/>
                </c:ext>
                <c:ext xmlns:c16="http://schemas.microsoft.com/office/drawing/2014/chart" uri="{C3380CC4-5D6E-409C-BE32-E72D297353CC}">
                  <c16:uniqueId val="{00000008-943F-4ED0-B8B4-3DDD90763761}"/>
                </c:ext>
              </c:extLst>
            </c:dLbl>
            <c:dLbl>
              <c:idx val="9"/>
              <c:tx>
                <c:strRef>
                  <c:f>Daten_Diagramme!$E$23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{EC48751E-8602-4F41-90E4-409891C4798E}</c15:txfldGUID>
                      <c15:f>Daten_Diagramme!$E$23</c15:f>
                      <c15:dlblFieldTableCache>
                        <c:ptCount val="1"/>
                        <c:pt idx="0">
                          <c:v>-4.8</c:v>
                        </c:pt>
                      </c15:dlblFieldTableCache>
                    </c15:dlblFTEntry>
                  </c15:dlblFieldTable>
                  <c15:showDataLabelsRange val="0"/>
                </c:ext>
                <c:ext xmlns:c16="http://schemas.microsoft.com/office/drawing/2014/chart" uri="{C3380CC4-5D6E-409C-BE32-E72D297353CC}">
                  <c16:uniqueId val="{00000009-943F-4ED0-B8B4-3DDD90763761}"/>
                </c:ext>
              </c:extLst>
            </c:dLbl>
            <c:dLbl>
              <c:idx val="10"/>
              <c:tx>
                <c:strRef>
                  <c:f>Daten_Diagramme!$E$24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{2DAF1BC7-09C1-4FE9-8003-E6C2B8307474}</c15:txfldGUID>
                      <c15:f>Daten_Diagramme!$E$24</c15:f>
                      <c15:dlblFieldTableCache>
                        <c:ptCount val="1"/>
                        <c:pt idx="0">
                          <c:v>-1.1</c:v>
                        </c:pt>
                      </c15:dlblFieldTableCache>
                    </c15:dlblFTEntry>
                  </c15:dlblFieldTable>
                  <c15:showDataLabelsRange val="0"/>
                </c:ext>
                <c:ext xmlns:c16="http://schemas.microsoft.com/office/drawing/2014/chart" uri="{C3380CC4-5D6E-409C-BE32-E72D297353CC}">
                  <c16:uniqueId val="{0000000A-943F-4ED0-B8B4-3DDD90763761}"/>
                </c:ext>
              </c:extLst>
            </c:dLbl>
            <c:dLbl>
              <c:idx val="11"/>
              <c:tx>
                <c:strRef>
                  <c:f>Daten_Diagramme!$E$25</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{AA298C10-1AD9-43A0-90CD-98DBBEC90070}</c15:txfldGUID>
                      <c15:f>Daten_Diagramme!$E$25</c15:f>
                      <c15:dlblFieldTableCache>
                        <c:ptCount val="1"/>
                        <c:pt idx="0">
                          <c:v>-20.8</c:v>
                        </c:pt>
                      </c15:dlblFieldTableCache>
                    </c15:dlblFTEntry>
                  </c15:dlblFieldTable>
                  <c15:showDataLabelsRange val="0"/>
                </c:ext>
                <c:ext xmlns:c16="http://schemas.microsoft.com/office/drawing/2014/chart" uri="{C3380CC4-5D6E-409C-BE32-E72D297353CC}">
                  <c16:uniqueId val="{0000000B-943F-4ED0-B8B4-3DDD90763761}"/>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{D0537010-E1D7-47EE-BDB5-9DC5DA3A7753}</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943F-4ED0-B8B4-3DDD90763761}"/>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{E795412D-FEE0-48AF-8992-A038774D79E1}</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943F-4ED0-B8B4-3DDD90763761}"/>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{5583A420-2C6E-42A1-B738-FCF0CBDD784D}</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943F-4ED0-B8B4-3DDD90763761}"/>
                </c:ext>
              </c:extLst>
            </c:dLbl>
            <c:dLbl>
              <c:idx val="15"/>
              <c:tx>
                <c:strRef>
                  <c:f>Daten_Diagramme!$E$29</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{613FC264-8389-4F52-9B98-C6166C2A283E}</c15:txfldGUID>
                      <c15:f>Daten_Diagramme!$E$29</c15:f>
                      <c15:dlblFieldTableCache>
                        <c:ptCount val="1"/>
                        <c:pt idx="0">
                          <c:v>28.6</c:v>
                        </c:pt>
                      </c15:dlblFieldTableCache>
                    </c15:dlblFTEntry>
                  </c15:dlblFieldTable>
                  <c15:showDataLabelsRange val="0"/>
                </c:ext>
                <c:ext xmlns:c16="http://schemas.microsoft.com/office/drawing/2014/chart" uri="{C3380CC4-5D6E-409C-BE32-E72D297353CC}">
                  <c16:uniqueId val="{0000000F-943F-4ED0-B8B4-3DDD90763761}"/>
                </c:ext>
              </c:extLst>
            </c:dLbl>
            <c:dLbl>
              <c:idx val="16"/>
              <c:tx>
                <c:strRef>
                  <c:f>Daten_Diagramme!$E$30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{3B8D2F02-BC16-4AF2-B877-4D2550B7A040}</c15:txfldGUID>
                      <c15:f>Daten_Diagramme!$E$30</c15:f>
                      <c15:dlblFieldTableCache>
                        <c:ptCount val="1"/>
                        <c:pt idx="0">
                          <c:v>-9.3</c:v>
                        </c:pt>
                      </c15:dlblFieldTableCache>
                    </c15:dlblFTEntry>
                  </c15:dlblFieldTable>
                  <c15:showDataLabelsRange val="0"/>
                </c:ext>
                <c:ext xmlns:c16="http://schemas.microsoft.com/office/drawing/2014/chart" uri="{C3380CC4-5D6E-409C-BE32-E72D297353CC}">
                  <c16:uniqueId val="{00000010-943F-4ED0-B8B4-3DDD90763761}"/>
                </c:ext>
              </c:extLst>
            </c:dLbl>
            <c:dLbl>
              <c:idx val="17"/>
              <c:tx>
                <c:strRef>
                  <c:f>Daten_Diagramme!$E$31</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{31706E44-7755-40DD-A8C8-B68C47FA42F2}</c15:txfldGUID>
                      <c15:f>Daten_Diagramme!$E$31</c15:f>
                      <c15:dlblFieldTableCache>
                        <c:ptCount val="1"/>
                        <c:pt idx="0">
                          <c:v>9.2</c:v>
                        </c:pt>
                      </c15:dlblFieldTableCache>
                    </c15:dlblFTEntry>
                  </c15:dlblFieldTable>
                  <c15:showDataLabelsRange val="0"/>
                </c:ext>
                <c:ext xmlns:c16="http://schemas.microsoft.com/office/drawing/2014/chart" uri="{C3380CC4-5D6E-409C-BE32-E72D297353CC}">
                  <c16:uniqueId val="{00000011-943F-4ED0-B8B4-3DDD90763761}"/>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{6643769D-47DD-43E1-8B7B-5F9136A114C0}</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943F-4ED0-B8B4-3DDD90763761}"/>
                </c:ext>
              </c:extLst>
            </c:dLbl>
            <c:dLbl>
              <c:idx val="19"/>
              <c:tx>
                <c:strRef>
                  <c:f>Daten_Diagramme!$E$33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{02F75652-CC59-4420-B68E-DEE46E14F7B6}</c15:txfldGUID>
                      <c15:f>Daten_Diagramme!$E$33</c15:f>
                      <c15:dlblFieldTableCache>
                        <c:ptCount val="1"/>
                        <c:pt idx="0">
                          <c:v>-6.5</c:v>
                        </c:pt>
                      </c15:dlblFieldTableCache>
                    </c15:dlblFTEntry>
                  </c15:dlblFieldTable>
                  <c15:showDataLabelsRange val="0"/>
                </c:ext>
                <c:ext xmlns:c16="http://schemas.microsoft.com/office/drawing/2014/chart" uri="{C3380CC4-5D6E-409C-BE32-E72D297353CC}">
                  <c16:uniqueId val="{00000013-943F-4ED0-B8B4-3DDD90763761}"/>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{AA378849-BA8D-4549-9E0E-4933DD83B9E0}</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943F-4ED0-B8B4-3DDD9076376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{18900B05-CE16-444E-A105-65587DFF3238}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43F-4ED0-B8B4-3DDD9076376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{F31668DD-D9D7-431B-9531-D829A6399583}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43F-4ED0-B8B4-3DDD90763761}"/>
                </c:ext>
              </c:extLst>
            </c:dLbl>
            <c:dLbl>
              <c:idx val="23"/>
              <c:tx>
                <c:strRef>
                  <c:f>Daten_Diagramme!$E$37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{314099D8-7114-4127-8768-CD8816A1D63A}</c15:txfldGUID>
                      <c15:f>Daten_Diagramme!$E$37</c15:f>
                      <c15:dlblFieldTableCache>
                        <c:ptCount val="1"/>
                        <c:pt idx="0">
                          <c:v>-1.8</c:v>
                        </c:pt>
                      </c15:dlblFieldTableCache>
                    </c15:dlblFTEntry>
                  </c15:dlblFieldTable>
                  <c15:showDataLabelsRange val="0"/>
                </c:ext>
                <c:ext xmlns:c16="http://schemas.microsoft.com/office/drawing/2014/chart" uri="{C3380CC4-5D6E-409C-BE32-E72D297353CC}">
                  <c16:uniqueId val="{00000017-943F-4ED0-B8B4-3DDD90763761}"/>
                </c:ext>
              </c:extLst>
            </c:dLbl>
            <c:dLbl>
              <c:idx val="24"/>
              <c:tx>
                <c:strRef>
                  <c:f>Daten_Diagramme!$E$38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{06931FB6-38FC-46A4-B750-D99738812FB6}</c15:txfldGUID>
                      <c15:f>Daten_Diagramme!$E$38</c15:f>
                      <c15:dlblFieldTableCache>
                        <c:ptCount val="1"/>
                        <c:pt idx="0">
                          <c:v>-5.5</c:v>
                        </c:pt>
                      </c15:dlblFieldTableCache>
                    </c15:dlblFTEntry>
                  </c15:dlblFieldTable>
                  <c15:showDataLabelsRange val="0"/>
                </c:ext>
                <c:ext xmlns:c16="http://schemas.microsoft.com/office/drawing/2014/chart" uri="{C3380CC4-5D6E-409C-BE32-E72D297353CC}">
                  <c16:uniqueId val="{00000018-943F-4ED0-B8B4-3DDD90763761}"/>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{EC659916-F271-4A8E-86F8-8569B79F7A11}</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943F-4ED0-B8B4-3DDD9076376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{988D624B-08D3-4A32-B5B0-552A67096999}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43F-4ED0-B8B4-3DDD9076376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{B64EC26C-A192-47D4-8971-82B20C10A3C7}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43F-4ED0-B8B4-3DDD9076376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{20AF5F55-4029-4640-BE29-EF68938B278B}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43F-4ED0-B8B4-3DDD9076376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{5BFED86C-DF13-4D60-B8B8-3B7F943E4C6A}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43F-4ED0-B8B4-3DDD9076376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{BF270E07-9FE3-43A6-AB97-55193D01FFED}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43F-4ED0-B8B4-3DDD90763761}"/>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{073D20AA-9B38-4317-A5BD-65AA2B78B787}</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943F-4ED0-B8B4-3DDD907637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-2.4919949881665042</c:v>
                </c:pt>
                <c:pt idx="1">
                  <c:v>-1.834862385321101</c:v>
                </c:pt>
                <c:pt idx="2">
                  <c:v>-4.8076923076923075</c:v>
                </c:pt>
                <c:pt idx="3">
                  <c:v>-10.92436974789916</c:v>
                </c:pt>
                <c:pt idx="4">
                  <c:v>-19.444444444444443</c:v>
                </c:pt>
                <c:pt idx="5">
                  <c:v>-5.46875</c:v>
                </c:pt>
                <c:pt idx="6">
                  <c:v>-13.157894736842104</c:v>
                </c:pt>
                <c:pt idx="7">
                  <c:v>-0.21321961620469082</c:v>
                </c:pt>
                <c:pt idx="8">
                  <c:v>-5.592841163310962</c:v>
                </c:pt>
                <c:pt idx="9">
                  <c:v>-4.7770700636942678</c:v>
                </c:pt>
                <c:pt idx="10">
                  <c:v>-1.0810810810810811</c:v>
                </c:pt>
                <c:pt idx="11">
                  <c:v>-20.754716981132077</c:v>
                </c:pt>
                <c:pt idx="12">
                  <c:v>5.5555555555555554</c:v>
                </c:pt>
                <c:pt idx="13">
                  <c:v>-2.4714828897338403</c:v>
                </c:pt>
                <c:pt idx="14">
                  <c:v>2.1676300578034682</c:v>
                </c:pt>
                <c:pt idx="15">
                  <c:v>28.571428571428573</c:v>
                </c:pt>
                <c:pt idx="16">
                  <c:v>-9.3220338983050848</c:v>
                </c:pt>
                <c:pt idx="17">
                  <c:v>9.1666666666666661</c:v>
                </c:pt>
                <c:pt idx="18">
                  <c:v>-1.9801980198019802</c:v>
                </c:pt>
                <c:pt idx="19">
                  <c:v>-6.5146579804560263</c:v>
                </c:pt>
                <c:pt idx="20">
                  <c:v>1.9867549668874172</c:v>
                </c:pt>
                <c:pt idx="21">
                  <c:v>0</c:v>
                </c:pt>
                <c:pt idx="23">
                  <c:v>-1.834862385321101</c:v>
                </c:pt>
                <c:pt idx="24">
                  <c:v>-5.5290753098188752</c:v>
                </c:pt>
                <c:pt idx="25">
                  <c:v>-1.9776876267748478</c:v>
                </c:pt>
              </c:numCache>
            </c:numRef>
          </c:val>
          <c:extLst>
            <c:ext xmlns:c16="http://schemas.microsoft.com/office/drawing/2014/chart" uri="{C3380CC4-5D6E-409C-BE32-E72D297353CC}">
              <c16:uniqueId val="{00000020-943F-4ED0-B8B4-3DDD9076376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{A82BAFAB-DB15-48E0-ACDD-732C74A6DC29}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43F-4ED0-B8B4-3DDD9076376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{1E1B436D-9BCB-41B9-963C-6209CD8CD0A6}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43F-4ED0-B8B4-3DDD9076376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{41EE0E1F-DC81-41E9-8F4F-B3B6D2038696}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43F-4ED0-B8B4-3DDD9076376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{82C95DED-268E-423D-9586-ADB01A8FFD63}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43F-4ED0-B8B4-3DDD9076376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{B733D2E6-2405-489E-A270-00A7ED0483CD}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43F-4ED0-B8B4-3DDD9076376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{538098AB-9429-459B-878B-6A25182FF84D}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43F-4ED0-B8B4-3DDD9076376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{B40D4794-641B-4426-BFC3-DFAF89064949}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43F-4ED0-B8B4-3DDD9076376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{F3536553-5528-49B2-89C8-4382B55184D2}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43F-4ED0-B8B4-3DDD9076376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{C2A2EF6C-FB23-4E3B-B353-838EA5C928C1}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43F-4ED0-B8B4-3DDD9076376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{7CD5CB4C-000F-4DB0-B2AF-31A30B91E0E3}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43F-4ED0-B8B4-3DDD9076376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{9A070F75-350F-4A12-8056-F5F847D06C70}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43F-4ED0-B8B4-3DDD9076376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{7E81EBB5-01FC-4A3E-A544-53BB425C1804}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43F-4ED0-B8B4-3DDD9076376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{D44D9D9E-3CE8-4ED8-B34B-726D679A8385}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43F-4ED0-B8B4-3DDD9076376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{D7AF85CB-FBD4-4FB1-B9DA-F49DD8637C16}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43F-4ED0-B8B4-3DDD9076376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{79168EB4-6AD1-45F0-A946-49BDBCF58F74}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43F-4ED0-B8B4-3DDD9076376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{5C7728F7-36E0-4D91-8E33-82F663CC8EE6}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43F-4ED0-B8B4-3DDD9076376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{229742C2-95D3-4839-AF92-0DA12716FEB1}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43F-4ED0-B8B4-3DDD9076376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{51AE8985-AF93-45F6-8BB5-B77A8F8D523A}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43F-4ED0-B8B4-3DDD9076376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{BC88ED3A-F1D9-436B-B62A-8BD4230526CE}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43F-4ED0-B8B4-3DDD9076376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{01A56925-9A48-4D88-B69C-3309B7A83B90}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43F-4ED0-B8B4-3DDD9076376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{C8C0764C-10C5-4C17-A297-686D50E92629}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43F-4ED0-B8B4-3DDD9076376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{EC883BAB-A091-497C-AA21-949EDBF7D02A}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43F-4ED0-B8B4-3DDD9076376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{F8CEF534-01FA-4937-B33F-0A1ECBEDBEC0}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43F-4ED0-B8B4-3DDD9076376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{4C6ADCBD-3F5A-409C-826D-EA2379053C91}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43F-4ED0-B8B4-3DDD9076376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{8C1B7D2F-8DB3-446A-8F12-738DFE202C5D}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43F-4ED0-B8B4-3DDD9076376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{3D66E552-EE26-44B2-96B7-018C2C3B9BD8}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43F-4ED0-B8B4-3DDD9076376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{9808F1EE-EDDE-41CB-AC54-96C8A913F0AE}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43F-4ED0-B8B4-3DDD9076376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{302D8EA6-72FE-45E2-B468-D15B278FC845}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43F-4ED0-B8B4-3DDD9076376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{171D7B92-034B-4A7C-98D9-C0D6A0BB5C26}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43F-4ED0-B8B4-3DDD9076376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{7E66AD15-21F9-4CA8-8778-7974AE7E3101}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43F-4ED0-B8B4-3DDD9076376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{CB2834B6-B8B5-4B59-A067-4D4923D8FAD0}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43F-4ED0-B8B4-3DDD9076376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{4750BB4C-1E2E-44B1-A9D8-BA23C576B436}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43F-4ED0-B8B4-3DDD907637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43F-4ED0-B8B4-3DDD9076376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43F-4ED0-B8B4-3DDD9076376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{2BF3666A-B007-4307-B20E-3101C6DEB707}</c15:txfldGUID>
                      <c15:f>Diagramm!$I$46</c15:f>
                      <c15:dlblFieldTableCache>
                        <c:ptCount val="1"/>
                      </c15:dlblFieldTableCache>
                    </c15:dlblFTEntry>
                  </c15:dlblFieldTable>
                  <c15:showDataLabelsRange val="0"/>
                </c:ext>
                <c:ext xmlns:c16="http://schemas.microsoft.com/office/drawing/2014/chart" uri="{C3380CC4-5D6E-409C-BE32-E72D297353CC}">
                  <c16:uniqueId val="{00000000-90A5-4D6D-827A-EF2BFA22B77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{499A3827-D3F3-4BEE-8E18-F80A3E33CF2F}</c15:txfldGUID>
                      <c15:f>Diagramm!$I$47</c15:f>
                      <c15:dlblFieldTableCache>
                        <c:ptCount val="1"/>
                      </c15:dlblFieldTableCache>
                    </c15:dlblFTEntry>
                  </c15:dlblFieldTable>
                  <c15:showDataLabelsRange val="0"/>
                </c:ext>
                <c:ext xmlns:c16="http://schemas.microsoft.com/office/drawing/2014/chart" uri="{C3380CC4-5D6E-409C-BE32-E72D297353CC}">
                  <c16:uniqueId val="{00000001-90A5-4D6D-827A-EF2BFA22B77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{3A287DD3-2B91-4779-8867-881679FF14D2}</c15:txfldGUID>
                      <c15:f>Diagramm!$I$48</c15:f>
                      <c15:dlblFieldTableCache>
                        <c:ptCount val="1"/>
                      </c15:dlblFieldTableCache>
                    </c15:dlblFTEntry>
                  </c15:dlblFieldTable>
                  <c15:showDataLabelsRange val="0"/>
                </c:ext>
                <c:ext xmlns:c16="http://schemas.microsoft.com/office/drawing/2014/chart" uri="{C3380CC4-5D6E-409C-BE32-E72D297353CC}">
                  <c16:uniqueId val="{00000002-90A5-4D6D-827A-EF2BFA22B77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{DA8A36D7-67D7-44A4-8D65-8F4FDF179682}</c15:txfldGUID>
                      <c15:f>Diagramm!$I$49</c15:f>
                      <c15:dlblFieldTableCache>
                        <c:ptCount val="1"/>
                      </c15:dlblFieldTableCache>
                    </c15:dlblFTEntry>
                  </c15:dlblFieldTable>
                  <c15:showDataLabelsRange val="0"/>
                </c:ext>
                <c:ext xmlns:c16="http://schemas.microsoft.com/office/drawing/2014/chart" uri="{C3380CC4-5D6E-409C-BE32-E72D297353CC}">
                  <c16:uniqueId val="{00000003-90A5-4D6D-827A-EF2BFA22B77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{3B0162FB-974B-4B30-82FA-CB402E7CECE5}</c15:txfldGUID>
                      <c15:f>Diagramm!$I$50</c15:f>
                      <c15:dlblFieldTableCache>
                        <c:ptCount val="1"/>
                      </c15:dlblFieldTableCache>
                    </c15:dlblFTEntry>
                  </c15:dlblFieldTable>
                  <c15:showDataLabelsRange val="0"/>
                </c:ext>
                <c:ext xmlns:c16="http://schemas.microsoft.com/office/drawing/2014/chart" uri="{C3380CC4-5D6E-409C-BE32-E72D297353CC}">
                  <c16:uniqueId val="{00000004-90A5-4D6D-827A-EF2BFA22B77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{32C9A6EA-349D-410A-A8D8-925E7D23D0AB}</c15:txfldGUID>
                      <c15:f>Diagramm!$I$51</c15:f>
                      <c15:dlblFieldTableCache>
                        <c:ptCount val="1"/>
                      </c15:dlblFieldTableCache>
                    </c15:dlblFTEntry>
                  </c15:dlblFieldTable>
                  <c15:showDataLabelsRange val="0"/>
                </c:ext>
                <c:ext xmlns:c16="http://schemas.microsoft.com/office/drawing/2014/chart" uri="{C3380CC4-5D6E-409C-BE32-E72D297353CC}">
                  <c16:uniqueId val="{00000005-90A5-4D6D-827A-EF2BFA22B77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{1DB72FE6-F273-4A03-88AB-23DDC0CC4B17}</c15:txfldGUID>
                      <c15:f>Diagramm!$I$52</c15:f>
                      <c15:dlblFieldTableCache>
                        <c:ptCount val="1"/>
                      </c15:dlblFieldTableCache>
                    </c15:dlblFTEntry>
                  </c15:dlblFieldTable>
                  <c15:showDataLabelsRange val="0"/>
                </c:ext>
                <c:ext xmlns:c16="http://schemas.microsoft.com/office/drawing/2014/chart" uri="{C3380CC4-5D6E-409C-BE32-E72D297353CC}">
                  <c16:uniqueId val="{00000006-90A5-4D6D-827A-EF2BFA22B77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{31E8E815-2ECC-4905-9140-36457983FFF9}</c15:txfldGUID>
                      <c15:f>Diagramm!$I$53</c15:f>
                      <c15:dlblFieldTableCache>
                        <c:ptCount val="1"/>
                      </c15:dlblFieldTableCache>
                    </c15:dlblFTEntry>
                  </c15:dlblFieldTable>
                  <c15:showDataLabelsRange val="0"/>
                </c:ext>
                <c:ext xmlns:c16="http://schemas.microsoft.com/office/drawing/2014/chart" uri="{C3380CC4-5D6E-409C-BE32-E72D297353CC}">
                  <c16:uniqueId val="{00000007-90A5-4D6D-827A-EF2BFA22B77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{9FB0B67C-E35F-4330-B22F-8C5A94AE9AC3}</c15:txfldGUID>
                      <c15:f>Diagramm!$I$54</c15:f>
                      <c15:dlblFieldTableCache>
                        <c:ptCount val="1"/>
                      </c15:dlblFieldTableCache>
                    </c15:dlblFTEntry>
                  </c15:dlblFieldTable>
                  <c15:showDataLabelsRange val="0"/>
                </c:ext>
                <c:ext xmlns:c16="http://schemas.microsoft.com/office/drawing/2014/chart" uri="{C3380CC4-5D6E-409C-BE32-E72D297353CC}">
                  <c16:uniqueId val="{00000008-90A5-4D6D-827A-EF2BFA22B77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{45317069-6C1D-4C3C-A5AA-52CE38EA24A2}</c15:txfldGUID>
                      <c15:f>Diagramm!$I$55</c15:f>
                      <c15:dlblFieldTableCache>
                        <c:ptCount val="1"/>
                      </c15:dlblFieldTableCache>
                    </c15:dlblFTEntry>
                  </c15:dlblFieldTable>
                  <c15:showDataLabelsRange val="0"/>
                </c:ext>
                <c:ext xmlns:c16="http://schemas.microsoft.com/office/drawing/2014/chart" uri="{C3380CC4-5D6E-409C-BE32-E72D297353CC}">
                  <c16:uniqueId val="{00000009-90A5-4D6D-827A-EF2BFA22B77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{B799B7F7-BB60-46E7-B27C-DAE8E8181C14}</c15:txfldGUID>
                      <c15:f>Diagramm!$I$56</c15:f>
                      <c15:dlblFieldTableCache>
                        <c:ptCount val="1"/>
                      </c15:dlblFieldTableCache>
                    </c15:dlblFTEntry>
                  </c15:dlblFieldTable>
                  <c15:showDataLabelsRange val="0"/>
                </c:ext>
                <c:ext xmlns:c16="http://schemas.microsoft.com/office/drawing/2014/chart" uri="{C3380CC4-5D6E-409C-BE32-E72D297353CC}">
                  <c16:uniqueId val="{0000000A-90A5-4D6D-827A-EF2BFA22B77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{B0851E84-2441-485A-BBEE-813941091399}</c15:txfldGUID>
                      <c15:f>Diagramm!$I$57</c15:f>
                      <c15:dlblFieldTableCache>
                        <c:ptCount val="1"/>
                      </c15:dlblFieldTableCache>
                    </c15:dlblFTEntry>
                  </c15:dlblFieldTable>
                  <c15:showDataLabelsRange val="0"/>
                </c:ext>
                <c:ext xmlns:c16="http://schemas.microsoft.com/office/drawing/2014/chart" uri="{C3380CC4-5D6E-409C-BE32-E72D297353CC}">
                  <c16:uniqueId val="{0000000B-90A5-4D6D-827A-EF2BFA22B77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{EF58949E-E214-4A05-9FC7-36C516DB68F7}</c15:txfldGUID>
                      <c15:f>Diagramm!$I$58</c15:f>
                      <c15:dlblFieldTableCache>
                        <c:ptCount val="1"/>
                      </c15:dlblFieldTableCache>
                    </c15:dlblFTEntry>
                  </c15:dlblFieldTable>
                  <c15:showDataLabelsRange val="0"/>
                </c:ext>
                <c:ext xmlns:c16="http://schemas.microsoft.com/office/drawing/2014/chart" uri="{C3380CC4-5D6E-409C-BE32-E72D297353CC}">
                  <c16:uniqueId val="{0000000C-90A5-4D6D-827A-EF2BFA22B77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{FBEC24EF-A52E-4A16-B667-5AEB9E3F39DF}</c15:txfldGUID>
                      <c15:f>Diagramm!$I$59</c15:f>
                      <c15:dlblFieldTableCache>
                        <c:ptCount val="1"/>
                      </c15:dlblFieldTableCache>
                    </c15:dlblFTEntry>
                  </c15:dlblFieldTable>
                  <c15:showDataLabelsRange val="0"/>
                </c:ext>
                <c:ext xmlns:c16="http://schemas.microsoft.com/office/drawing/2014/chart" uri="{C3380CC4-5D6E-409C-BE32-E72D297353CC}">
                  <c16:uniqueId val="{0000000D-90A5-4D6D-827A-EF2BFA22B77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{BDA3EBD0-8BAC-4C76-91F2-2E08E728F4B0}</c15:txfldGUID>
                      <c15:f>Diagramm!$I$60</c15:f>
                      <c15:dlblFieldTableCache>
                        <c:ptCount val="1"/>
                      </c15:dlblFieldTableCache>
                    </c15:dlblFTEntry>
                  </c15:dlblFieldTable>
                  <c15:showDataLabelsRange val="0"/>
                </c:ext>
                <c:ext xmlns:c16="http://schemas.microsoft.com/office/drawing/2014/chart" uri="{C3380CC4-5D6E-409C-BE32-E72D297353CC}">
                  <c16:uniqueId val="{0000000E-90A5-4D6D-827A-EF2BFA22B77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{A7A0CAAA-A8D1-4BC3-97CD-09DE655BD5A1}</c15:txfldGUID>
                      <c15:f>Diagramm!$I$61</c15:f>
                      <c15:dlblFieldTableCache>
                        <c:ptCount val="1"/>
                      </c15:dlblFieldTableCache>
                    </c15:dlblFTEntry>
                  </c15:dlblFieldTable>
                  <c15:showDataLabelsRange val="0"/>
                </c:ext>
                <c:ext xmlns:c16="http://schemas.microsoft.com/office/drawing/2014/chart" uri="{C3380CC4-5D6E-409C-BE32-E72D297353CC}">
                  <c16:uniqueId val="{0000000F-90A5-4D6D-827A-EF2BFA22B77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{1922996C-E786-44E0-B374-778361E2BFB7}</c15:txfldGUID>
                      <c15:f>Diagramm!$I$62</c15:f>
                      <c15:dlblFieldTableCache>
                        <c:ptCount val="1"/>
                      </c15:dlblFieldTableCache>
                    </c15:dlblFTEntry>
                  </c15:dlblFieldTable>
                  <c15:showDataLabelsRange val="0"/>
                </c:ext>
                <c:ext xmlns:c16="http://schemas.microsoft.com/office/drawing/2014/chart" uri="{C3380CC4-5D6E-409C-BE32-E72D297353CC}">
                  <c16:uniqueId val="{00000010-90A5-4D6D-827A-EF2BFA22B77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{5CFC52CD-DD94-4E9F-BB19-8BB2F75A3650}</c15:txfldGUID>
                      <c15:f>Diagramm!$I$63</c15:f>
                      <c15:dlblFieldTableCache>
                        <c:ptCount val="1"/>
                      </c15:dlblFieldTableCache>
                    </c15:dlblFTEntry>
                  </c15:dlblFieldTable>
                  <c15:showDataLabelsRange val="0"/>
                </c:ext>
                <c:ext xmlns:c16="http://schemas.microsoft.com/office/drawing/2014/chart" uri="{C3380CC4-5D6E-409C-BE32-E72D297353CC}">
                  <c16:uniqueId val="{00000011-90A5-4D6D-827A-EF2BFA22B77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{CA7D2974-81C1-4683-B462-628C465BBFD0}</c15:txfldGUID>
                      <c15:f>Diagramm!$I$64</c15:f>
                      <c15:dlblFieldTableCache>
                        <c:ptCount val="1"/>
                      </c15:dlblFieldTableCache>
                    </c15:dlblFTEntry>
                  </c15:dlblFieldTable>
                  <c15:showDataLabelsRange val="0"/>
                </c:ext>
                <c:ext xmlns:c16="http://schemas.microsoft.com/office/drawing/2014/chart" uri="{C3380CC4-5D6E-409C-BE32-E72D297353CC}">
                  <c16:uniqueId val="{00000012-90A5-4D6D-827A-EF2BFA22B77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{53B0BF17-4D47-4850-9159-82BDE3B8A204}</c15:txfldGUID>
                      <c15:f>Diagramm!$I$65</c15:f>
                      <c15:dlblFieldTableCache>
                        <c:ptCount val="1"/>
                      </c15:dlblFieldTableCache>
                    </c15:dlblFTEntry>
                  </c15:dlblFieldTable>
                  <c15:showDataLabelsRange val="0"/>
                </c:ext>
                <c:ext xmlns:c16="http://schemas.microsoft.com/office/drawing/2014/chart" uri="{C3380CC4-5D6E-409C-BE32-E72D297353CC}">
                  <c16:uniqueId val="{00000013-90A5-4D6D-827A-EF2BFA22B77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{B73383D2-28D4-4175-B551-6B66B30F75E3}</c15:txfldGUID>
                      <c15:f>Diagramm!$I$66</c15:f>
                      <c15:dlblFieldTableCache>
                        <c:ptCount val="1"/>
                      </c15:dlblFieldTableCache>
                    </c15:dlblFTEntry>
                  </c15:dlblFieldTable>
                  <c15:showDataLabelsRange val="0"/>
                </c:ext>
                <c:ext xmlns:c16="http://schemas.microsoft.com/office/drawing/2014/chart" uri="{C3380CC4-5D6E-409C-BE32-E72D297353CC}">
                  <c16:uniqueId val="{00000014-90A5-4D6D-827A-EF2BFA22B77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{F187AB9E-A532-4158-8533-A9D7AACE579D}</c15:txfldGUID>
                      <c15:f>Diagramm!$I$67</c15:f>
                      <c15:dlblFieldTableCache>
                        <c:ptCount val="1"/>
                      </c15:dlblFieldTableCache>
                    </c15:dlblFTEntry>
                  </c15:dlblFieldTable>
                  <c15:showDataLabelsRange val="0"/>
                </c:ext>
                <c:ext xmlns:c16="http://schemas.microsoft.com/office/drawing/2014/chart" uri="{C3380CC4-5D6E-409C-BE32-E72D297353CC}">
                  <c16:uniqueId val="{00000015-90A5-4D6D-827A-EF2BFA22B7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0A5-4D6D-827A-EF2BFA22B77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{D9913519-9ED5-4150-9DAC-913131D01241}</c15:txfldGUID>
                      <c15:f>Diagramm!$K$46</c15:f>
                      <c15:dlblFieldTableCache>
                        <c:ptCount val="1"/>
                      </c15:dlblFieldTableCache>
                    </c15:dlblFTEntry>
                  </c15:dlblFieldTable>
                  <c15:showDataLabelsRange val="0"/>
                </c:ext>
                <c:ext xmlns:c16="http://schemas.microsoft.com/office/drawing/2014/chart" uri="{C3380CC4-5D6E-409C-BE32-E72D297353CC}">
                  <c16:uniqueId val="{00000017-90A5-4D6D-827A-EF2BFA22B77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{D4250B56-B02C-43A7-AB2A-E65554585123}</c15:txfldGUID>
                      <c15:f>Diagramm!$K$47</c15:f>
                      <c15:dlblFieldTableCache>
                        <c:ptCount val="1"/>
                      </c15:dlblFieldTableCache>
                    </c15:dlblFTEntry>
                  </c15:dlblFieldTable>
                  <c15:showDataLabelsRange val="0"/>
                </c:ext>
                <c:ext xmlns:c16="http://schemas.microsoft.com/office/drawing/2014/chart" uri="{C3380CC4-5D6E-409C-BE32-E72D297353CC}">
                  <c16:uniqueId val="{00000018-90A5-4D6D-827A-EF2BFA22B77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{6471D21B-B4BC-42D1-9856-81BC8AF34C75}</c15:txfldGUID>
                      <c15:f>Diagramm!$K$48</c15:f>
                      <c15:dlblFieldTableCache>
                        <c:ptCount val="1"/>
                      </c15:dlblFieldTableCache>
                    </c15:dlblFTEntry>
                  </c15:dlblFieldTable>
                  <c15:showDataLabelsRange val="0"/>
                </c:ext>
                <c:ext xmlns:c16="http://schemas.microsoft.com/office/drawing/2014/chart" uri="{C3380CC4-5D6E-409C-BE32-E72D297353CC}">
                  <c16:uniqueId val="{00000019-90A5-4D6D-827A-EF2BFA22B77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{BF86B8C4-67A8-4BB7-B236-1223AB8873E9}</c15:txfldGUID>
                      <c15:f>Diagramm!$K$49</c15:f>
                      <c15:dlblFieldTableCache>
                        <c:ptCount val="1"/>
                      </c15:dlblFieldTableCache>
                    </c15:dlblFTEntry>
                  </c15:dlblFieldTable>
                  <c15:showDataLabelsRange val="0"/>
                </c:ext>
                <c:ext xmlns:c16="http://schemas.microsoft.com/office/drawing/2014/chart" uri="{C3380CC4-5D6E-409C-BE32-E72D297353CC}">
                  <c16:uniqueId val="{0000001A-90A5-4D6D-827A-EF2BFA22B77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{1B5C911C-C824-4DCB-AE8E-60C7B80441E7}</c15:txfldGUID>
                      <c15:f>Diagramm!$K$50</c15:f>
                      <c15:dlblFieldTableCache>
                        <c:ptCount val="1"/>
                      </c15:dlblFieldTableCache>
                    </c15:dlblFTEntry>
                  </c15:dlblFieldTable>
                  <c15:showDataLabelsRange val="0"/>
                </c:ext>
                <c:ext xmlns:c16="http://schemas.microsoft.com/office/drawing/2014/chart" uri="{C3380CC4-5D6E-409C-BE32-E72D297353CC}">
                  <c16:uniqueId val="{0000001B-90A5-4D6D-827A-EF2BFA22B77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{1328053C-AF10-4201-A513-68B16EEA4186}</c15:txfldGUID>
                      <c15:f>Diagramm!$K$51</c15:f>
                      <c15:dlblFieldTableCache>
                        <c:ptCount val="1"/>
                      </c15:dlblFieldTableCache>
                    </c15:dlblFTEntry>
                  </c15:dlblFieldTable>
                  <c15:showDataLabelsRange val="0"/>
                </c:ext>
                <c:ext xmlns:c16="http://schemas.microsoft.com/office/drawing/2014/chart" uri="{C3380CC4-5D6E-409C-BE32-E72D297353CC}">
                  <c16:uniqueId val="{0000001C-90A5-4D6D-827A-EF2BFA22B77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{C2F9A259-EBA3-4922-8FAE-53DD962F2486}</c15:txfldGUID>
                      <c15:f>Diagramm!$K$52</c15:f>
                      <c15:dlblFieldTableCache>
                        <c:ptCount val="1"/>
                      </c15:dlblFieldTableCache>
                    </c15:dlblFTEntry>
                  </c15:dlblFieldTable>
                  <c15:showDataLabelsRange val="0"/>
                </c:ext>
                <c:ext xmlns:c16="http://schemas.microsoft.com/office/drawing/2014/chart" uri="{C3380CC4-5D6E-409C-BE32-E72D297353CC}">
                  <c16:uniqueId val="{0000001D-90A5-4D6D-827A-EF2BFA22B77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{CFF8041E-9734-408B-BCA6-05FBCDA47583}</c15:txfldGUID>
                      <c15:f>Diagramm!$K$53</c15:f>
                      <c15:dlblFieldTableCache>
                        <c:ptCount val="1"/>
                      </c15:dlblFieldTableCache>
                    </c15:dlblFTEntry>
                  </c15:dlblFieldTable>
                  <c15:showDataLabelsRange val="0"/>
                </c:ext>
                <c:ext xmlns:c16="http://schemas.microsoft.com/office/drawing/2014/chart" uri="{C3380CC4-5D6E-409C-BE32-E72D297353CC}">
                  <c16:uniqueId val="{0000001E-90A5-4D6D-827A-EF2BFA22B77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{37EBDE69-0BF4-46D3-A82F-F21A65A329C4}</c15:txfldGUID>
                      <c15:f>Diagramm!$K$54</c15:f>
                      <c15:dlblFieldTableCache>
                        <c:ptCount val="1"/>
                      </c15:dlblFieldTableCache>
                    </c15:dlblFTEntry>
                  </c15:dlblFieldTable>
                  <c15:showDataLabelsRange val="0"/>
                </c:ext>
                <c:ext xmlns:c16="http://schemas.microsoft.com/office/drawing/2014/chart" uri="{C3380CC4-5D6E-409C-BE32-E72D297353CC}">
                  <c16:uniqueId val="{0000001F-90A5-4D6D-827A-EF2BFA22B77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{350A2139-99CB-4BAD-A1CE-90E0CFA0D40D}</c15:txfldGUID>
                      <c15:f>Diagramm!$K$55</c15:f>
                      <c15:dlblFieldTableCache>
                        <c:ptCount val="1"/>
                      </c15:dlblFieldTableCache>
                    </c15:dlblFTEntry>
                  </c15:dlblFieldTable>
                  <c15:showDataLabelsRange val="0"/>
                </c:ext>
                <c:ext xmlns:c16="http://schemas.microsoft.com/office/drawing/2014/chart" uri="{C3380CC4-5D6E-409C-BE32-E72D297353CC}">
                  <c16:uniqueId val="{00000020-90A5-4D6D-827A-EF2BFA22B77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{49ECF73B-7CEB-4375-88FF-DE591D802567}</c15:txfldGUID>
                      <c15:f>Diagramm!$K$56</c15:f>
                      <c15:dlblFieldTableCache>
                        <c:ptCount val="1"/>
                      </c15:dlblFieldTableCache>
                    </c15:dlblFTEntry>
                  </c15:dlblFieldTable>
                  <c15:showDataLabelsRange val="0"/>
                </c:ext>
                <c:ext xmlns:c16="http://schemas.microsoft.com/office/drawing/2014/chart" uri="{C3380CC4-5D6E-409C-BE32-E72D297353CC}">
                  <c16:uniqueId val="{00000021-90A5-4D6D-827A-EF2BFA22B77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{A9389A6A-7125-48BA-B64D-0AD02E36FBB6}</c15:txfldGUID>
                      <c15:f>Diagramm!$K$57</c15:f>
                      <c15:dlblFieldTableCache>
                        <c:ptCount val="1"/>
                      </c15:dlblFieldTableCache>
                    </c15:dlblFTEntry>
                  </c15:dlblFieldTable>
                  <c15:showDataLabelsRange val="0"/>
                </c:ext>
                <c:ext xmlns:c16="http://schemas.microsoft.com/office/drawing/2014/chart" uri="{C3380CC4-5D6E-409C-BE32-E72D297353CC}">
                  <c16:uniqueId val="{00000022-90A5-4D6D-827A-EF2BFA22B77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{59689F2C-3F69-4D45-819D-DF96BC444707}</c15:txfldGUID>
                      <c15:f>Diagramm!$K$58</c15:f>
                      <c15:dlblFieldTableCache>
                        <c:ptCount val="1"/>
                      </c15:dlblFieldTableCache>
                    </c15:dlblFTEntry>
                  </c15:dlblFieldTable>
                  <c15:showDataLabelsRange val="0"/>
                </c:ext>
                <c:ext xmlns:c16="http://schemas.microsoft.com/office/drawing/2014/chart" uri="{C3380CC4-5D6E-409C-BE32-E72D297353CC}">
                  <c16:uniqueId val="{00000023-90A5-4D6D-827A-EF2BFA22B77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{1D03A646-3824-4B68-94AB-E189E94DE6D6}</c15:txfldGUID>
                      <c15:f>Diagramm!$K$59</c15:f>
                      <c15:dlblFieldTableCache>
                        <c:ptCount val="1"/>
                      </c15:dlblFieldTableCache>
                    </c15:dlblFTEntry>
                  </c15:dlblFieldTable>
                  <c15:showDataLabelsRange val="0"/>
                </c:ext>
                <c:ext xmlns:c16="http://schemas.microsoft.com/office/drawing/2014/chart" uri="{C3380CC4-5D6E-409C-BE32-E72D297353CC}">
                  <c16:uniqueId val="{00000024-90A5-4D6D-827A-EF2BFA22B77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{85386383-3535-4020-94F3-49EA39CDEC83}</c15:txfldGUID>
                      <c15:f>Diagramm!$K$60</c15:f>
                      <c15:dlblFieldTableCache>
                        <c:ptCount val="1"/>
                      </c15:dlblFieldTableCache>
                    </c15:dlblFTEntry>
                  </c15:dlblFieldTable>
                  <c15:showDataLabelsRange val="0"/>
                </c:ext>
                <c:ext xmlns:c16="http://schemas.microsoft.com/office/drawing/2014/chart" uri="{C3380CC4-5D6E-409C-BE32-E72D297353CC}">
                  <c16:uniqueId val="{00000025-90A5-4D6D-827A-EF2BFA22B77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{B3CD7848-20FE-4ABC-B95E-1D126D9B9D90}</c15:txfldGUID>
                      <c15:f>Diagramm!$K$61</c15:f>
                      <c15:dlblFieldTableCache>
                        <c:ptCount val="1"/>
                      </c15:dlblFieldTableCache>
                    </c15:dlblFTEntry>
                  </c15:dlblFieldTable>
                  <c15:showDataLabelsRange val="0"/>
                </c:ext>
                <c:ext xmlns:c16="http://schemas.microsoft.com/office/drawing/2014/chart" uri="{C3380CC4-5D6E-409C-BE32-E72D297353CC}">
                  <c16:uniqueId val="{00000026-90A5-4D6D-827A-EF2BFA22B77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{05D1B960-CA71-44D5-B225-478CF4153559}</c15:txfldGUID>
                      <c15:f>Diagramm!$K$62</c15:f>
                      <c15:dlblFieldTableCache>
                        <c:ptCount val="1"/>
                      </c15:dlblFieldTableCache>
                    </c15:dlblFTEntry>
                  </c15:dlblFieldTable>
                  <c15:showDataLabelsRange val="0"/>
                </c:ext>
                <c:ext xmlns:c16="http://schemas.microsoft.com/office/drawing/2014/chart" uri="{C3380CC4-5D6E-409C-BE32-E72D297353CC}">
                  <c16:uniqueId val="{00000027-90A5-4D6D-827A-EF2BFA22B77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{BE47A8D5-D2E7-4A02-9AB8-35379974B6F4}</c15:txfldGUID>
                      <c15:f>Diagramm!$K$63</c15:f>
                      <c15:dlblFieldTableCache>
                        <c:ptCount val="1"/>
                      </c15:dlblFieldTableCache>
                    </c15:dlblFTEntry>
                  </c15:dlblFieldTable>
                  <c15:showDataLabelsRange val="0"/>
                </c:ext>
                <c:ext xmlns:c16="http://schemas.microsoft.com/office/drawing/2014/chart" uri="{C3380CC4-5D6E-409C-BE32-E72D297353CC}">
                  <c16:uniqueId val="{00000028-90A5-4D6D-827A-EF2BFA22B77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{AFF35DDA-EF53-4B5B-87F3-BB5297B551E6}</c15:txfldGUID>
                      <c15:f>Diagramm!$K$64</c15:f>
                      <c15:dlblFieldTableCache>
                        <c:ptCount val="1"/>
                      </c15:dlblFieldTableCache>
                    </c15:dlblFTEntry>
                  </c15:dlblFieldTable>
                  <c15:showDataLabelsRange val="0"/>
                </c:ext>
                <c:ext xmlns:c16="http://schemas.microsoft.com/office/drawing/2014/chart" uri="{C3380CC4-5D6E-409C-BE32-E72D297353CC}">
                  <c16:uniqueId val="{00000029-90A5-4D6D-827A-EF2BFA22B77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{613FD933-ACAF-4BA7-AF26-AB374CF51E76}</c15:txfldGUID>
                      <c15:f>Diagramm!$K$65</c15:f>
                      <c15:dlblFieldTableCache>
                        <c:ptCount val="1"/>
                      </c15:dlblFieldTableCache>
                    </c15:dlblFTEntry>
                  </c15:dlblFieldTable>
                  <c15:showDataLabelsRange val="0"/>
                </c:ext>
                <c:ext xmlns:c16="http://schemas.microsoft.com/office/drawing/2014/chart" uri="{C3380CC4-5D6E-409C-BE32-E72D297353CC}">
                  <c16:uniqueId val="{0000002A-90A5-4D6D-827A-EF2BFA22B77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{045C05A9-25AE-4865-8DCB-198F56357DA7}</c15:txfldGUID>
                      <c15:f>Diagramm!$K$66</c15:f>
                      <c15:dlblFieldTableCache>
                        <c:ptCount val="1"/>
                      </c15:dlblFieldTableCache>
                    </c15:dlblFTEntry>
                  </c15:dlblFieldTable>
                  <c15:showDataLabelsRange val="0"/>
                </c:ext>
                <c:ext xmlns:c16="http://schemas.microsoft.com/office/drawing/2014/chart" uri="{C3380CC4-5D6E-409C-BE32-E72D297353CC}">
                  <c16:uniqueId val="{0000002B-90A5-4D6D-827A-EF2BFA22B77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{70F19035-9A22-49AD-B120-72A71184FFB8}</c15:txfldGUID>
                      <c15:f>Diagramm!$K$67</c15:f>
                      <c15:dlblFieldTableCache>
                        <c:ptCount val="1"/>
                      </c15:dlblFieldTableCache>
                    </c15:dlblFTEntry>
                  </c15:dlblFieldTable>
                  <c15:showDataLabelsRange val="0"/>
                </c:ext>
                <c:ext xmlns:c16="http://schemas.microsoft.com/office/drawing/2014/chart" uri="{C3380CC4-5D6E-409C-BE32-E72D297353CC}">
                  <c16:uniqueId val="{0000002C-90A5-4D6D-827A-EF2BFA22B7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0A5-4D6D-827A-EF2BFA22B77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{308479D6-C876-4435-A182-1A5439CD26D7}</c15:txfldGUID>
                      <c15:f>Diagramm!$J$46</c15:f>
                      <c15:dlblFieldTableCache>
                        <c:ptCount val="1"/>
                      </c15:dlblFieldTableCache>
                    </c15:dlblFTEntry>
                  </c15:dlblFieldTable>
                  <c15:showDataLabelsRange val="0"/>
                </c:ext>
                <c:ext xmlns:c16="http://schemas.microsoft.com/office/drawing/2014/chart" uri="{C3380CC4-5D6E-409C-BE32-E72D297353CC}">
                  <c16:uniqueId val="{0000002E-90A5-4D6D-827A-EF2BFA22B77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{BECAE0AE-F5FE-4A29-9C50-D5811BF274A4}</c15:txfldGUID>
                      <c15:f>Diagramm!$J$47</c15:f>
                      <c15:dlblFieldTableCache>
                        <c:ptCount val="1"/>
                      </c15:dlblFieldTableCache>
                    </c15:dlblFTEntry>
                  </c15:dlblFieldTable>
                  <c15:showDataLabelsRange val="0"/>
                </c:ext>
                <c:ext xmlns:c16="http://schemas.microsoft.com/office/drawing/2014/chart" uri="{C3380CC4-5D6E-409C-BE32-E72D297353CC}">
                  <c16:uniqueId val="{0000002F-90A5-4D6D-827A-EF2BFA22B77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{723B0D8E-0C97-42FC-A38E-B0FC00A99858}</c15:txfldGUID>
                      <c15:f>Diagramm!$J$48</c15:f>
                      <c15:dlblFieldTableCache>
                        <c:ptCount val="1"/>
                      </c15:dlblFieldTableCache>
                    </c15:dlblFTEntry>
                  </c15:dlblFieldTable>
                  <c15:showDataLabelsRange val="0"/>
                </c:ext>
                <c:ext xmlns:c16="http://schemas.microsoft.com/office/drawing/2014/chart" uri="{C3380CC4-5D6E-409C-BE32-E72D297353CC}">
                  <c16:uniqueId val="{00000030-90A5-4D6D-827A-EF2BFA22B77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{615F5A0A-DEB9-4643-BDB8-E01F062581E8}</c15:txfldGUID>
                      <c15:f>Diagramm!$J$49</c15:f>
                      <c15:dlblFieldTableCache>
                        <c:ptCount val="1"/>
                      </c15:dlblFieldTableCache>
                    </c15:dlblFTEntry>
                  </c15:dlblFieldTable>
                  <c15:showDataLabelsRange val="0"/>
                </c:ext>
                <c:ext xmlns:c16="http://schemas.microsoft.com/office/drawing/2014/chart" uri="{C3380CC4-5D6E-409C-BE32-E72D297353CC}">
                  <c16:uniqueId val="{00000031-90A5-4D6D-827A-EF2BFA22B77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{1DE4DC7D-1718-4EDD-BABE-A527D3384B2B}</c15:txfldGUID>
                      <c15:f>Diagramm!$J$50</c15:f>
                      <c15:dlblFieldTableCache>
                        <c:ptCount val="1"/>
                      </c15:dlblFieldTableCache>
                    </c15:dlblFTEntry>
                  </c15:dlblFieldTable>
                  <c15:showDataLabelsRange val="0"/>
                </c:ext>
                <c:ext xmlns:c16="http://schemas.microsoft.com/office/drawing/2014/chart" uri="{C3380CC4-5D6E-409C-BE32-E72D297353CC}">
                  <c16:uniqueId val="{00000032-90A5-4D6D-827A-EF2BFA22B77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{75ACB542-D9CC-44C0-9752-764B446EDD9E}</c15:txfldGUID>
                      <c15:f>Diagramm!$J$51</c15:f>
                      <c15:dlblFieldTableCache>
                        <c:ptCount val="1"/>
                      </c15:dlblFieldTableCache>
                    </c15:dlblFTEntry>
                  </c15:dlblFieldTable>
                  <c15:showDataLabelsRange val="0"/>
                </c:ext>
                <c:ext xmlns:c16="http://schemas.microsoft.com/office/drawing/2014/chart" uri="{C3380CC4-5D6E-409C-BE32-E72D297353CC}">
                  <c16:uniqueId val="{00000033-90A5-4D6D-827A-EF2BFA22B77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{99C3B37C-79E7-46A8-9BB0-0AE0807A4E7B}</c15:txfldGUID>
                      <c15:f>Diagramm!$J$52</c15:f>
                      <c15:dlblFieldTableCache>
                        <c:ptCount val="1"/>
                      </c15:dlblFieldTableCache>
                    </c15:dlblFTEntry>
                  </c15:dlblFieldTable>
                  <c15:showDataLabelsRange val="0"/>
                </c:ext>
                <c:ext xmlns:c16="http://schemas.microsoft.com/office/drawing/2014/chart" uri="{C3380CC4-5D6E-409C-BE32-E72D297353CC}">
                  <c16:uniqueId val="{00000034-90A5-4D6D-827A-EF2BFA22B77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{4E69B62A-8CBE-4252-9792-BFBBDC7D862F}</c15:txfldGUID>
                      <c15:f>Diagramm!$J$53</c15:f>
                      <c15:dlblFieldTableCache>
                        <c:ptCount val="1"/>
                      </c15:dlblFieldTableCache>
                    </c15:dlblFTEntry>
                  </c15:dlblFieldTable>
                  <c15:showDataLabelsRange val="0"/>
                </c:ext>
                <c:ext xmlns:c16="http://schemas.microsoft.com/office/drawing/2014/chart" uri="{C3380CC4-5D6E-409C-BE32-E72D297353CC}">
                  <c16:uniqueId val="{00000035-90A5-4D6D-827A-EF2BFA22B77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{1342A4B2-EFCF-4F02-B041-5F21A048101B}</c15:txfldGUID>
                      <c15:f>Diagramm!$J$54</c15:f>
                      <c15:dlblFieldTableCache>
                        <c:ptCount val="1"/>
                      </c15:dlblFieldTableCache>
                    </c15:dlblFTEntry>
                  </c15:dlblFieldTable>
                  <c15:showDataLabelsRange val="0"/>
                </c:ext>
                <c:ext xmlns:c16="http://schemas.microsoft.com/office/drawing/2014/chart" uri="{C3380CC4-5D6E-409C-BE32-E72D297353CC}">
                  <c16:uniqueId val="{00000036-90A5-4D6D-827A-EF2BFA22B77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{0EC5857F-B56C-46F3-8585-B7F404B2DD9F}</c15:txfldGUID>
                      <c15:f>Diagramm!$J$55</c15:f>
                      <c15:dlblFieldTableCache>
                        <c:ptCount val="1"/>
                      </c15:dlblFieldTableCache>
                    </c15:dlblFTEntry>
                  </c15:dlblFieldTable>
                  <c15:showDataLabelsRange val="0"/>
                </c:ext>
                <c:ext xmlns:c16="http://schemas.microsoft.com/office/drawing/2014/chart" uri="{C3380CC4-5D6E-409C-BE32-E72D297353CC}">
                  <c16:uniqueId val="{00000037-90A5-4D6D-827A-EF2BFA22B77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{1AF4EA84-1A89-4144-84B6-8D25BAABFB4B}</c15:txfldGUID>
                      <c15:f>Diagramm!$J$56</c15:f>
                      <c15:dlblFieldTableCache>
                        <c:ptCount val="1"/>
                      </c15:dlblFieldTableCache>
                    </c15:dlblFTEntry>
                  </c15:dlblFieldTable>
                  <c15:showDataLabelsRange val="0"/>
                </c:ext>
                <c:ext xmlns:c16="http://schemas.microsoft.com/office/drawing/2014/chart" uri="{C3380CC4-5D6E-409C-BE32-E72D297353CC}">
                  <c16:uniqueId val="{00000038-90A5-4D6D-827A-EF2BFA22B77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{B9F7139F-ECD4-4109-A6CB-CCF6E338D8A4}</c15:txfldGUID>
                      <c15:f>Diagramm!$J$57</c15:f>
                      <c15:dlblFieldTableCache>
                        <c:ptCount val="1"/>
                      </c15:dlblFieldTableCache>
                    </c15:dlblFTEntry>
                  </c15:dlblFieldTable>
                  <c15:showDataLabelsRange val="0"/>
                </c:ext>
                <c:ext xmlns:c16="http://schemas.microsoft.com/office/drawing/2014/chart" uri="{C3380CC4-5D6E-409C-BE32-E72D297353CC}">
                  <c16:uniqueId val="{00000039-90A5-4D6D-827A-EF2BFA22B77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{1F95D5D3-C708-4945-A7BD-58733EA78B8A}</c15:txfldGUID>
                      <c15:f>Diagramm!$J$58</c15:f>
                      <c15:dlblFieldTableCache>
                        <c:ptCount val="1"/>
                      </c15:dlblFieldTableCache>
                    </c15:dlblFTEntry>
                  </c15:dlblFieldTable>
                  <c15:showDataLabelsRange val="0"/>
                </c:ext>
                <c:ext xmlns:c16="http://schemas.microsoft.com/office/drawing/2014/chart" uri="{C3380CC4-5D6E-409C-BE32-E72D297353CC}">
                  <c16:uniqueId val="{0000003A-90A5-4D6D-827A-EF2BFA22B77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{71C222F9-80A0-412E-84D8-DDAB3F618EC5}</c15:txfldGUID>
                      <c15:f>Diagramm!$J$59</c15:f>
                      <c15:dlblFieldTableCache>
                        <c:ptCount val="1"/>
                      </c15:dlblFieldTableCache>
                    </c15:dlblFTEntry>
                  </c15:dlblFieldTable>
                  <c15:showDataLabelsRange val="0"/>
                </c:ext>
                <c:ext xmlns:c16="http://schemas.microsoft.com/office/drawing/2014/chart" uri="{C3380CC4-5D6E-409C-BE32-E72D297353CC}">
                  <c16:uniqueId val="{0000003B-90A5-4D6D-827A-EF2BFA22B77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{1A0F65B4-61A3-4BED-A710-A0DD0317E79A}</c15:txfldGUID>
                      <c15:f>Diagramm!$J$60</c15:f>
                      <c15:dlblFieldTableCache>
                        <c:ptCount val="1"/>
                      </c15:dlblFieldTableCache>
                    </c15:dlblFTEntry>
                  </c15:dlblFieldTable>
                  <c15:showDataLabelsRange val="0"/>
                </c:ext>
                <c:ext xmlns:c16="http://schemas.microsoft.com/office/drawing/2014/chart" uri="{C3380CC4-5D6E-409C-BE32-E72D297353CC}">
                  <c16:uniqueId val="{0000003C-90A5-4D6D-827A-EF2BFA22B77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{15DAC812-E04D-46A1-A3E6-C6B17F717EB4}</c15:txfldGUID>
                      <c15:f>Diagramm!$J$61</c15:f>
                      <c15:dlblFieldTableCache>
                        <c:ptCount val="1"/>
                      </c15:dlblFieldTableCache>
                    </c15:dlblFTEntry>
                  </c15:dlblFieldTable>
                  <c15:showDataLabelsRange val="0"/>
                </c:ext>
                <c:ext xmlns:c16="http://schemas.microsoft.com/office/drawing/2014/chart" uri="{C3380CC4-5D6E-409C-BE32-E72D297353CC}">
                  <c16:uniqueId val="{0000003D-90A5-4D6D-827A-EF2BFA22B77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{17DAD883-5884-4020-A501-2D40CAD41081}</c15:txfldGUID>
                      <c15:f>Diagramm!$J$62</c15:f>
                      <c15:dlblFieldTableCache>
                        <c:ptCount val="1"/>
                      </c15:dlblFieldTableCache>
                    </c15:dlblFTEntry>
                  </c15:dlblFieldTable>
                  <c15:showDataLabelsRange val="0"/>
                </c:ext>
                <c:ext xmlns:c16="http://schemas.microsoft.com/office/drawing/2014/chart" uri="{C3380CC4-5D6E-409C-BE32-E72D297353CC}">
                  <c16:uniqueId val="{0000003E-90A5-4D6D-827A-EF2BFA22B77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{54D00D5A-3B9E-4392-B57D-D1B8A39B6F6C}</c15:txfldGUID>
                      <c15:f>Diagramm!$J$63</c15:f>
                      <c15:dlblFieldTableCache>
                        <c:ptCount val="1"/>
                      </c15:dlblFieldTableCache>
                    </c15:dlblFTEntry>
                  </c15:dlblFieldTable>
                  <c15:showDataLabelsRange val="0"/>
                </c:ext>
                <c:ext xmlns:c16="http://schemas.microsoft.com/office/drawing/2014/chart" uri="{C3380CC4-5D6E-409C-BE32-E72D297353CC}">
                  <c16:uniqueId val="{0000003F-90A5-4D6D-827A-EF2BFA22B77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{98CDD4D9-8B01-4654-90AD-D2F7EE4FA406}</c15:txfldGUID>
                      <c15:f>Diagramm!$J$64</c15:f>
                      <c15:dlblFieldTableCache>
                        <c:ptCount val="1"/>
                      </c15:dlblFieldTableCache>
                    </c15:dlblFTEntry>
                  </c15:dlblFieldTable>
                  <c15:showDataLabelsRange val="0"/>
                </c:ext>
                <c:ext xmlns:c16="http://schemas.microsoft.com/office/drawing/2014/chart" uri="{C3380CC4-5D6E-409C-BE32-E72D297353CC}">
                  <c16:uniqueId val="{00000040-90A5-4D6D-827A-EF2BFA22B77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{CD324A43-5818-41EF-8776-D566C68199FB}</c15:txfldGUID>
                      <c15:f>Diagramm!$J$65</c15:f>
                      <c15:dlblFieldTableCache>
                        <c:ptCount val="1"/>
                      </c15:dlblFieldTableCache>
                    </c15:dlblFTEntry>
                  </c15:dlblFieldTable>
                  <c15:showDataLabelsRange val="0"/>
                </c:ext>
                <c:ext xmlns:c16="http://schemas.microsoft.com/office/drawing/2014/chart" uri="{C3380CC4-5D6E-409C-BE32-E72D297353CC}">
                  <c16:uniqueId val="{00000041-90A5-4D6D-827A-EF2BFA22B77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{A6B48527-D945-4CA3-B617-E23DEAD4C0DC}</c15:txfldGUID>
                      <c15:f>Diagramm!$J$66</c15:f>
                      <c15:dlblFieldTableCache>
                        <c:ptCount val="1"/>
                      </c15:dlblFieldTableCache>
                    </c15:dlblFTEntry>
                  </c15:dlblFieldTable>
                  <c15:showDataLabelsRange val="0"/>
                </c:ext>
                <c:ext xmlns:c16="http://schemas.microsoft.com/office/drawing/2014/chart" uri="{C3380CC4-5D6E-409C-BE32-E72D297353CC}">
                  <c16:uniqueId val="{00000042-90A5-4D6D-827A-EF2BFA22B77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{345765F5-B103-4736-A449-530666DA42A9}</c15:txfldGUID>
                      <c15:f>Diagramm!$J$67</c15:f>
                      <c15:dlblFieldTableCache>
                        <c:ptCount val="1"/>
                      </c15:dlblFieldTableCache>
                    </c15:dlblFTEntry>
                  </c15:dlblFieldTable>
                  <c15:showDataLabelsRange val="0"/>
                </c:ext>
                <c:ext xmlns:c16="http://schemas.microsoft.com/office/drawing/2014/chart" uri="{C3380CC4-5D6E-409C-BE32-E72D297353CC}">
                  <c16:uniqueId val="{00000043-90A5-4D6D-827A-EF2BFA22B7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0A5-4D6D-827A-EF2BFA22B77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12-4904-91A4-330005E6B9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12-4904-91A4-330005E6B9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12-4904-91A4-330005E6B9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12-4904-91A4-330005E6B9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12-4904-91A4-330005E6B9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12-4904-91A4-330005E6B9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12-4904-91A4-330005E6B9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12-4904-91A4-330005E6B9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12-4904-91A4-330005E6B9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12-4904-91A4-330005E6B9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12-4904-91A4-330005E6B9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12-4904-91A4-330005E6B9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12-4904-91A4-330005E6B9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C12-4904-91A4-330005E6B9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C12-4904-91A4-330005E6B9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C12-4904-91A4-330005E6B9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12-4904-91A4-330005E6B9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C12-4904-91A4-330005E6B9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C12-4904-91A4-330005E6B9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C12-4904-91A4-330005E6B9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C12-4904-91A4-330005E6B9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C12-4904-91A4-330005E6B9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C12-4904-91A4-330005E6B9D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C12-4904-91A4-330005E6B9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C12-4904-91A4-330005E6B9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C12-4904-91A4-330005E6B9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C12-4904-91A4-330005E6B9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C12-4904-91A4-330005E6B9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C12-4904-91A4-330005E6B9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C12-4904-91A4-330005E6B9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C12-4904-91A4-330005E6B9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C12-4904-91A4-330005E6B9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C12-4904-91A4-330005E6B9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C12-4904-91A4-330005E6B9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C12-4904-91A4-330005E6B9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C12-4904-91A4-330005E6B9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C12-4904-91A4-330005E6B9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C12-4904-91A4-330005E6B9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C12-4904-91A4-330005E6B9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C12-4904-91A4-330005E6B9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C12-4904-91A4-330005E6B9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C12-4904-91A4-330005E6B9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C12-4904-91A4-330005E6B9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C12-4904-91A4-330005E6B9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C12-4904-91A4-330005E6B9D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C12-4904-91A4-330005E6B9D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C12-4904-91A4-330005E6B9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C12-4904-91A4-330005E6B9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C12-4904-91A4-330005E6B9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C12-4904-91A4-330005E6B9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C12-4904-91A4-330005E6B9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C12-4904-91A4-330005E6B9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C12-4904-91A4-330005E6B9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C12-4904-91A4-330005E6B9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C12-4904-91A4-330005E6B9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C12-4904-91A4-330005E6B9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C12-4904-91A4-330005E6B9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C12-4904-91A4-330005E6B9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C12-4904-91A4-330005E6B9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C12-4904-91A4-330005E6B9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C12-4904-91A4-330005E6B9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C12-4904-91A4-330005E6B9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C12-4904-91A4-330005E6B9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C12-4904-91A4-330005E6B9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C12-4904-91A4-330005E6B9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C12-4904-91A4-330005E6B9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C12-4904-91A4-330005E6B9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C12-4904-91A4-330005E6B9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C12-4904-91A4-330005E6B9D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101.10214041236101</c:v>
                </c:pt>
                <c:pt idx="2">
                  <c:v>102.31564122299919</c:v>
                </c:pt>
                <c:pt idx="3">
                  <c:v>100.14247580367817</c:v>
                </c:pt>
                <c:pt idx="4">
                  <c:v>100.11791100994057</c:v>
                </c:pt>
                <c:pt idx="5">
                  <c:v>101.30357172100946</c:v>
                </c:pt>
                <c:pt idx="6">
                  <c:v>102.40243682753878</c:v>
                </c:pt>
                <c:pt idx="7">
                  <c:v>100.64523524884137</c:v>
                </c:pt>
                <c:pt idx="8">
                  <c:v>101.03172133697984</c:v>
                </c:pt>
                <c:pt idx="9">
                  <c:v>101.80469351325681</c:v>
                </c:pt>
                <c:pt idx="10">
                  <c:v>103.86813618721649</c:v>
                </c:pt>
                <c:pt idx="11">
                  <c:v>102.19936786597448</c:v>
                </c:pt>
                <c:pt idx="12">
                  <c:v>102.19117960139528</c:v>
                </c:pt>
                <c:pt idx="13">
                  <c:v>102.85770433814257</c:v>
                </c:pt>
                <c:pt idx="14">
                  <c:v>104.53793622979546</c:v>
                </c:pt>
                <c:pt idx="15">
                  <c:v>103.32116011332558</c:v>
                </c:pt>
                <c:pt idx="16">
                  <c:v>102.96251412475641</c:v>
                </c:pt>
                <c:pt idx="17">
                  <c:v>103.49311366948888</c:v>
                </c:pt>
                <c:pt idx="18">
                  <c:v>104.30538951574604</c:v>
                </c:pt>
                <c:pt idx="19">
                  <c:v>102.73979332820203</c:v>
                </c:pt>
                <c:pt idx="20">
                  <c:v>102.44174049751895</c:v>
                </c:pt>
                <c:pt idx="21">
                  <c:v>102.76108281610796</c:v>
                </c:pt>
                <c:pt idx="22">
                  <c:v>104.17929024122627</c:v>
                </c:pt>
                <c:pt idx="23">
                  <c:v>102.96742708350392</c:v>
                </c:pt>
                <c:pt idx="24">
                  <c:v>102.48923243207835</c:v>
                </c:pt>
              </c:numCache>
            </c:numRef>
          </c:val>
          <c:smooth val="0"/>
          <c:extLst>
            <c:ext xmlns:c16="http://schemas.microsoft.com/office/drawing/2014/chart" uri="{C3380CC4-5D6E-409C-BE32-E72D297353CC}">
              <c16:uniqueId val="{00000000-55B7-45DD-B737-86E53F83516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107.18673218673219</c:v>
                </c:pt>
                <c:pt idx="2">
                  <c:v>110.56511056511056</c:v>
                </c:pt>
                <c:pt idx="3">
                  <c:v>106.6953316953317</c:v>
                </c:pt>
                <c:pt idx="4">
                  <c:v>102.45700245700246</c:v>
                </c:pt>
                <c:pt idx="5">
                  <c:v>108.96805896805897</c:v>
                </c:pt>
                <c:pt idx="6">
                  <c:v>108.29238329238329</c:v>
                </c:pt>
                <c:pt idx="7">
                  <c:v>104.72972972972974</c:v>
                </c:pt>
                <c:pt idx="8">
                  <c:v>104.72972972972974</c:v>
                </c:pt>
                <c:pt idx="9">
                  <c:v>107.55528255528255</c:v>
                </c:pt>
                <c:pt idx="10">
                  <c:v>111.11793611793613</c:v>
                </c:pt>
                <c:pt idx="11">
                  <c:v>108.72235872235872</c:v>
                </c:pt>
                <c:pt idx="12">
                  <c:v>108.90663390663391</c:v>
                </c:pt>
                <c:pt idx="13">
                  <c:v>110.5036855036855</c:v>
                </c:pt>
                <c:pt idx="14">
                  <c:v>114.12776412776412</c:v>
                </c:pt>
                <c:pt idx="15">
                  <c:v>112.65356265356266</c:v>
                </c:pt>
                <c:pt idx="16">
                  <c:v>114.12776412776412</c:v>
                </c:pt>
                <c:pt idx="17">
                  <c:v>117.01474201474203</c:v>
                </c:pt>
                <c:pt idx="18">
                  <c:v>118.48894348894351</c:v>
                </c:pt>
                <c:pt idx="19">
                  <c:v>116.03194103194103</c:v>
                </c:pt>
                <c:pt idx="20">
                  <c:v>115.1105651105651</c:v>
                </c:pt>
                <c:pt idx="21">
                  <c:v>120.3931203931204</c:v>
                </c:pt>
                <c:pt idx="22">
                  <c:v>124.38574938574938</c:v>
                </c:pt>
                <c:pt idx="23">
                  <c:v>124.38574938574938</c:v>
                </c:pt>
                <c:pt idx="24">
                  <c:v>121.86732186732188</c:v>
                </c:pt>
              </c:numCache>
            </c:numRef>
          </c:val>
          <c:smooth val="0"/>
          <c:extLst>
            <c:ext xmlns:c16="http://schemas.microsoft.com/office/drawing/2014/chart" uri="{C3380CC4-5D6E-409C-BE32-E72D297353CC}">
              <c16:uniqueId val="{00000001-55B7-45DD-B737-86E53F83516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100.08689355539464</c:v>
                </c:pt>
                <c:pt idx="2">
                  <c:v>100.01448225923244</c:v>
                </c:pt>
                <c:pt idx="3">
                  <c:v>99.884141926140472</c:v>
                </c:pt>
                <c:pt idx="4">
                  <c:v>90.383779869659662</c:v>
                </c:pt>
                <c:pt idx="5">
                  <c:v>91.107892831281674</c:v>
                </c:pt>
                <c:pt idx="6">
                  <c:v>89.587255611875449</c:v>
                </c:pt>
                <c:pt idx="7">
                  <c:v>88.53005068790732</c:v>
                </c:pt>
                <c:pt idx="8">
                  <c:v>87.067342505430844</c:v>
                </c:pt>
                <c:pt idx="9">
                  <c:v>88.370745836350466</c:v>
                </c:pt>
                <c:pt idx="10">
                  <c:v>86.763215061549602</c:v>
                </c:pt>
                <c:pt idx="11">
                  <c:v>85.257060101375814</c:v>
                </c:pt>
                <c:pt idx="12">
                  <c:v>82.983345401882687</c:v>
                </c:pt>
                <c:pt idx="13">
                  <c:v>85.329471397538015</c:v>
                </c:pt>
                <c:pt idx="14">
                  <c:v>82.708182476466334</c:v>
                </c:pt>
                <c:pt idx="15">
                  <c:v>80.463432295438082</c:v>
                </c:pt>
                <c:pt idx="16">
                  <c:v>79.493120926864592</c:v>
                </c:pt>
                <c:pt idx="17">
                  <c:v>81.230992034757421</c:v>
                </c:pt>
                <c:pt idx="18">
                  <c:v>79.246922519913113</c:v>
                </c:pt>
                <c:pt idx="19">
                  <c:v>78.262128892107157</c:v>
                </c:pt>
                <c:pt idx="20">
                  <c:v>76.886314265025348</c:v>
                </c:pt>
                <c:pt idx="21">
                  <c:v>78.044895003620567</c:v>
                </c:pt>
                <c:pt idx="22">
                  <c:v>75.640839971035476</c:v>
                </c:pt>
                <c:pt idx="23">
                  <c:v>75.235336712527157</c:v>
                </c:pt>
                <c:pt idx="24">
                  <c:v>72.700941346850115</c:v>
                </c:pt>
              </c:numCache>
            </c:numRef>
          </c:val>
          <c:smooth val="0"/>
          <c:extLst>
            <c:ext xmlns:c16="http://schemas.microsoft.com/office/drawing/2014/chart" uri="{C3380CC4-5D6E-409C-BE32-E72D297353CC}">
              <c16:uniqueId val="{00000002-55B7-45DD-B737-86E53F83516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5B7-45DD-B737-86E53F835166}"/>
                </c:ext>
              </c:extLst>
            </c:dLbl>
            <c:dLbl>
              <c:idx val="1"/>
              <c:delete val="1"/>
              <c:extLst>
                <c:ext xmlns:c15="http://schemas.microsoft.com/office/drawing/2012/chart" uri="{CE6537A1-D6FC-4f65-9D91-7224C49458BB}"/>
                <c:ext xmlns:c16="http://schemas.microsoft.com/office/drawing/2014/chart" uri="{C3380CC4-5D6E-409C-BE32-E72D297353CC}">
                  <c16:uniqueId val="{00000004-55B7-45DD-B737-86E53F835166}"/>
                </c:ext>
              </c:extLst>
            </c:dLbl>
            <c:dLbl>
              <c:idx val="2"/>
              <c:delete val="1"/>
              <c:extLst>
                <c:ext xmlns:c15="http://schemas.microsoft.com/office/drawing/2012/chart" uri="{CE6537A1-D6FC-4f65-9D91-7224C49458BB}"/>
                <c:ext xmlns:c16="http://schemas.microsoft.com/office/drawing/2014/chart" uri="{C3380CC4-5D6E-409C-BE32-E72D297353CC}">
                  <c16:uniqueId val="{00000005-55B7-45DD-B737-86E53F835166}"/>
                </c:ext>
              </c:extLst>
            </c:dLbl>
            <c:dLbl>
              <c:idx val="3"/>
              <c:delete val="1"/>
              <c:extLst>
                <c:ext xmlns:c15="http://schemas.microsoft.com/office/drawing/2012/chart" uri="{CE6537A1-D6FC-4f65-9D91-7224C49458BB}"/>
                <c:ext xmlns:c16="http://schemas.microsoft.com/office/drawing/2014/chart" uri="{C3380CC4-5D6E-409C-BE32-E72D297353CC}">
                  <c16:uniqueId val="{00000006-55B7-45DD-B737-86E53F835166}"/>
                </c:ext>
              </c:extLst>
            </c:dLbl>
            <c:dLbl>
              <c:idx val="4"/>
              <c:delete val="1"/>
              <c:extLst>
                <c:ext xmlns:c15="http://schemas.microsoft.com/office/drawing/2012/chart" uri="{CE6537A1-D6FC-4f65-9D91-7224C49458BB}"/>
                <c:ext xmlns:c16="http://schemas.microsoft.com/office/drawing/2014/chart" uri="{C3380CC4-5D6E-409C-BE32-E72D297353CC}">
                  <c16:uniqueId val="{00000007-55B7-45DD-B737-86E53F835166}"/>
                </c:ext>
              </c:extLst>
            </c:dLbl>
            <c:dLbl>
              <c:idx val="5"/>
              <c:delete val="1"/>
              <c:extLst>
                <c:ext xmlns:c15="http://schemas.microsoft.com/office/drawing/2012/chart" uri="{CE6537A1-D6FC-4f65-9D91-7224C49458BB}"/>
                <c:ext xmlns:c16="http://schemas.microsoft.com/office/drawing/2014/chart" uri="{C3380CC4-5D6E-409C-BE32-E72D297353CC}">
                  <c16:uniqueId val="{00000008-55B7-45DD-B737-86E53F835166}"/>
                </c:ext>
              </c:extLst>
            </c:dLbl>
            <c:dLbl>
              <c:idx val="6"/>
              <c:delete val="1"/>
              <c:extLst>
                <c:ext xmlns:c15="http://schemas.microsoft.com/office/drawing/2012/chart" uri="{CE6537A1-D6FC-4f65-9D91-7224C49458BB}"/>
                <c:ext xmlns:c16="http://schemas.microsoft.com/office/drawing/2014/chart" uri="{C3380CC4-5D6E-409C-BE32-E72D297353CC}">
                  <c16:uniqueId val="{00000009-55B7-45DD-B737-86E53F835166}"/>
                </c:ext>
              </c:extLst>
            </c:dLbl>
            <c:dLbl>
              <c:idx val="7"/>
              <c:delete val="1"/>
              <c:extLst>
                <c:ext xmlns:c15="http://schemas.microsoft.com/office/drawing/2012/chart" uri="{CE6537A1-D6FC-4f65-9D91-7224C49458BB}"/>
                <c:ext xmlns:c16="http://schemas.microsoft.com/office/drawing/2014/chart" uri="{C3380CC4-5D6E-409C-BE32-E72D297353CC}">
                  <c16:uniqueId val="{0000000A-55B7-45DD-B737-86E53F835166}"/>
                </c:ext>
              </c:extLst>
            </c:dLbl>
            <c:dLbl>
              <c:idx val="8"/>
              <c:delete val="1"/>
              <c:extLst>
                <c:ext xmlns:c15="http://schemas.microsoft.com/office/drawing/2012/chart" uri="{CE6537A1-D6FC-4f65-9D91-7224C49458BB}"/>
                <c:ext xmlns:c16="http://schemas.microsoft.com/office/drawing/2014/chart" uri="{C3380CC4-5D6E-409C-BE32-E72D297353CC}">
                  <c16:uniqueId val="{0000000B-55B7-45DD-B737-86E53F835166}"/>
                </c:ext>
              </c:extLst>
            </c:dLbl>
            <c:dLbl>
              <c:idx val="9"/>
              <c:delete val="1"/>
              <c:extLst>
                <c:ext xmlns:c15="http://schemas.microsoft.com/office/drawing/2012/chart" uri="{CE6537A1-D6FC-4f65-9D91-7224C49458BB}"/>
                <c:ext xmlns:c16="http://schemas.microsoft.com/office/drawing/2014/chart" uri="{C3380CC4-5D6E-409C-BE32-E72D297353CC}">
                  <c16:uniqueId val="{0000000C-55B7-45DD-B737-86E53F835166}"/>
                </c:ext>
              </c:extLst>
            </c:dLbl>
            <c:dLbl>
              <c:idx val="10"/>
              <c:delete val="1"/>
              <c:extLst>
                <c:ext xmlns:c15="http://schemas.microsoft.com/office/drawing/2012/chart" uri="{CE6537A1-D6FC-4f65-9D91-7224C49458BB}"/>
                <c:ext xmlns:c16="http://schemas.microsoft.com/office/drawing/2014/chart" uri="{C3380CC4-5D6E-409C-BE32-E72D297353CC}">
                  <c16:uniqueId val="{0000000D-55B7-45DD-B737-86E53F835166}"/>
                </c:ext>
              </c:extLst>
            </c:dLbl>
            <c:dLbl>
              <c:idx val="11"/>
              <c:delete val="1"/>
              <c:extLst>
                <c:ext xmlns:c15="http://schemas.microsoft.com/office/drawing/2012/chart" uri="{CE6537A1-D6FC-4f65-9D91-7224C49458BB}"/>
                <c:ext xmlns:c16="http://schemas.microsoft.com/office/drawing/2014/chart" uri="{C3380CC4-5D6E-409C-BE32-E72D297353CC}">
                  <c16:uniqueId val="{0000000E-55B7-45DD-B737-86E53F835166}"/>
                </c:ext>
              </c:extLst>
            </c:dLbl>
            <c:dLbl>
              <c:idx val="12"/>
              <c:delete val="1"/>
              <c:extLst>
                <c:ext xmlns:c15="http://schemas.microsoft.com/office/drawing/2012/chart" uri="{CE6537A1-D6FC-4f65-9D91-7224C49458BB}"/>
                <c:ext xmlns:c16="http://schemas.microsoft.com/office/drawing/2014/chart" uri="{C3380CC4-5D6E-409C-BE32-E72D297353CC}">
                  <c16:uniqueId val="{0000000F-55B7-45DD-B737-86E53F83516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B7-45DD-B737-86E53F835166}"/>
                </c:ext>
              </c:extLst>
            </c:dLbl>
            <c:dLbl>
              <c:idx val="14"/>
              <c:delete val="1"/>
              <c:extLst>
                <c:ext xmlns:c15="http://schemas.microsoft.com/office/drawing/2012/chart" uri="{CE6537A1-D6FC-4f65-9D91-7224C49458BB}"/>
                <c:ext xmlns:c16="http://schemas.microsoft.com/office/drawing/2014/chart" uri="{C3380CC4-5D6E-409C-BE32-E72D297353CC}">
                  <c16:uniqueId val="{00000011-55B7-45DD-B737-86E53F835166}"/>
                </c:ext>
              </c:extLst>
            </c:dLbl>
            <c:dLbl>
              <c:idx val="15"/>
              <c:delete val="1"/>
              <c:extLst>
                <c:ext xmlns:c15="http://schemas.microsoft.com/office/drawing/2012/chart" uri="{CE6537A1-D6FC-4f65-9D91-7224C49458BB}"/>
                <c:ext xmlns:c16="http://schemas.microsoft.com/office/drawing/2014/chart" uri="{C3380CC4-5D6E-409C-BE32-E72D297353CC}">
                  <c16:uniqueId val="{00000012-55B7-45DD-B737-86E53F835166}"/>
                </c:ext>
              </c:extLst>
            </c:dLbl>
            <c:dLbl>
              <c:idx val="16"/>
              <c:delete val="1"/>
              <c:extLst>
                <c:ext xmlns:c15="http://schemas.microsoft.com/office/drawing/2012/chart" uri="{CE6537A1-D6FC-4f65-9D91-7224C49458BB}"/>
                <c:ext xmlns:c16="http://schemas.microsoft.com/office/drawing/2014/chart" uri="{C3380CC4-5D6E-409C-BE32-E72D297353CC}">
                  <c16:uniqueId val="{00000013-55B7-45DD-B737-86E53F835166}"/>
                </c:ext>
              </c:extLst>
            </c:dLbl>
            <c:dLbl>
              <c:idx val="17"/>
              <c:delete val="1"/>
              <c:extLst>
                <c:ext xmlns:c15="http://schemas.microsoft.com/office/drawing/2012/chart" uri="{CE6537A1-D6FC-4f65-9D91-7224C49458BB}"/>
                <c:ext xmlns:c16="http://schemas.microsoft.com/office/drawing/2014/chart" uri="{C3380CC4-5D6E-409C-BE32-E72D297353CC}">
                  <c16:uniqueId val="{00000014-55B7-45DD-B737-86E53F835166}"/>
                </c:ext>
              </c:extLst>
            </c:dLbl>
            <c:dLbl>
              <c:idx val="18"/>
              <c:delete val="1"/>
              <c:extLst>
                <c:ext xmlns:c15="http://schemas.microsoft.com/office/drawing/2012/chart" uri="{CE6537A1-D6FC-4f65-9D91-7224C49458BB}"/>
                <c:ext xmlns:c16="http://schemas.microsoft.com/office/drawing/2014/chart" uri="{C3380CC4-5D6E-409C-BE32-E72D297353CC}">
                  <c16:uniqueId val="{00000015-55B7-45DD-B737-86E53F835166}"/>
                </c:ext>
              </c:extLst>
            </c:dLbl>
            <c:dLbl>
              <c:idx val="19"/>
              <c:delete val="1"/>
              <c:extLst>
                <c:ext xmlns:c15="http://schemas.microsoft.com/office/drawing/2012/chart" uri="{CE6537A1-D6FC-4f65-9D91-7224C49458BB}"/>
                <c:ext xmlns:c16="http://schemas.microsoft.com/office/drawing/2014/chart" uri="{C3380CC4-5D6E-409C-BE32-E72D297353CC}">
                  <c16:uniqueId val="{00000016-55B7-45DD-B737-86E53F835166}"/>
                </c:ext>
              </c:extLst>
            </c:dLbl>
            <c:dLbl>
              <c:idx val="20"/>
              <c:delete val="1"/>
              <c:extLst>
                <c:ext xmlns:c15="http://schemas.microsoft.com/office/drawing/2012/chart" uri="{CE6537A1-D6FC-4f65-9D91-7224C49458BB}"/>
                <c:ext xmlns:c16="http://schemas.microsoft.com/office/drawing/2014/chart" uri="{C3380CC4-5D6E-409C-BE32-E72D297353CC}">
                  <c16:uniqueId val="{00000017-55B7-45DD-B737-86E53F835166}"/>
                </c:ext>
              </c:extLst>
            </c:dLbl>
            <c:dLbl>
              <c:idx val="21"/>
              <c:delete val="1"/>
              <c:extLst>
                <c:ext xmlns:c15="http://schemas.microsoft.com/office/drawing/2012/chart" uri="{CE6537A1-D6FC-4f65-9D91-7224C49458BB}"/>
                <c:ext xmlns:c16="http://schemas.microsoft.com/office/drawing/2014/chart" uri="{C3380CC4-5D6E-409C-BE32-E72D297353CC}">
                  <c16:uniqueId val="{00000018-55B7-45DD-B737-86E53F835166}"/>
                </c:ext>
              </c:extLst>
            </c:dLbl>
            <c:dLbl>
              <c:idx val="22"/>
              <c:delete val="1"/>
              <c:extLst>
                <c:ext xmlns:c15="http://schemas.microsoft.com/office/drawing/2012/chart" uri="{CE6537A1-D6FC-4f65-9D91-7224C49458BB}"/>
                <c:ext xmlns:c16="http://schemas.microsoft.com/office/drawing/2014/chart" uri="{C3380CC4-5D6E-409C-BE32-E72D297353CC}">
                  <c16:uniqueId val="{00000019-55B7-45DD-B737-86E53F835166}"/>
                </c:ext>
              </c:extLst>
            </c:dLbl>
            <c:dLbl>
              <c:idx val="23"/>
              <c:delete val="1"/>
              <c:extLst>
                <c:ext xmlns:c15="http://schemas.microsoft.com/office/drawing/2012/chart" uri="{CE6537A1-D6FC-4f65-9D91-7224C49458BB}"/>
                <c:ext xmlns:c16="http://schemas.microsoft.com/office/drawing/2014/chart" uri="{C3380CC4-5D6E-409C-BE32-E72D297353CC}">
                  <c16:uniqueId val="{0000001A-55B7-45DD-B737-86E53F835166}"/>
                </c:ext>
              </c:extLst>
            </c:dLbl>
            <c:dLbl>
              <c:idx val="24"/>
              <c:delete val="1"/>
              <c:extLst>
                <c:ext xmlns:c15="http://schemas.microsoft.com/office/drawing/2012/chart" uri="{CE6537A1-D6FC-4f65-9D91-7224C49458BB}"/>
                <c:ext xmlns:c16="http://schemas.microsoft.com/office/drawing/2014/chart" uri="{C3380CC4-5D6E-409C-BE32-E72D297353CC}">
                  <c16:uniqueId val="{0000001B-55B7-45DD-B737-86E53F83516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5B7-45DD-B737-86E53F83516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Salzlandkreis (15089)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62583</v>
      </c>
      <c r="F11" s="238">
        <v>62875</v>
      </c>
      <c r="G11" s="238">
        <v>63615</v>
      </c>
      <c r="H11" s="238">
        <v>62749</v>
      </c>
      <c r="I11" s="265">
        <v>62554</v>
      </c>
      <c r="J11" s="263">
        <v>29</v>
      </c>
      <c r="K11" s="266">
        <v>4.635994500751351E-2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15.838166914337759</v>
      </c>
      <c r="E13" s="115">
        <v>9912</v>
      </c>
      <c r="F13" s="114">
        <v>9893</v>
      </c>
      <c r="G13" s="114">
        <v>9983</v>
      </c>
      <c r="H13" s="114">
        <v>9954</v>
      </c>
      <c r="I13" s="140">
        <v>9636</v>
      </c>
      <c r="J13" s="115">
        <v>276</v>
      </c>
      <c r="K13" s="116">
        <v>2.8642590286425902</v>
      </c>
    </row>
    <row r="14" spans="1:255" ht="14.1" customHeight="1" x14ac:dyDescent="0.2">
      <c r="A14" s="306" t="s">
        <v>230</v>
      </c>
      <c r="B14" s="307"/>
      <c r="C14" s="308"/>
      <c r="D14" s="113">
        <v>63.240816196091593</v>
      </c>
      <c r="E14" s="115">
        <v>39578</v>
      </c>
      <c r="F14" s="114">
        <v>39760</v>
      </c>
      <c r="G14" s="114">
        <v>40379</v>
      </c>
      <c r="H14" s="114">
        <v>39656</v>
      </c>
      <c r="I14" s="140">
        <v>39772</v>
      </c>
      <c r="J14" s="115">
        <v>-194</v>
      </c>
      <c r="K14" s="116">
        <v>-0.487780347983506</v>
      </c>
    </row>
    <row r="15" spans="1:255" ht="14.1" customHeight="1" x14ac:dyDescent="0.2">
      <c r="A15" s="306" t="s">
        <v>231</v>
      </c>
      <c r="B15" s="307"/>
      <c r="C15" s="308"/>
      <c r="D15" s="113">
        <v>9.4386654522793734</v>
      </c>
      <c r="E15" s="115">
        <v>5907</v>
      </c>
      <c r="F15" s="114">
        <v>5935</v>
      </c>
      <c r="G15" s="114">
        <v>5963</v>
      </c>
      <c r="H15" s="114">
        <v>5869</v>
      </c>
      <c r="I15" s="140">
        <v>5900</v>
      </c>
      <c r="J15" s="115">
        <v>7</v>
      </c>
      <c r="K15" s="116">
        <v>0.11864406779661017</v>
      </c>
    </row>
    <row r="16" spans="1:255" ht="14.1" customHeight="1" x14ac:dyDescent="0.2">
      <c r="A16" s="306" t="s">
        <v>232</v>
      </c>
      <c r="B16" s="307"/>
      <c r="C16" s="308"/>
      <c r="D16" s="113">
        <v>9.5696914497547265</v>
      </c>
      <c r="E16" s="115">
        <v>5989</v>
      </c>
      <c r="F16" s="114">
        <v>6077</v>
      </c>
      <c r="G16" s="114">
        <v>6096</v>
      </c>
      <c r="H16" s="114">
        <v>6100</v>
      </c>
      <c r="I16" s="140">
        <v>6063</v>
      </c>
      <c r="J16" s="115">
        <v>-74</v>
      </c>
      <c r="K16" s="116">
        <v>-1.2205178954313047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1.4732435325887221</v>
      </c>
      <c r="E18" s="115">
        <v>922</v>
      </c>
      <c r="F18" s="114">
        <v>909</v>
      </c>
      <c r="G18" s="114">
        <v>970</v>
      </c>
      <c r="H18" s="114">
        <v>974</v>
      </c>
      <c r="I18" s="140">
        <v>942</v>
      </c>
      <c r="J18" s="115">
        <v>-20</v>
      </c>
      <c r="K18" s="116">
        <v>-2.1231422505307855</v>
      </c>
    </row>
    <row r="19" spans="1:255" ht="14.1" customHeight="1" x14ac:dyDescent="0.2">
      <c r="A19" s="306" t="s">
        <v>235</v>
      </c>
      <c r="B19" s="307" t="s">
        <v>236</v>
      </c>
      <c r="C19" s="308"/>
      <c r="D19" s="113">
        <v>0.98429285908313757</v>
      </c>
      <c r="E19" s="115">
        <v>616</v>
      </c>
      <c r="F19" s="114">
        <v>590</v>
      </c>
      <c r="G19" s="114">
        <v>655</v>
      </c>
      <c r="H19" s="114">
        <v>654</v>
      </c>
      <c r="I19" s="140">
        <v>620</v>
      </c>
      <c r="J19" s="115">
        <v>-4</v>
      </c>
      <c r="K19" s="116">
        <v>-0.64516129032258063</v>
      </c>
    </row>
    <row r="20" spans="1:255" ht="14.1" customHeight="1" x14ac:dyDescent="0.2">
      <c r="A20" s="306">
        <v>12</v>
      </c>
      <c r="B20" s="307" t="s">
        <v>237</v>
      </c>
      <c r="C20" s="308"/>
      <c r="D20" s="113">
        <v>0.98908649313711394</v>
      </c>
      <c r="E20" s="115">
        <v>619</v>
      </c>
      <c r="F20" s="114">
        <v>592</v>
      </c>
      <c r="G20" s="114">
        <v>660</v>
      </c>
      <c r="H20" s="114">
        <v>654</v>
      </c>
      <c r="I20" s="140">
        <v>592</v>
      </c>
      <c r="J20" s="115">
        <v>27</v>
      </c>
      <c r="K20" s="116">
        <v>4.5608108108108105</v>
      </c>
    </row>
    <row r="21" spans="1:255" ht="14.1" customHeight="1" x14ac:dyDescent="0.2">
      <c r="A21" s="306">
        <v>21</v>
      </c>
      <c r="B21" s="307" t="s">
        <v>238</v>
      </c>
      <c r="C21" s="308"/>
      <c r="D21" s="113">
        <v>0.5608551843152294</v>
      </c>
      <c r="E21" s="115">
        <v>351</v>
      </c>
      <c r="F21" s="114">
        <v>343</v>
      </c>
      <c r="G21" s="114">
        <v>356</v>
      </c>
      <c r="H21" s="114">
        <v>357</v>
      </c>
      <c r="I21" s="140">
        <v>354</v>
      </c>
      <c r="J21" s="115">
        <v>-3</v>
      </c>
      <c r="K21" s="116">
        <v>-0.84745762711864403</v>
      </c>
    </row>
    <row r="22" spans="1:255" ht="14.1" customHeight="1" x14ac:dyDescent="0.2">
      <c r="A22" s="306">
        <v>22</v>
      </c>
      <c r="B22" s="307" t="s">
        <v>239</v>
      </c>
      <c r="C22" s="308"/>
      <c r="D22" s="113">
        <v>1.9254430116804884</v>
      </c>
      <c r="E22" s="115">
        <v>1205</v>
      </c>
      <c r="F22" s="114">
        <v>1188</v>
      </c>
      <c r="G22" s="114">
        <v>1248</v>
      </c>
      <c r="H22" s="114">
        <v>1217</v>
      </c>
      <c r="I22" s="140">
        <v>1229</v>
      </c>
      <c r="J22" s="115">
        <v>-24</v>
      </c>
      <c r="K22" s="116">
        <v>-1.9528071602929211</v>
      </c>
    </row>
    <row r="23" spans="1:255" ht="14.1" customHeight="1" x14ac:dyDescent="0.2">
      <c r="A23" s="306">
        <v>23</v>
      </c>
      <c r="B23" s="307" t="s">
        <v>240</v>
      </c>
      <c r="C23" s="308"/>
      <c r="D23" s="113">
        <v>0.93955227457935864</v>
      </c>
      <c r="E23" s="115">
        <v>588</v>
      </c>
      <c r="F23" s="114">
        <v>575</v>
      </c>
      <c r="G23" s="114">
        <v>553</v>
      </c>
      <c r="H23" s="114">
        <v>556</v>
      </c>
      <c r="I23" s="140">
        <v>557</v>
      </c>
      <c r="J23" s="115">
        <v>31</v>
      </c>
      <c r="K23" s="116">
        <v>5.5655296229802511</v>
      </c>
    </row>
    <row r="24" spans="1:255" ht="14.1" customHeight="1" x14ac:dyDescent="0.2">
      <c r="A24" s="306">
        <v>24</v>
      </c>
      <c r="B24" s="307" t="s">
        <v>241</v>
      </c>
      <c r="C24" s="308"/>
      <c r="D24" s="113">
        <v>4.9262579294696645</v>
      </c>
      <c r="E24" s="115">
        <v>3083</v>
      </c>
      <c r="F24" s="114">
        <v>3114</v>
      </c>
      <c r="G24" s="114">
        <v>3206</v>
      </c>
      <c r="H24" s="114">
        <v>3215</v>
      </c>
      <c r="I24" s="140">
        <v>3299</v>
      </c>
      <c r="J24" s="115">
        <v>-216</v>
      </c>
      <c r="K24" s="116">
        <v>-6.5474386177629587</v>
      </c>
    </row>
    <row r="25" spans="1:255" ht="14.1" customHeight="1" x14ac:dyDescent="0.2">
      <c r="A25" s="306">
        <v>25</v>
      </c>
      <c r="B25" s="307" t="s">
        <v>242</v>
      </c>
      <c r="C25" s="308"/>
      <c r="D25" s="113">
        <v>6.3867184379144497</v>
      </c>
      <c r="E25" s="115">
        <v>3997</v>
      </c>
      <c r="F25" s="114">
        <v>4053</v>
      </c>
      <c r="G25" s="114">
        <v>4076</v>
      </c>
      <c r="H25" s="114">
        <v>4028</v>
      </c>
      <c r="I25" s="140">
        <v>4049</v>
      </c>
      <c r="J25" s="115">
        <v>-52</v>
      </c>
      <c r="K25" s="116">
        <v>-1.2842677204247963</v>
      </c>
    </row>
    <row r="26" spans="1:255" ht="14.1" customHeight="1" x14ac:dyDescent="0.2">
      <c r="A26" s="306">
        <v>26</v>
      </c>
      <c r="B26" s="307" t="s">
        <v>243</v>
      </c>
      <c r="C26" s="308"/>
      <c r="D26" s="113">
        <v>2.9049422367096498</v>
      </c>
      <c r="E26" s="115">
        <v>1818</v>
      </c>
      <c r="F26" s="114">
        <v>1852</v>
      </c>
      <c r="G26" s="114">
        <v>1868</v>
      </c>
      <c r="H26" s="114">
        <v>1853</v>
      </c>
      <c r="I26" s="140">
        <v>1867</v>
      </c>
      <c r="J26" s="115">
        <v>-49</v>
      </c>
      <c r="K26" s="116">
        <v>-2.6245313336904124</v>
      </c>
    </row>
    <row r="27" spans="1:255" ht="14.1" customHeight="1" x14ac:dyDescent="0.2">
      <c r="A27" s="306">
        <v>27</v>
      </c>
      <c r="B27" s="307" t="s">
        <v>244</v>
      </c>
      <c r="C27" s="308"/>
      <c r="D27" s="113">
        <v>2.3504785644663886</v>
      </c>
      <c r="E27" s="115">
        <v>1471</v>
      </c>
      <c r="F27" s="114">
        <v>1460</v>
      </c>
      <c r="G27" s="114">
        <v>1470</v>
      </c>
      <c r="H27" s="114">
        <v>1468</v>
      </c>
      <c r="I27" s="140">
        <v>1486</v>
      </c>
      <c r="J27" s="115">
        <v>-15</v>
      </c>
      <c r="K27" s="116">
        <v>-1.009421265141319</v>
      </c>
    </row>
    <row r="28" spans="1:255" ht="14.1" customHeight="1" x14ac:dyDescent="0.2">
      <c r="A28" s="306">
        <v>28</v>
      </c>
      <c r="B28" s="307" t="s">
        <v>245</v>
      </c>
      <c r="C28" s="308"/>
      <c r="D28" s="113">
        <v>0.28761804323857915</v>
      </c>
      <c r="E28" s="115">
        <v>180</v>
      </c>
      <c r="F28" s="114">
        <v>181</v>
      </c>
      <c r="G28" s="114">
        <v>188</v>
      </c>
      <c r="H28" s="114">
        <v>191</v>
      </c>
      <c r="I28" s="140">
        <v>192</v>
      </c>
      <c r="J28" s="115">
        <v>-12</v>
      </c>
      <c r="K28" s="116">
        <v>-6.25</v>
      </c>
    </row>
    <row r="29" spans="1:255" ht="14.1" customHeight="1" x14ac:dyDescent="0.2">
      <c r="A29" s="306">
        <v>29</v>
      </c>
      <c r="B29" s="307" t="s">
        <v>246</v>
      </c>
      <c r="C29" s="308"/>
      <c r="D29" s="113">
        <v>2.3536743205023729</v>
      </c>
      <c r="E29" s="115">
        <v>1473</v>
      </c>
      <c r="F29" s="114">
        <v>1511</v>
      </c>
      <c r="G29" s="114">
        <v>1526</v>
      </c>
      <c r="H29" s="114">
        <v>1467</v>
      </c>
      <c r="I29" s="140">
        <v>1444</v>
      </c>
      <c r="J29" s="115">
        <v>29</v>
      </c>
      <c r="K29" s="116">
        <v>2.0083102493074794</v>
      </c>
    </row>
    <row r="30" spans="1:255" ht="14.1" customHeight="1" x14ac:dyDescent="0.2">
      <c r="A30" s="306" t="s">
        <v>247</v>
      </c>
      <c r="B30" s="307" t="s">
        <v>248</v>
      </c>
      <c r="C30" s="308"/>
      <c r="D30" s="113">
        <v>0.96032468881325594</v>
      </c>
      <c r="E30" s="115">
        <v>601</v>
      </c>
      <c r="F30" s="114">
        <v>624</v>
      </c>
      <c r="G30" s="114">
        <v>639</v>
      </c>
      <c r="H30" s="114">
        <v>605</v>
      </c>
      <c r="I30" s="140">
        <v>603</v>
      </c>
      <c r="J30" s="115">
        <v>-2</v>
      </c>
      <c r="K30" s="116">
        <v>-0.33167495854063017</v>
      </c>
    </row>
    <row r="31" spans="1:255" ht="14.1" customHeight="1" x14ac:dyDescent="0.2">
      <c r="A31" s="306" t="s">
        <v>249</v>
      </c>
      <c r="B31" s="307" t="s">
        <v>250</v>
      </c>
      <c r="C31" s="308"/>
      <c r="D31" s="113">
        <v>1.3773708515091958</v>
      </c>
      <c r="E31" s="115">
        <v>862</v>
      </c>
      <c r="F31" s="114">
        <v>877</v>
      </c>
      <c r="G31" s="114">
        <v>877</v>
      </c>
      <c r="H31" s="114">
        <v>852</v>
      </c>
      <c r="I31" s="140">
        <v>832</v>
      </c>
      <c r="J31" s="115">
        <v>30</v>
      </c>
      <c r="K31" s="116">
        <v>3.6057692307692308</v>
      </c>
    </row>
    <row r="32" spans="1:255" ht="14.1" customHeight="1" x14ac:dyDescent="0.2">
      <c r="A32" s="306">
        <v>31</v>
      </c>
      <c r="B32" s="307" t="s">
        <v>251</v>
      </c>
      <c r="C32" s="308"/>
      <c r="D32" s="113">
        <v>0.41385040665995559</v>
      </c>
      <c r="E32" s="115">
        <v>259</v>
      </c>
      <c r="F32" s="114">
        <v>262</v>
      </c>
      <c r="G32" s="114">
        <v>263</v>
      </c>
      <c r="H32" s="114">
        <v>259</v>
      </c>
      <c r="I32" s="140">
        <v>264</v>
      </c>
      <c r="J32" s="115">
        <v>-5</v>
      </c>
      <c r="K32" s="116">
        <v>-1.893939393939394</v>
      </c>
    </row>
    <row r="33" spans="1:11" ht="14.1" customHeight="1" x14ac:dyDescent="0.2">
      <c r="A33" s="306">
        <v>32</v>
      </c>
      <c r="B33" s="307" t="s">
        <v>252</v>
      </c>
      <c r="C33" s="308"/>
      <c r="D33" s="113">
        <v>3.0503491363469313</v>
      </c>
      <c r="E33" s="115">
        <v>1909</v>
      </c>
      <c r="F33" s="114">
        <v>1920</v>
      </c>
      <c r="G33" s="114">
        <v>1996</v>
      </c>
      <c r="H33" s="114">
        <v>1965</v>
      </c>
      <c r="I33" s="140">
        <v>1931</v>
      </c>
      <c r="J33" s="115">
        <v>-22</v>
      </c>
      <c r="K33" s="116">
        <v>-1.1393060590367685</v>
      </c>
    </row>
    <row r="34" spans="1:11" ht="14.1" customHeight="1" x14ac:dyDescent="0.2">
      <c r="A34" s="306">
        <v>33</v>
      </c>
      <c r="B34" s="307" t="s">
        <v>253</v>
      </c>
      <c r="C34" s="308"/>
      <c r="D34" s="113">
        <v>1.0338270776408929</v>
      </c>
      <c r="E34" s="115">
        <v>647</v>
      </c>
      <c r="F34" s="114">
        <v>604</v>
      </c>
      <c r="G34" s="114">
        <v>644</v>
      </c>
      <c r="H34" s="114">
        <v>629</v>
      </c>
      <c r="I34" s="140">
        <v>623</v>
      </c>
      <c r="J34" s="115">
        <v>24</v>
      </c>
      <c r="K34" s="116">
        <v>3.852327447833066</v>
      </c>
    </row>
    <row r="35" spans="1:11" ht="14.1" customHeight="1" x14ac:dyDescent="0.2">
      <c r="A35" s="306">
        <v>34</v>
      </c>
      <c r="B35" s="307" t="s">
        <v>254</v>
      </c>
      <c r="C35" s="308"/>
      <c r="D35" s="113">
        <v>3.1717878657143315</v>
      </c>
      <c r="E35" s="115">
        <v>1985</v>
      </c>
      <c r="F35" s="114">
        <v>1993</v>
      </c>
      <c r="G35" s="114">
        <v>2003</v>
      </c>
      <c r="H35" s="114">
        <v>1948</v>
      </c>
      <c r="I35" s="140">
        <v>1894</v>
      </c>
      <c r="J35" s="115">
        <v>91</v>
      </c>
      <c r="K35" s="116">
        <v>4.8046462513199577</v>
      </c>
    </row>
    <row r="36" spans="1:11" ht="14.1" customHeight="1" x14ac:dyDescent="0.2">
      <c r="A36" s="306">
        <v>41</v>
      </c>
      <c r="B36" s="307" t="s">
        <v>255</v>
      </c>
      <c r="C36" s="308"/>
      <c r="D36" s="113">
        <v>2.3392934183404437</v>
      </c>
      <c r="E36" s="115">
        <v>1464</v>
      </c>
      <c r="F36" s="114">
        <v>1526</v>
      </c>
      <c r="G36" s="114">
        <v>1547</v>
      </c>
      <c r="H36" s="114">
        <v>1507</v>
      </c>
      <c r="I36" s="140">
        <v>1510</v>
      </c>
      <c r="J36" s="115">
        <v>-46</v>
      </c>
      <c r="K36" s="116">
        <v>-3.0463576158940397</v>
      </c>
    </row>
    <row r="37" spans="1:11" ht="14.1" customHeight="1" x14ac:dyDescent="0.2">
      <c r="A37" s="306">
        <v>42</v>
      </c>
      <c r="B37" s="307" t="s">
        <v>256</v>
      </c>
      <c r="C37" s="308"/>
      <c r="D37" s="113">
        <v>0.10226419315149482</v>
      </c>
      <c r="E37" s="115">
        <v>64</v>
      </c>
      <c r="F37" s="114">
        <v>64</v>
      </c>
      <c r="G37" s="114">
        <v>64</v>
      </c>
      <c r="H37" s="114">
        <v>59</v>
      </c>
      <c r="I37" s="140">
        <v>61</v>
      </c>
      <c r="J37" s="115">
        <v>3</v>
      </c>
      <c r="K37" s="116">
        <v>4.918032786885246</v>
      </c>
    </row>
    <row r="38" spans="1:11" ht="14.1" customHeight="1" x14ac:dyDescent="0.2">
      <c r="A38" s="306">
        <v>43</v>
      </c>
      <c r="B38" s="307" t="s">
        <v>257</v>
      </c>
      <c r="C38" s="308"/>
      <c r="D38" s="113">
        <v>0.48575491746960037</v>
      </c>
      <c r="E38" s="115">
        <v>304</v>
      </c>
      <c r="F38" s="114">
        <v>305</v>
      </c>
      <c r="G38" s="114">
        <v>303</v>
      </c>
      <c r="H38" s="114">
        <v>296</v>
      </c>
      <c r="I38" s="140">
        <v>298</v>
      </c>
      <c r="J38" s="115">
        <v>6</v>
      </c>
      <c r="K38" s="116">
        <v>2.0134228187919465</v>
      </c>
    </row>
    <row r="39" spans="1:11" ht="14.1" customHeight="1" x14ac:dyDescent="0.2">
      <c r="A39" s="306">
        <v>51</v>
      </c>
      <c r="B39" s="307" t="s">
        <v>258</v>
      </c>
      <c r="C39" s="308"/>
      <c r="D39" s="113">
        <v>5.2809868494639121</v>
      </c>
      <c r="E39" s="115">
        <v>3305</v>
      </c>
      <c r="F39" s="114">
        <v>3332</v>
      </c>
      <c r="G39" s="114">
        <v>3435</v>
      </c>
      <c r="H39" s="114">
        <v>3357</v>
      </c>
      <c r="I39" s="140">
        <v>3320</v>
      </c>
      <c r="J39" s="115">
        <v>-15</v>
      </c>
      <c r="K39" s="116">
        <v>-0.45180722891566266</v>
      </c>
    </row>
    <row r="40" spans="1:11" ht="14.1" customHeight="1" x14ac:dyDescent="0.2">
      <c r="A40" s="306" t="s">
        <v>259</v>
      </c>
      <c r="B40" s="307" t="s">
        <v>260</v>
      </c>
      <c r="C40" s="308"/>
      <c r="D40" s="113">
        <v>4.4788520844318747</v>
      </c>
      <c r="E40" s="115">
        <v>2803</v>
      </c>
      <c r="F40" s="114">
        <v>2828</v>
      </c>
      <c r="G40" s="114">
        <v>2920</v>
      </c>
      <c r="H40" s="114">
        <v>2862</v>
      </c>
      <c r="I40" s="140">
        <v>2841</v>
      </c>
      <c r="J40" s="115">
        <v>-38</v>
      </c>
      <c r="K40" s="116">
        <v>-1.3375571981696586</v>
      </c>
    </row>
    <row r="41" spans="1:11" ht="14.1" customHeight="1" x14ac:dyDescent="0.2">
      <c r="A41" s="306"/>
      <c r="B41" s="307" t="s">
        <v>261</v>
      </c>
      <c r="C41" s="308"/>
      <c r="D41" s="113">
        <v>3.6239873448060975</v>
      </c>
      <c r="E41" s="115">
        <v>2268</v>
      </c>
      <c r="F41" s="114">
        <v>2283</v>
      </c>
      <c r="G41" s="114">
        <v>2375</v>
      </c>
      <c r="H41" s="114">
        <v>2342</v>
      </c>
      <c r="I41" s="140">
        <v>2318</v>
      </c>
      <c r="J41" s="115">
        <v>-50</v>
      </c>
      <c r="K41" s="116">
        <v>-2.1570319240724762</v>
      </c>
    </row>
    <row r="42" spans="1:11" ht="14.1" customHeight="1" x14ac:dyDescent="0.2">
      <c r="A42" s="306">
        <v>52</v>
      </c>
      <c r="B42" s="307" t="s">
        <v>262</v>
      </c>
      <c r="C42" s="308"/>
      <c r="D42" s="113">
        <v>4.5331799370436059</v>
      </c>
      <c r="E42" s="115">
        <v>2837</v>
      </c>
      <c r="F42" s="114">
        <v>2807</v>
      </c>
      <c r="G42" s="114">
        <v>2901</v>
      </c>
      <c r="H42" s="114">
        <v>2841</v>
      </c>
      <c r="I42" s="140">
        <v>2825</v>
      </c>
      <c r="J42" s="115">
        <v>12</v>
      </c>
      <c r="K42" s="116">
        <v>0.4247787610619469</v>
      </c>
    </row>
    <row r="43" spans="1:11" ht="14.1" customHeight="1" x14ac:dyDescent="0.2">
      <c r="A43" s="306" t="s">
        <v>263</v>
      </c>
      <c r="B43" s="307" t="s">
        <v>264</v>
      </c>
      <c r="C43" s="308"/>
      <c r="D43" s="113">
        <v>3.7917645366952688</v>
      </c>
      <c r="E43" s="115">
        <v>2373</v>
      </c>
      <c r="F43" s="114">
        <v>2347</v>
      </c>
      <c r="G43" s="114">
        <v>2415</v>
      </c>
      <c r="H43" s="114">
        <v>2367</v>
      </c>
      <c r="I43" s="140">
        <v>2368</v>
      </c>
      <c r="J43" s="115">
        <v>5</v>
      </c>
      <c r="K43" s="116">
        <v>0.21114864864864866</v>
      </c>
    </row>
    <row r="44" spans="1:11" ht="14.1" customHeight="1" x14ac:dyDescent="0.2">
      <c r="A44" s="306">
        <v>53</v>
      </c>
      <c r="B44" s="307" t="s">
        <v>265</v>
      </c>
      <c r="C44" s="308"/>
      <c r="D44" s="113">
        <v>0.8021347650320374</v>
      </c>
      <c r="E44" s="115">
        <v>502</v>
      </c>
      <c r="F44" s="114">
        <v>496</v>
      </c>
      <c r="G44" s="114">
        <v>492</v>
      </c>
      <c r="H44" s="114">
        <v>503</v>
      </c>
      <c r="I44" s="140">
        <v>490</v>
      </c>
      <c r="J44" s="115">
        <v>12</v>
      </c>
      <c r="K44" s="116">
        <v>2.4489795918367347</v>
      </c>
    </row>
    <row r="45" spans="1:11" ht="14.1" customHeight="1" x14ac:dyDescent="0.2">
      <c r="A45" s="306" t="s">
        <v>266</v>
      </c>
      <c r="B45" s="307" t="s">
        <v>267</v>
      </c>
      <c r="C45" s="308"/>
      <c r="D45" s="113">
        <v>0.69347905980857416</v>
      </c>
      <c r="E45" s="115">
        <v>434</v>
      </c>
      <c r="F45" s="114">
        <v>424</v>
      </c>
      <c r="G45" s="114">
        <v>422</v>
      </c>
      <c r="H45" s="114">
        <v>432</v>
      </c>
      <c r="I45" s="140">
        <v>422</v>
      </c>
      <c r="J45" s="115">
        <v>12</v>
      </c>
      <c r="K45" s="116">
        <v>2.8436018957345972</v>
      </c>
    </row>
    <row r="46" spans="1:11" ht="14.1" customHeight="1" x14ac:dyDescent="0.2">
      <c r="A46" s="306">
        <v>54</v>
      </c>
      <c r="B46" s="307" t="s">
        <v>268</v>
      </c>
      <c r="C46" s="308"/>
      <c r="D46" s="113">
        <v>2.9321061630155154</v>
      </c>
      <c r="E46" s="115">
        <v>1835</v>
      </c>
      <c r="F46" s="114">
        <v>1847</v>
      </c>
      <c r="G46" s="114">
        <v>1858</v>
      </c>
      <c r="H46" s="114">
        <v>1832</v>
      </c>
      <c r="I46" s="140">
        <v>1789</v>
      </c>
      <c r="J46" s="115">
        <v>46</v>
      </c>
      <c r="K46" s="116">
        <v>2.5712688652878701</v>
      </c>
    </row>
    <row r="47" spans="1:11" ht="14.1" customHeight="1" x14ac:dyDescent="0.2">
      <c r="A47" s="306">
        <v>61</v>
      </c>
      <c r="B47" s="307" t="s">
        <v>269</v>
      </c>
      <c r="C47" s="308"/>
      <c r="D47" s="113">
        <v>1.4940159468226195</v>
      </c>
      <c r="E47" s="115">
        <v>935</v>
      </c>
      <c r="F47" s="114">
        <v>936</v>
      </c>
      <c r="G47" s="114">
        <v>954</v>
      </c>
      <c r="H47" s="114">
        <v>936</v>
      </c>
      <c r="I47" s="140">
        <v>922</v>
      </c>
      <c r="J47" s="115">
        <v>13</v>
      </c>
      <c r="K47" s="116">
        <v>1.4099783080260304</v>
      </c>
    </row>
    <row r="48" spans="1:11" ht="14.1" customHeight="1" x14ac:dyDescent="0.2">
      <c r="A48" s="306">
        <v>62</v>
      </c>
      <c r="B48" s="307" t="s">
        <v>270</v>
      </c>
      <c r="C48" s="308"/>
      <c r="D48" s="113">
        <v>7.5084288065449085</v>
      </c>
      <c r="E48" s="115">
        <v>4699</v>
      </c>
      <c r="F48" s="114">
        <v>4697</v>
      </c>
      <c r="G48" s="114">
        <v>4691</v>
      </c>
      <c r="H48" s="114">
        <v>4596</v>
      </c>
      <c r="I48" s="140">
        <v>4608</v>
      </c>
      <c r="J48" s="115">
        <v>91</v>
      </c>
      <c r="K48" s="116">
        <v>1.9748263888888888</v>
      </c>
    </row>
    <row r="49" spans="1:11" ht="14.1" customHeight="1" x14ac:dyDescent="0.2">
      <c r="A49" s="306">
        <v>63</v>
      </c>
      <c r="B49" s="307" t="s">
        <v>271</v>
      </c>
      <c r="C49" s="308"/>
      <c r="D49" s="113">
        <v>1.7608615758273014</v>
      </c>
      <c r="E49" s="115">
        <v>1102</v>
      </c>
      <c r="F49" s="114">
        <v>1099</v>
      </c>
      <c r="G49" s="114">
        <v>1121</v>
      </c>
      <c r="H49" s="114">
        <v>1135</v>
      </c>
      <c r="I49" s="140">
        <v>1103</v>
      </c>
      <c r="J49" s="115">
        <v>-1</v>
      </c>
      <c r="K49" s="116">
        <v>-9.0661831368993653E-2</v>
      </c>
    </row>
    <row r="50" spans="1:11" ht="14.1" customHeight="1" x14ac:dyDescent="0.2">
      <c r="A50" s="306" t="s">
        <v>272</v>
      </c>
      <c r="B50" s="307" t="s">
        <v>273</v>
      </c>
      <c r="C50" s="308"/>
      <c r="D50" s="113">
        <v>0.27004138504066599</v>
      </c>
      <c r="E50" s="115">
        <v>169</v>
      </c>
      <c r="F50" s="114">
        <v>178</v>
      </c>
      <c r="G50" s="114">
        <v>185</v>
      </c>
      <c r="H50" s="114">
        <v>182</v>
      </c>
      <c r="I50" s="140">
        <v>179</v>
      </c>
      <c r="J50" s="115">
        <v>-10</v>
      </c>
      <c r="K50" s="116">
        <v>-5.5865921787709496</v>
      </c>
    </row>
    <row r="51" spans="1:11" ht="14.1" customHeight="1" x14ac:dyDescent="0.2">
      <c r="A51" s="306" t="s">
        <v>274</v>
      </c>
      <c r="B51" s="307" t="s">
        <v>275</v>
      </c>
      <c r="C51" s="308"/>
      <c r="D51" s="113">
        <v>1.3390217790773853</v>
      </c>
      <c r="E51" s="115">
        <v>838</v>
      </c>
      <c r="F51" s="114">
        <v>828</v>
      </c>
      <c r="G51" s="114">
        <v>839</v>
      </c>
      <c r="H51" s="114">
        <v>850</v>
      </c>
      <c r="I51" s="140">
        <v>828</v>
      </c>
      <c r="J51" s="115">
        <v>10</v>
      </c>
      <c r="K51" s="116">
        <v>1.2077294685990339</v>
      </c>
    </row>
    <row r="52" spans="1:11" ht="14.1" customHeight="1" x14ac:dyDescent="0.2">
      <c r="A52" s="306">
        <v>71</v>
      </c>
      <c r="B52" s="307" t="s">
        <v>276</v>
      </c>
      <c r="C52" s="308"/>
      <c r="D52" s="113">
        <v>7.6937826566319929</v>
      </c>
      <c r="E52" s="115">
        <v>4815</v>
      </c>
      <c r="F52" s="114">
        <v>4858</v>
      </c>
      <c r="G52" s="114">
        <v>4912</v>
      </c>
      <c r="H52" s="114">
        <v>4860</v>
      </c>
      <c r="I52" s="140">
        <v>4881</v>
      </c>
      <c r="J52" s="115">
        <v>-66</v>
      </c>
      <c r="K52" s="116">
        <v>-1.3521819299323909</v>
      </c>
    </row>
    <row r="53" spans="1:11" ht="14.1" customHeight="1" x14ac:dyDescent="0.2">
      <c r="A53" s="306" t="s">
        <v>277</v>
      </c>
      <c r="B53" s="307" t="s">
        <v>278</v>
      </c>
      <c r="C53" s="308"/>
      <c r="D53" s="113">
        <v>2.8649952862598469</v>
      </c>
      <c r="E53" s="115">
        <v>1793</v>
      </c>
      <c r="F53" s="114">
        <v>1798</v>
      </c>
      <c r="G53" s="114">
        <v>1831</v>
      </c>
      <c r="H53" s="114">
        <v>1811</v>
      </c>
      <c r="I53" s="140">
        <v>1819</v>
      </c>
      <c r="J53" s="115">
        <v>-26</v>
      </c>
      <c r="K53" s="116">
        <v>-1.4293567894447499</v>
      </c>
    </row>
    <row r="54" spans="1:11" ht="14.1" customHeight="1" x14ac:dyDescent="0.2">
      <c r="A54" s="306" t="s">
        <v>279</v>
      </c>
      <c r="B54" s="307" t="s">
        <v>280</v>
      </c>
      <c r="C54" s="308"/>
      <c r="D54" s="113">
        <v>3.8157327069651501</v>
      </c>
      <c r="E54" s="115">
        <v>2388</v>
      </c>
      <c r="F54" s="114">
        <v>2412</v>
      </c>
      <c r="G54" s="114">
        <v>2419</v>
      </c>
      <c r="H54" s="114">
        <v>2398</v>
      </c>
      <c r="I54" s="140">
        <v>2407</v>
      </c>
      <c r="J54" s="115">
        <v>-19</v>
      </c>
      <c r="K54" s="116">
        <v>-0.78936435396759452</v>
      </c>
    </row>
    <row r="55" spans="1:11" ht="14.1" customHeight="1" x14ac:dyDescent="0.2">
      <c r="A55" s="306">
        <v>72</v>
      </c>
      <c r="B55" s="307" t="s">
        <v>281</v>
      </c>
      <c r="C55" s="308"/>
      <c r="D55" s="113">
        <v>2.6253135835610308</v>
      </c>
      <c r="E55" s="115">
        <v>1643</v>
      </c>
      <c r="F55" s="114">
        <v>1660</v>
      </c>
      <c r="G55" s="114">
        <v>1649</v>
      </c>
      <c r="H55" s="114">
        <v>1637</v>
      </c>
      <c r="I55" s="140">
        <v>1657</v>
      </c>
      <c r="J55" s="115">
        <v>-14</v>
      </c>
      <c r="K55" s="116">
        <v>-0.84490042245021124</v>
      </c>
    </row>
    <row r="56" spans="1:11" ht="14.1" customHeight="1" x14ac:dyDescent="0.2">
      <c r="A56" s="306" t="s">
        <v>282</v>
      </c>
      <c r="B56" s="307" t="s">
        <v>283</v>
      </c>
      <c r="C56" s="308"/>
      <c r="D56" s="113">
        <v>1.1824297333141589</v>
      </c>
      <c r="E56" s="115">
        <v>740</v>
      </c>
      <c r="F56" s="114">
        <v>745</v>
      </c>
      <c r="G56" s="114">
        <v>742</v>
      </c>
      <c r="H56" s="114">
        <v>732</v>
      </c>
      <c r="I56" s="140">
        <v>742</v>
      </c>
      <c r="J56" s="115">
        <v>-2</v>
      </c>
      <c r="K56" s="116">
        <v>-0.26954177897574122</v>
      </c>
    </row>
    <row r="57" spans="1:11" ht="14.1" customHeight="1" x14ac:dyDescent="0.2">
      <c r="A57" s="306" t="s">
        <v>284</v>
      </c>
      <c r="B57" s="307" t="s">
        <v>285</v>
      </c>
      <c r="C57" s="308"/>
      <c r="D57" s="113">
        <v>1.1312976367384113</v>
      </c>
      <c r="E57" s="115">
        <v>708</v>
      </c>
      <c r="F57" s="114">
        <v>721</v>
      </c>
      <c r="G57" s="114">
        <v>714</v>
      </c>
      <c r="H57" s="114">
        <v>716</v>
      </c>
      <c r="I57" s="140">
        <v>727</v>
      </c>
      <c r="J57" s="115">
        <v>-19</v>
      </c>
      <c r="K57" s="116">
        <v>-2.6134800550206325</v>
      </c>
    </row>
    <row r="58" spans="1:11" ht="14.1" customHeight="1" x14ac:dyDescent="0.2">
      <c r="A58" s="306">
        <v>73</v>
      </c>
      <c r="B58" s="307" t="s">
        <v>286</v>
      </c>
      <c r="C58" s="308"/>
      <c r="D58" s="113">
        <v>3.2133326941821263</v>
      </c>
      <c r="E58" s="115">
        <v>2011</v>
      </c>
      <c r="F58" s="114">
        <v>2038</v>
      </c>
      <c r="G58" s="114">
        <v>2060</v>
      </c>
      <c r="H58" s="114">
        <v>2040</v>
      </c>
      <c r="I58" s="140">
        <v>2047</v>
      </c>
      <c r="J58" s="115">
        <v>-36</v>
      </c>
      <c r="K58" s="116">
        <v>-1.7586712261846604</v>
      </c>
    </row>
    <row r="59" spans="1:11" ht="14.1" customHeight="1" x14ac:dyDescent="0.2">
      <c r="A59" s="306" t="s">
        <v>287</v>
      </c>
      <c r="B59" s="307" t="s">
        <v>288</v>
      </c>
      <c r="C59" s="308"/>
      <c r="D59" s="113">
        <v>2.8985507246376812</v>
      </c>
      <c r="E59" s="115">
        <v>1814</v>
      </c>
      <c r="F59" s="114">
        <v>1842</v>
      </c>
      <c r="G59" s="114">
        <v>1862</v>
      </c>
      <c r="H59" s="114">
        <v>1843</v>
      </c>
      <c r="I59" s="140">
        <v>1842</v>
      </c>
      <c r="J59" s="115">
        <v>-28</v>
      </c>
      <c r="K59" s="116">
        <v>-1.5200868621064061</v>
      </c>
    </row>
    <row r="60" spans="1:11" ht="14.1" customHeight="1" x14ac:dyDescent="0.2">
      <c r="A60" s="306">
        <v>81</v>
      </c>
      <c r="B60" s="307" t="s">
        <v>289</v>
      </c>
      <c r="C60" s="308"/>
      <c r="D60" s="113">
        <v>8.6077688829234784</v>
      </c>
      <c r="E60" s="115">
        <v>5387</v>
      </c>
      <c r="F60" s="114">
        <v>5425</v>
      </c>
      <c r="G60" s="114">
        <v>5420</v>
      </c>
      <c r="H60" s="114">
        <v>5321</v>
      </c>
      <c r="I60" s="140">
        <v>5317</v>
      </c>
      <c r="J60" s="115">
        <v>70</v>
      </c>
      <c r="K60" s="116">
        <v>1.3165318788790672</v>
      </c>
    </row>
    <row r="61" spans="1:11" ht="14.1" customHeight="1" x14ac:dyDescent="0.2">
      <c r="A61" s="306" t="s">
        <v>290</v>
      </c>
      <c r="B61" s="307" t="s">
        <v>291</v>
      </c>
      <c r="C61" s="308"/>
      <c r="D61" s="113">
        <v>1.7033379671795854</v>
      </c>
      <c r="E61" s="115">
        <v>1066</v>
      </c>
      <c r="F61" s="114">
        <v>1070</v>
      </c>
      <c r="G61" s="114">
        <v>1092</v>
      </c>
      <c r="H61" s="114">
        <v>1080</v>
      </c>
      <c r="I61" s="140">
        <v>1089</v>
      </c>
      <c r="J61" s="115">
        <v>-23</v>
      </c>
      <c r="K61" s="116">
        <v>-2.1120293847566574</v>
      </c>
    </row>
    <row r="62" spans="1:11" ht="14.1" customHeight="1" x14ac:dyDescent="0.2">
      <c r="A62" s="306" t="s">
        <v>292</v>
      </c>
      <c r="B62" s="307" t="s">
        <v>293</v>
      </c>
      <c r="C62" s="308"/>
      <c r="D62" s="113">
        <v>4.1768531390313663</v>
      </c>
      <c r="E62" s="115">
        <v>2614</v>
      </c>
      <c r="F62" s="114">
        <v>2640</v>
      </c>
      <c r="G62" s="114">
        <v>2620</v>
      </c>
      <c r="H62" s="114">
        <v>2561</v>
      </c>
      <c r="I62" s="140">
        <v>2557</v>
      </c>
      <c r="J62" s="115">
        <v>57</v>
      </c>
      <c r="K62" s="116">
        <v>2.229174814235432</v>
      </c>
    </row>
    <row r="63" spans="1:11" ht="14.1" customHeight="1" x14ac:dyDescent="0.2">
      <c r="A63" s="306"/>
      <c r="B63" s="307" t="s">
        <v>294</v>
      </c>
      <c r="C63" s="308"/>
      <c r="D63" s="113">
        <v>3.4673952990428711</v>
      </c>
      <c r="E63" s="115">
        <v>2170</v>
      </c>
      <c r="F63" s="114">
        <v>2194</v>
      </c>
      <c r="G63" s="114">
        <v>2197</v>
      </c>
      <c r="H63" s="114">
        <v>2146</v>
      </c>
      <c r="I63" s="140">
        <v>2149</v>
      </c>
      <c r="J63" s="115">
        <v>21</v>
      </c>
      <c r="K63" s="116">
        <v>0.9771986970684039</v>
      </c>
    </row>
    <row r="64" spans="1:11" ht="14.1" customHeight="1" x14ac:dyDescent="0.2">
      <c r="A64" s="306" t="s">
        <v>295</v>
      </c>
      <c r="B64" s="307" t="s">
        <v>296</v>
      </c>
      <c r="C64" s="308"/>
      <c r="D64" s="113">
        <v>0.68229391368262948</v>
      </c>
      <c r="E64" s="115">
        <v>427</v>
      </c>
      <c r="F64" s="114">
        <v>435</v>
      </c>
      <c r="G64" s="114">
        <v>438</v>
      </c>
      <c r="H64" s="114">
        <v>429</v>
      </c>
      <c r="I64" s="140">
        <v>420</v>
      </c>
      <c r="J64" s="115">
        <v>7</v>
      </c>
      <c r="K64" s="116">
        <v>1.6666666666666667</v>
      </c>
    </row>
    <row r="65" spans="1:11" ht="14.1" customHeight="1" x14ac:dyDescent="0.2">
      <c r="A65" s="306" t="s">
        <v>297</v>
      </c>
      <c r="B65" s="307" t="s">
        <v>298</v>
      </c>
      <c r="C65" s="308"/>
      <c r="D65" s="113">
        <v>1.108927344486522</v>
      </c>
      <c r="E65" s="115">
        <v>694</v>
      </c>
      <c r="F65" s="114">
        <v>697</v>
      </c>
      <c r="G65" s="114">
        <v>693</v>
      </c>
      <c r="H65" s="114">
        <v>678</v>
      </c>
      <c r="I65" s="140">
        <v>685</v>
      </c>
      <c r="J65" s="115">
        <v>9</v>
      </c>
      <c r="K65" s="116">
        <v>1.3138686131386861</v>
      </c>
    </row>
    <row r="66" spans="1:11" ht="14.1" customHeight="1" x14ac:dyDescent="0.2">
      <c r="A66" s="306">
        <v>82</v>
      </c>
      <c r="B66" s="307" t="s">
        <v>299</v>
      </c>
      <c r="C66" s="308"/>
      <c r="D66" s="113">
        <v>4.6578144224469904</v>
      </c>
      <c r="E66" s="115">
        <v>2915</v>
      </c>
      <c r="F66" s="114">
        <v>2922</v>
      </c>
      <c r="G66" s="114">
        <v>2939</v>
      </c>
      <c r="H66" s="114">
        <v>2857</v>
      </c>
      <c r="I66" s="140">
        <v>2833</v>
      </c>
      <c r="J66" s="115">
        <v>82</v>
      </c>
      <c r="K66" s="116">
        <v>2.8944581715495943</v>
      </c>
    </row>
    <row r="67" spans="1:11" ht="14.1" customHeight="1" x14ac:dyDescent="0.2">
      <c r="A67" s="306" t="s">
        <v>300</v>
      </c>
      <c r="B67" s="307" t="s">
        <v>301</v>
      </c>
      <c r="C67" s="308"/>
      <c r="D67" s="113">
        <v>3.2980202291357079</v>
      </c>
      <c r="E67" s="115">
        <v>2064</v>
      </c>
      <c r="F67" s="114">
        <v>2064</v>
      </c>
      <c r="G67" s="114">
        <v>2080</v>
      </c>
      <c r="H67" s="114">
        <v>2019</v>
      </c>
      <c r="I67" s="140">
        <v>2005</v>
      </c>
      <c r="J67" s="115">
        <v>59</v>
      </c>
      <c r="K67" s="116">
        <v>2.9426433915211971</v>
      </c>
    </row>
    <row r="68" spans="1:11" ht="14.1" customHeight="1" x14ac:dyDescent="0.2">
      <c r="A68" s="306" t="s">
        <v>302</v>
      </c>
      <c r="B68" s="307" t="s">
        <v>303</v>
      </c>
      <c r="C68" s="308"/>
      <c r="D68" s="113">
        <v>0.84208171548184008</v>
      </c>
      <c r="E68" s="115">
        <v>527</v>
      </c>
      <c r="F68" s="114">
        <v>534</v>
      </c>
      <c r="G68" s="114">
        <v>535</v>
      </c>
      <c r="H68" s="114">
        <v>518</v>
      </c>
      <c r="I68" s="140">
        <v>505</v>
      </c>
      <c r="J68" s="115">
        <v>22</v>
      </c>
      <c r="K68" s="116">
        <v>4.3564356435643568</v>
      </c>
    </row>
    <row r="69" spans="1:11" ht="14.1" customHeight="1" x14ac:dyDescent="0.2">
      <c r="A69" s="306">
        <v>83</v>
      </c>
      <c r="B69" s="307" t="s">
        <v>304</v>
      </c>
      <c r="C69" s="308"/>
      <c r="D69" s="113">
        <v>7.7576977773516766</v>
      </c>
      <c r="E69" s="115">
        <v>4855</v>
      </c>
      <c r="F69" s="114">
        <v>4882</v>
      </c>
      <c r="G69" s="114">
        <v>4837</v>
      </c>
      <c r="H69" s="114">
        <v>4786</v>
      </c>
      <c r="I69" s="140">
        <v>4780</v>
      </c>
      <c r="J69" s="115">
        <v>75</v>
      </c>
      <c r="K69" s="116">
        <v>1.5690376569037656</v>
      </c>
    </row>
    <row r="70" spans="1:11" ht="14.1" customHeight="1" x14ac:dyDescent="0.2">
      <c r="A70" s="306" t="s">
        <v>305</v>
      </c>
      <c r="B70" s="307" t="s">
        <v>306</v>
      </c>
      <c r="C70" s="308"/>
      <c r="D70" s="113">
        <v>7.0546314494351501</v>
      </c>
      <c r="E70" s="115">
        <v>4415</v>
      </c>
      <c r="F70" s="114">
        <v>4450</v>
      </c>
      <c r="G70" s="114">
        <v>4406</v>
      </c>
      <c r="H70" s="114">
        <v>4360</v>
      </c>
      <c r="I70" s="140">
        <v>4368</v>
      </c>
      <c r="J70" s="115">
        <v>47</v>
      </c>
      <c r="K70" s="116">
        <v>1.076007326007326</v>
      </c>
    </row>
    <row r="71" spans="1:11" ht="14.1" customHeight="1" x14ac:dyDescent="0.2">
      <c r="A71" s="306"/>
      <c r="B71" s="307" t="s">
        <v>307</v>
      </c>
      <c r="C71" s="308"/>
      <c r="D71" s="113">
        <v>4.4325136219101031</v>
      </c>
      <c r="E71" s="115">
        <v>2774</v>
      </c>
      <c r="F71" s="114">
        <v>2809</v>
      </c>
      <c r="G71" s="114">
        <v>2771</v>
      </c>
      <c r="H71" s="114">
        <v>2750</v>
      </c>
      <c r="I71" s="140">
        <v>2761</v>
      </c>
      <c r="J71" s="115">
        <v>13</v>
      </c>
      <c r="K71" s="116">
        <v>0.47084389713871788</v>
      </c>
    </row>
    <row r="72" spans="1:11" ht="14.1" customHeight="1" x14ac:dyDescent="0.2">
      <c r="A72" s="306">
        <v>84</v>
      </c>
      <c r="B72" s="307" t="s">
        <v>308</v>
      </c>
      <c r="C72" s="308"/>
      <c r="D72" s="113">
        <v>2.4878960740137099</v>
      </c>
      <c r="E72" s="115">
        <v>1557</v>
      </c>
      <c r="F72" s="114">
        <v>1577</v>
      </c>
      <c r="G72" s="114">
        <v>1582</v>
      </c>
      <c r="H72" s="114">
        <v>1590</v>
      </c>
      <c r="I72" s="140">
        <v>1595</v>
      </c>
      <c r="J72" s="115">
        <v>-38</v>
      </c>
      <c r="K72" s="116">
        <v>-2.3824451410658307</v>
      </c>
    </row>
    <row r="73" spans="1:11" ht="14.1" customHeight="1" x14ac:dyDescent="0.2">
      <c r="A73" s="306" t="s">
        <v>309</v>
      </c>
      <c r="B73" s="307" t="s">
        <v>310</v>
      </c>
      <c r="C73" s="308"/>
      <c r="D73" s="113">
        <v>1.4748414106067143</v>
      </c>
      <c r="E73" s="115">
        <v>923</v>
      </c>
      <c r="F73" s="114">
        <v>931</v>
      </c>
      <c r="G73" s="114">
        <v>939</v>
      </c>
      <c r="H73" s="114">
        <v>958</v>
      </c>
      <c r="I73" s="140">
        <v>969</v>
      </c>
      <c r="J73" s="115">
        <v>-46</v>
      </c>
      <c r="K73" s="116">
        <v>-4.7471620227038187</v>
      </c>
    </row>
    <row r="74" spans="1:11" ht="14.1" customHeight="1" x14ac:dyDescent="0.2">
      <c r="A74" s="306" t="s">
        <v>311</v>
      </c>
      <c r="B74" s="307" t="s">
        <v>312</v>
      </c>
      <c r="C74" s="308"/>
      <c r="D74" s="113">
        <v>0.42343767476790822</v>
      </c>
      <c r="E74" s="115">
        <v>265</v>
      </c>
      <c r="F74" s="114">
        <v>274</v>
      </c>
      <c r="G74" s="114">
        <v>268</v>
      </c>
      <c r="H74" s="114">
        <v>261</v>
      </c>
      <c r="I74" s="140">
        <v>265</v>
      </c>
      <c r="J74" s="115">
        <v>0</v>
      </c>
      <c r="K74" s="116">
        <v>0</v>
      </c>
    </row>
    <row r="75" spans="1:11" ht="14.1" customHeight="1" x14ac:dyDescent="0.2">
      <c r="A75" s="306" t="s">
        <v>313</v>
      </c>
      <c r="B75" s="307" t="s">
        <v>314</v>
      </c>
      <c r="C75" s="308"/>
      <c r="D75" s="113">
        <v>0.30998833549046867</v>
      </c>
      <c r="E75" s="115">
        <v>194</v>
      </c>
      <c r="F75" s="114">
        <v>195</v>
      </c>
      <c r="G75" s="114">
        <v>195</v>
      </c>
      <c r="H75" s="114">
        <v>195</v>
      </c>
      <c r="I75" s="140">
        <v>188</v>
      </c>
      <c r="J75" s="115">
        <v>6</v>
      </c>
      <c r="K75" s="116">
        <v>3.1914893617021276</v>
      </c>
    </row>
    <row r="76" spans="1:11" ht="14.1" customHeight="1" x14ac:dyDescent="0.2">
      <c r="A76" s="306">
        <v>91</v>
      </c>
      <c r="B76" s="307" t="s">
        <v>315</v>
      </c>
      <c r="C76" s="308"/>
      <c r="D76" s="113">
        <v>0.54008277008133199</v>
      </c>
      <c r="E76" s="115">
        <v>338</v>
      </c>
      <c r="F76" s="114">
        <v>329</v>
      </c>
      <c r="G76" s="114">
        <v>321</v>
      </c>
      <c r="H76" s="114">
        <v>318</v>
      </c>
      <c r="I76" s="140">
        <v>306</v>
      </c>
      <c r="J76" s="115">
        <v>32</v>
      </c>
      <c r="K76" s="116">
        <v>10.457516339869281</v>
      </c>
    </row>
    <row r="77" spans="1:11" ht="14.1" customHeight="1" x14ac:dyDescent="0.2">
      <c r="A77" s="306">
        <v>92</v>
      </c>
      <c r="B77" s="307" t="s">
        <v>316</v>
      </c>
      <c r="C77" s="308"/>
      <c r="D77" s="113">
        <v>0.26364987296869757</v>
      </c>
      <c r="E77" s="115">
        <v>165</v>
      </c>
      <c r="F77" s="114">
        <v>163</v>
      </c>
      <c r="G77" s="114">
        <v>160</v>
      </c>
      <c r="H77" s="114">
        <v>181</v>
      </c>
      <c r="I77" s="140">
        <v>172</v>
      </c>
      <c r="J77" s="115">
        <v>-7</v>
      </c>
      <c r="K77" s="116">
        <v>-4.0697674418604652</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0.14860265567326592</v>
      </c>
      <c r="E79" s="115">
        <v>93</v>
      </c>
      <c r="F79" s="114">
        <v>90</v>
      </c>
      <c r="G79" s="114">
        <v>91</v>
      </c>
      <c r="H79" s="114">
        <v>91</v>
      </c>
      <c r="I79" s="140">
        <v>81</v>
      </c>
      <c r="J79" s="115">
        <v>12</v>
      </c>
      <c r="K79" s="116">
        <v>14.814814814814815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1.9126599875365515</v>
      </c>
      <c r="E81" s="143">
        <v>1197</v>
      </c>
      <c r="F81" s="144">
        <v>1210</v>
      </c>
      <c r="G81" s="144">
        <v>1194</v>
      </c>
      <c r="H81" s="144">
        <v>1170</v>
      </c>
      <c r="I81" s="145">
        <v>1183</v>
      </c>
      <c r="J81" s="143">
        <v>14</v>
      </c>
      <c r="K81" s="146">
        <v>1.1834319526627219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7004</v>
      </c>
      <c r="E12" s="114">
        <v>7220</v>
      </c>
      <c r="F12" s="114">
        <v>7248</v>
      </c>
      <c r="G12" s="114">
        <v>7349</v>
      </c>
      <c r="H12" s="140">
        <v>7183</v>
      </c>
      <c r="I12" s="115">
        <v>-179</v>
      </c>
      <c r="J12" s="116">
        <v>-2.4919949881665042</v>
      </c>
      <c r="K12"/>
      <c r="L12"/>
      <c r="M12"/>
      <c r="N12"/>
      <c r="O12"/>
      <c r="P12"/>
    </row>
    <row r="13" spans="1:16" s="110" customFormat="1" ht="14.45" customHeight="1" x14ac:dyDescent="0.2">
      <c r="A13" s="120" t="s">
        <v>105</v>
      </c>
      <c r="B13" s="119" t="s">
        <v>106</v>
      </c>
      <c r="C13" s="113">
        <v>42.589948600799545</v>
      </c>
      <c r="D13" s="115">
        <v>2983</v>
      </c>
      <c r="E13" s="114">
        <v>3004</v>
      </c>
      <c r="F13" s="114">
        <v>2989</v>
      </c>
      <c r="G13" s="114">
        <v>2973</v>
      </c>
      <c r="H13" s="140">
        <v>2920</v>
      </c>
      <c r="I13" s="115">
        <v>63</v>
      </c>
      <c r="J13" s="116">
        <v>2.1575342465753424</v>
      </c>
      <c r="K13"/>
      <c r="L13"/>
      <c r="M13"/>
      <c r="N13"/>
      <c r="O13"/>
      <c r="P13"/>
    </row>
    <row r="14" spans="1:16" s="110" customFormat="1" ht="14.45" customHeight="1" x14ac:dyDescent="0.2">
      <c r="A14" s="120"/>
      <c r="B14" s="119" t="s">
        <v>107</v>
      </c>
      <c r="C14" s="113">
        <v>57.410051399200455</v>
      </c>
      <c r="D14" s="115">
        <v>4021</v>
      </c>
      <c r="E14" s="114">
        <v>4216</v>
      </c>
      <c r="F14" s="114">
        <v>4259</v>
      </c>
      <c r="G14" s="114">
        <v>4376</v>
      </c>
      <c r="H14" s="140">
        <v>4263</v>
      </c>
      <c r="I14" s="115">
        <v>-242</v>
      </c>
      <c r="J14" s="116">
        <v>-5.6767534600046918</v>
      </c>
      <c r="K14"/>
      <c r="L14"/>
      <c r="M14"/>
      <c r="N14"/>
      <c r="O14"/>
      <c r="P14"/>
    </row>
    <row r="15" spans="1:16" s="110" customFormat="1" ht="14.45" customHeight="1" x14ac:dyDescent="0.2">
      <c r="A15" s="118" t="s">
        <v>105</v>
      </c>
      <c r="B15" s="121" t="s">
        <v>108</v>
      </c>
      <c r="C15" s="113">
        <v>11.493432324386065</v>
      </c>
      <c r="D15" s="115">
        <v>805</v>
      </c>
      <c r="E15" s="114">
        <v>805</v>
      </c>
      <c r="F15" s="114">
        <v>806</v>
      </c>
      <c r="G15" s="114">
        <v>817</v>
      </c>
      <c r="H15" s="140">
        <v>659</v>
      </c>
      <c r="I15" s="115">
        <v>146</v>
      </c>
      <c r="J15" s="116">
        <v>22.154779969650985</v>
      </c>
      <c r="K15"/>
      <c r="L15"/>
      <c r="M15"/>
      <c r="N15"/>
      <c r="O15"/>
      <c r="P15"/>
    </row>
    <row r="16" spans="1:16" s="110" customFormat="1" ht="14.45" customHeight="1" x14ac:dyDescent="0.2">
      <c r="A16" s="118"/>
      <c r="B16" s="121" t="s">
        <v>109</v>
      </c>
      <c r="C16" s="113">
        <v>40.134209023415188</v>
      </c>
      <c r="D16" s="115">
        <v>2811</v>
      </c>
      <c r="E16" s="114">
        <v>2919</v>
      </c>
      <c r="F16" s="114">
        <v>2946</v>
      </c>
      <c r="G16" s="114">
        <v>3014</v>
      </c>
      <c r="H16" s="140">
        <v>3040</v>
      </c>
      <c r="I16" s="115">
        <v>-229</v>
      </c>
      <c r="J16" s="116">
        <v>-7.5328947368421053</v>
      </c>
      <c r="K16"/>
      <c r="L16"/>
      <c r="M16"/>
      <c r="N16"/>
      <c r="O16"/>
      <c r="P16"/>
    </row>
    <row r="17" spans="1:16" s="110" customFormat="1" ht="14.45" customHeight="1" x14ac:dyDescent="0.2">
      <c r="A17" s="118"/>
      <c r="B17" s="121" t="s">
        <v>110</v>
      </c>
      <c r="C17" s="113">
        <v>25.185608223872073</v>
      </c>
      <c r="D17" s="115">
        <v>1764</v>
      </c>
      <c r="E17" s="114">
        <v>1807</v>
      </c>
      <c r="F17" s="114">
        <v>1822</v>
      </c>
      <c r="G17" s="114">
        <v>1876</v>
      </c>
      <c r="H17" s="140">
        <v>1898</v>
      </c>
      <c r="I17" s="115">
        <v>-134</v>
      </c>
      <c r="J17" s="116">
        <v>-7.060063224446786</v>
      </c>
      <c r="K17"/>
      <c r="L17"/>
      <c r="M17"/>
      <c r="N17"/>
      <c r="O17"/>
      <c r="P17"/>
    </row>
    <row r="18" spans="1:16" s="110" customFormat="1" ht="14.45" customHeight="1" x14ac:dyDescent="0.2">
      <c r="A18" s="120"/>
      <c r="B18" s="121" t="s">
        <v>111</v>
      </c>
      <c r="C18" s="113">
        <v>23.186750428326672</v>
      </c>
      <c r="D18" s="115">
        <v>1624</v>
      </c>
      <c r="E18" s="114">
        <v>1689</v>
      </c>
      <c r="F18" s="114">
        <v>1674</v>
      </c>
      <c r="G18" s="114">
        <v>1642</v>
      </c>
      <c r="H18" s="140">
        <v>1586</v>
      </c>
      <c r="I18" s="115">
        <v>38</v>
      </c>
      <c r="J18" s="116">
        <v>2.3959646910466583</v>
      </c>
      <c r="K18"/>
      <c r="L18"/>
      <c r="M18"/>
      <c r="N18"/>
      <c r="O18"/>
      <c r="P18"/>
    </row>
    <row r="19" spans="1:16" s="110" customFormat="1" ht="14.45" customHeight="1" x14ac:dyDescent="0.2">
      <c r="A19" s="120"/>
      <c r="B19" s="121" t="s">
        <v>112</v>
      </c>
      <c r="C19" s="113">
        <v>2.6841804683038264</v>
      </c>
      <c r="D19" s="115">
        <v>188</v>
      </c>
      <c r="E19" s="114">
        <v>203</v>
      </c>
      <c r="F19" s="114">
        <v>209</v>
      </c>
      <c r="G19" s="114">
        <v>204</v>
      </c>
      <c r="H19" s="140">
        <v>206</v>
      </c>
      <c r="I19" s="115">
        <v>-18</v>
      </c>
      <c r="J19" s="116">
        <v>-8.7378640776699026</v>
      </c>
      <c r="K19"/>
      <c r="L19"/>
      <c r="M19"/>
      <c r="N19"/>
      <c r="O19"/>
      <c r="P19"/>
    </row>
    <row r="20" spans="1:16" s="110" customFormat="1" ht="14.45" customHeight="1" x14ac:dyDescent="0.2">
      <c r="A20" s="120" t="s">
        <v>113</v>
      </c>
      <c r="B20" s="119" t="s">
        <v>116</v>
      </c>
      <c r="C20" s="113">
        <v>96.84466019417475</v>
      </c>
      <c r="D20" s="115">
        <v>6783</v>
      </c>
      <c r="E20" s="114">
        <v>6988</v>
      </c>
      <c r="F20" s="114">
        <v>7036</v>
      </c>
      <c r="G20" s="114">
        <v>7143</v>
      </c>
      <c r="H20" s="140">
        <v>6985</v>
      </c>
      <c r="I20" s="115">
        <v>-202</v>
      </c>
      <c r="J20" s="116">
        <v>-2.8919112383679311</v>
      </c>
      <c r="K20"/>
      <c r="L20"/>
      <c r="M20"/>
      <c r="N20"/>
      <c r="O20"/>
      <c r="P20"/>
    </row>
    <row r="21" spans="1:16" s="110" customFormat="1" ht="14.45" customHeight="1" x14ac:dyDescent="0.2">
      <c r="A21" s="123"/>
      <c r="B21" s="124" t="s">
        <v>117</v>
      </c>
      <c r="C21" s="125">
        <v>3.0982295830953741</v>
      </c>
      <c r="D21" s="143">
        <v>217</v>
      </c>
      <c r="E21" s="144">
        <v>222</v>
      </c>
      <c r="F21" s="144">
        <v>204</v>
      </c>
      <c r="G21" s="144">
        <v>193</v>
      </c>
      <c r="H21" s="145">
        <v>186</v>
      </c>
      <c r="I21" s="143">
        <v>31</v>
      </c>
      <c r="J21" s="146">
        <v>16.666666666666668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7792</v>
      </c>
      <c r="E56" s="114">
        <v>8053</v>
      </c>
      <c r="F56" s="114">
        <v>8098</v>
      </c>
      <c r="G56" s="114">
        <v>8192</v>
      </c>
      <c r="H56" s="140">
        <v>8076</v>
      </c>
      <c r="I56" s="115">
        <v>-284</v>
      </c>
      <c r="J56" s="116">
        <v>-3.5165923724616146</v>
      </c>
      <c r="K56"/>
      <c r="L56"/>
      <c r="M56"/>
      <c r="N56"/>
      <c r="O56"/>
      <c r="P56"/>
    </row>
    <row r="57" spans="1:16" s="110" customFormat="1" ht="14.45" customHeight="1" x14ac:dyDescent="0.2">
      <c r="A57" s="120" t="s">
        <v>105</v>
      </c>
      <c r="B57" s="119" t="s">
        <v>106</v>
      </c>
      <c r="C57" s="113">
        <v>42.299794661190965</v>
      </c>
      <c r="D57" s="115">
        <v>3296</v>
      </c>
      <c r="E57" s="114">
        <v>3368</v>
      </c>
      <c r="F57" s="114">
        <v>3355</v>
      </c>
      <c r="G57" s="114">
        <v>3336</v>
      </c>
      <c r="H57" s="140">
        <v>3300</v>
      </c>
      <c r="I57" s="115">
        <v>-4</v>
      </c>
      <c r="J57" s="116">
        <v>-0.12121212121212122</v>
      </c>
    </row>
    <row r="58" spans="1:16" s="110" customFormat="1" ht="14.45" customHeight="1" x14ac:dyDescent="0.2">
      <c r="A58" s="120"/>
      <c r="B58" s="119" t="s">
        <v>107</v>
      </c>
      <c r="C58" s="113">
        <v>57.700205338809035</v>
      </c>
      <c r="D58" s="115">
        <v>4496</v>
      </c>
      <c r="E58" s="114">
        <v>4685</v>
      </c>
      <c r="F58" s="114">
        <v>4743</v>
      </c>
      <c r="G58" s="114">
        <v>4856</v>
      </c>
      <c r="H58" s="140">
        <v>4776</v>
      </c>
      <c r="I58" s="115">
        <v>-280</v>
      </c>
      <c r="J58" s="116">
        <v>-5.8626465661641545</v>
      </c>
    </row>
    <row r="59" spans="1:16" s="110" customFormat="1" ht="14.45" customHeight="1" x14ac:dyDescent="0.2">
      <c r="A59" s="118" t="s">
        <v>105</v>
      </c>
      <c r="B59" s="121" t="s">
        <v>108</v>
      </c>
      <c r="C59" s="113">
        <v>10.433778234086242</v>
      </c>
      <c r="D59" s="115">
        <v>813</v>
      </c>
      <c r="E59" s="114">
        <v>835</v>
      </c>
      <c r="F59" s="114">
        <v>827</v>
      </c>
      <c r="G59" s="114">
        <v>867</v>
      </c>
      <c r="H59" s="140">
        <v>741</v>
      </c>
      <c r="I59" s="115">
        <v>72</v>
      </c>
      <c r="J59" s="116">
        <v>9.7165991902834001</v>
      </c>
    </row>
    <row r="60" spans="1:16" s="110" customFormat="1" ht="14.45" customHeight="1" x14ac:dyDescent="0.2">
      <c r="A60" s="118"/>
      <c r="B60" s="121" t="s">
        <v>109</v>
      </c>
      <c r="C60" s="113">
        <v>40.913757700205338</v>
      </c>
      <c r="D60" s="115">
        <v>3188</v>
      </c>
      <c r="E60" s="114">
        <v>3350</v>
      </c>
      <c r="F60" s="114">
        <v>3391</v>
      </c>
      <c r="G60" s="114">
        <v>3418</v>
      </c>
      <c r="H60" s="140">
        <v>3462</v>
      </c>
      <c r="I60" s="115">
        <v>-274</v>
      </c>
      <c r="J60" s="116">
        <v>-7.9145002888503759</v>
      </c>
    </row>
    <row r="61" spans="1:16" s="110" customFormat="1" ht="14.45" customHeight="1" x14ac:dyDescent="0.2">
      <c r="A61" s="118"/>
      <c r="B61" s="121" t="s">
        <v>110</v>
      </c>
      <c r="C61" s="113">
        <v>25.705852156057496</v>
      </c>
      <c r="D61" s="115">
        <v>2003</v>
      </c>
      <c r="E61" s="114">
        <v>2027</v>
      </c>
      <c r="F61" s="114">
        <v>2058</v>
      </c>
      <c r="G61" s="114">
        <v>2103</v>
      </c>
      <c r="H61" s="140">
        <v>2127</v>
      </c>
      <c r="I61" s="115">
        <v>-124</v>
      </c>
      <c r="J61" s="116">
        <v>-5.8298072402444756</v>
      </c>
    </row>
    <row r="62" spans="1:16" s="110" customFormat="1" ht="14.45" customHeight="1" x14ac:dyDescent="0.2">
      <c r="A62" s="120"/>
      <c r="B62" s="121" t="s">
        <v>111</v>
      </c>
      <c r="C62" s="113">
        <v>22.946611909650922</v>
      </c>
      <c r="D62" s="115">
        <v>1788</v>
      </c>
      <c r="E62" s="114">
        <v>1841</v>
      </c>
      <c r="F62" s="114">
        <v>1822</v>
      </c>
      <c r="G62" s="114">
        <v>1804</v>
      </c>
      <c r="H62" s="140">
        <v>1746</v>
      </c>
      <c r="I62" s="115">
        <v>42</v>
      </c>
      <c r="J62" s="116">
        <v>2.4054982817869415</v>
      </c>
    </row>
    <row r="63" spans="1:16" s="110" customFormat="1" ht="14.45" customHeight="1" x14ac:dyDescent="0.2">
      <c r="A63" s="120"/>
      <c r="B63" s="121" t="s">
        <v>112</v>
      </c>
      <c r="C63" s="113">
        <v>2.6694045174537986</v>
      </c>
      <c r="D63" s="115">
        <v>208</v>
      </c>
      <c r="E63" s="114">
        <v>214</v>
      </c>
      <c r="F63" s="114">
        <v>226</v>
      </c>
      <c r="G63" s="114">
        <v>217</v>
      </c>
      <c r="H63" s="140">
        <v>214</v>
      </c>
      <c r="I63" s="115">
        <v>-6</v>
      </c>
      <c r="J63" s="116">
        <v>-2.8037383177570092</v>
      </c>
    </row>
    <row r="64" spans="1:16" s="110" customFormat="1" ht="14.45" customHeight="1" x14ac:dyDescent="0.2">
      <c r="A64" s="120" t="s">
        <v>113</v>
      </c>
      <c r="B64" s="119" t="s">
        <v>116</v>
      </c>
      <c r="C64" s="113">
        <v>96.984086242299796</v>
      </c>
      <c r="D64" s="115">
        <v>7557</v>
      </c>
      <c r="E64" s="114">
        <v>7774</v>
      </c>
      <c r="F64" s="114">
        <v>7843</v>
      </c>
      <c r="G64" s="114">
        <v>7939</v>
      </c>
      <c r="H64" s="140">
        <v>7833</v>
      </c>
      <c r="I64" s="115">
        <v>-276</v>
      </c>
      <c r="J64" s="116">
        <v>-3.5235541937954808</v>
      </c>
    </row>
    <row r="65" spans="1:10" s="110" customFormat="1" ht="14.45" customHeight="1" x14ac:dyDescent="0.2">
      <c r="A65" s="123"/>
      <c r="B65" s="124" t="s">
        <v>117</v>
      </c>
      <c r="C65" s="125">
        <v>2.9902464065708418</v>
      </c>
      <c r="D65" s="143">
        <v>233</v>
      </c>
      <c r="E65" s="144">
        <v>273</v>
      </c>
      <c r="F65" s="144">
        <v>250</v>
      </c>
      <c r="G65" s="144">
        <v>244</v>
      </c>
      <c r="H65" s="145">
        <v>234</v>
      </c>
      <c r="I65" s="143">
        <v>-1</v>
      </c>
      <c r="J65" s="146">
        <v>-0.42735042735042733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7004</v>
      </c>
      <c r="G11" s="114">
        <v>7220</v>
      </c>
      <c r="H11" s="114">
        <v>7248</v>
      </c>
      <c r="I11" s="114">
        <v>7349</v>
      </c>
      <c r="J11" s="140">
        <v>7183</v>
      </c>
      <c r="K11" s="114">
        <v>-179</v>
      </c>
      <c r="L11" s="116">
        <v>-2.4919949881665042</v>
      </c>
    </row>
    <row r="12" spans="1:17" s="110" customFormat="1" ht="24" customHeight="1" x14ac:dyDescent="0.2">
      <c r="A12" s="604" t="s">
        <v>185</v>
      </c>
      <c r="B12" s="605"/>
      <c r="C12" s="605"/>
      <c r="D12" s="606"/>
      <c r="E12" s="113">
        <v>42.589948600799545</v>
      </c>
      <c r="F12" s="115">
        <v>2983</v>
      </c>
      <c r="G12" s="114">
        <v>3004</v>
      </c>
      <c r="H12" s="114">
        <v>2989</v>
      </c>
      <c r="I12" s="114">
        <v>2973</v>
      </c>
      <c r="J12" s="140">
        <v>2920</v>
      </c>
      <c r="K12" s="114">
        <v>63</v>
      </c>
      <c r="L12" s="116">
        <v>2.1575342465753424</v>
      </c>
    </row>
    <row r="13" spans="1:17" s="110" customFormat="1" ht="15" customHeight="1" x14ac:dyDescent="0.2">
      <c r="A13" s="120"/>
      <c r="B13" s="612" t="s">
        <v>107</v>
      </c>
      <c r="C13" s="612"/>
      <c r="E13" s="113">
        <v>57.410051399200455</v>
      </c>
      <c r="F13" s="115">
        <v>4021</v>
      </c>
      <c r="G13" s="114">
        <v>4216</v>
      </c>
      <c r="H13" s="114">
        <v>4259</v>
      </c>
      <c r="I13" s="114">
        <v>4376</v>
      </c>
      <c r="J13" s="140">
        <v>4263</v>
      </c>
      <c r="K13" s="114">
        <v>-242</v>
      </c>
      <c r="L13" s="116">
        <v>-5.6767534600046918</v>
      </c>
    </row>
    <row r="14" spans="1:17" s="110" customFormat="1" ht="22.5" customHeight="1" x14ac:dyDescent="0.2">
      <c r="A14" s="604" t="s">
        <v>186</v>
      </c>
      <c r="B14" s="605"/>
      <c r="C14" s="605"/>
      <c r="D14" s="606"/>
      <c r="E14" s="113">
        <v>11.493432324386065</v>
      </c>
      <c r="F14" s="115">
        <v>805</v>
      </c>
      <c r="G14" s="114">
        <v>805</v>
      </c>
      <c r="H14" s="114">
        <v>806</v>
      </c>
      <c r="I14" s="114">
        <v>817</v>
      </c>
      <c r="J14" s="140">
        <v>659</v>
      </c>
      <c r="K14" s="114">
        <v>146</v>
      </c>
      <c r="L14" s="116">
        <v>22.154779969650985</v>
      </c>
    </row>
    <row r="15" spans="1:17" s="110" customFormat="1" ht="15" customHeight="1" x14ac:dyDescent="0.2">
      <c r="A15" s="120"/>
      <c r="B15" s="119"/>
      <c r="C15" s="258" t="s">
        <v>106</v>
      </c>
      <c r="E15" s="113">
        <v>44.596273291925463</v>
      </c>
      <c r="F15" s="115">
        <v>359</v>
      </c>
      <c r="G15" s="114">
        <v>355</v>
      </c>
      <c r="H15" s="114">
        <v>345</v>
      </c>
      <c r="I15" s="114">
        <v>337</v>
      </c>
      <c r="J15" s="140">
        <v>272</v>
      </c>
      <c r="K15" s="114">
        <v>87</v>
      </c>
      <c r="L15" s="116">
        <v>31.985294117647058</v>
      </c>
    </row>
    <row r="16" spans="1:17" s="110" customFormat="1" ht="15" customHeight="1" x14ac:dyDescent="0.2">
      <c r="A16" s="120"/>
      <c r="B16" s="119"/>
      <c r="C16" s="258" t="s">
        <v>107</v>
      </c>
      <c r="E16" s="113">
        <v>55.403726708074537</v>
      </c>
      <c r="F16" s="115">
        <v>446</v>
      </c>
      <c r="G16" s="114">
        <v>450</v>
      </c>
      <c r="H16" s="114">
        <v>461</v>
      </c>
      <c r="I16" s="114">
        <v>480</v>
      </c>
      <c r="J16" s="140">
        <v>387</v>
      </c>
      <c r="K16" s="114">
        <v>59</v>
      </c>
      <c r="L16" s="116">
        <v>15.24547803617571</v>
      </c>
    </row>
    <row r="17" spans="1:12" s="110" customFormat="1" ht="15" customHeight="1" x14ac:dyDescent="0.2">
      <c r="A17" s="120"/>
      <c r="B17" s="121" t="s">
        <v>109</v>
      </c>
      <c r="C17" s="258"/>
      <c r="E17" s="113">
        <v>40.134209023415188</v>
      </c>
      <c r="F17" s="115">
        <v>2811</v>
      </c>
      <c r="G17" s="114">
        <v>2919</v>
      </c>
      <c r="H17" s="114">
        <v>2946</v>
      </c>
      <c r="I17" s="114">
        <v>3014</v>
      </c>
      <c r="J17" s="140">
        <v>3040</v>
      </c>
      <c r="K17" s="114">
        <v>-229</v>
      </c>
      <c r="L17" s="116">
        <v>-7.5328947368421053</v>
      </c>
    </row>
    <row r="18" spans="1:12" s="110" customFormat="1" ht="15" customHeight="1" x14ac:dyDescent="0.2">
      <c r="A18" s="120"/>
      <c r="B18" s="119"/>
      <c r="C18" s="258" t="s">
        <v>106</v>
      </c>
      <c r="E18" s="113">
        <v>39.060832443970121</v>
      </c>
      <c r="F18" s="115">
        <v>1098</v>
      </c>
      <c r="G18" s="114">
        <v>1091</v>
      </c>
      <c r="H18" s="114">
        <v>1074</v>
      </c>
      <c r="I18" s="114">
        <v>1079</v>
      </c>
      <c r="J18" s="140">
        <v>1103</v>
      </c>
      <c r="K18" s="114">
        <v>-5</v>
      </c>
      <c r="L18" s="116">
        <v>-0.45330915684496825</v>
      </c>
    </row>
    <row r="19" spans="1:12" s="110" customFormat="1" ht="15" customHeight="1" x14ac:dyDescent="0.2">
      <c r="A19" s="120"/>
      <c r="B19" s="119"/>
      <c r="C19" s="258" t="s">
        <v>107</v>
      </c>
      <c r="E19" s="113">
        <v>60.939167556029879</v>
      </c>
      <c r="F19" s="115">
        <v>1713</v>
      </c>
      <c r="G19" s="114">
        <v>1828</v>
      </c>
      <c r="H19" s="114">
        <v>1872</v>
      </c>
      <c r="I19" s="114">
        <v>1935</v>
      </c>
      <c r="J19" s="140">
        <v>1937</v>
      </c>
      <c r="K19" s="114">
        <v>-224</v>
      </c>
      <c r="L19" s="116">
        <v>-11.564274651522974</v>
      </c>
    </row>
    <row r="20" spans="1:12" s="110" customFormat="1" ht="15" customHeight="1" x14ac:dyDescent="0.2">
      <c r="A20" s="120"/>
      <c r="B20" s="121" t="s">
        <v>110</v>
      </c>
      <c r="C20" s="258"/>
      <c r="E20" s="113">
        <v>25.185608223872073</v>
      </c>
      <c r="F20" s="115">
        <v>1764</v>
      </c>
      <c r="G20" s="114">
        <v>1807</v>
      </c>
      <c r="H20" s="114">
        <v>1822</v>
      </c>
      <c r="I20" s="114">
        <v>1876</v>
      </c>
      <c r="J20" s="140">
        <v>1898</v>
      </c>
      <c r="K20" s="114">
        <v>-134</v>
      </c>
      <c r="L20" s="116">
        <v>-7.060063224446786</v>
      </c>
    </row>
    <row r="21" spans="1:12" s="110" customFormat="1" ht="15" customHeight="1" x14ac:dyDescent="0.2">
      <c r="A21" s="120"/>
      <c r="B21" s="119"/>
      <c r="C21" s="258" t="s">
        <v>106</v>
      </c>
      <c r="E21" s="113">
        <v>35.147392290249435</v>
      </c>
      <c r="F21" s="115">
        <v>620</v>
      </c>
      <c r="G21" s="114">
        <v>623</v>
      </c>
      <c r="H21" s="114">
        <v>639</v>
      </c>
      <c r="I21" s="114">
        <v>653</v>
      </c>
      <c r="J21" s="140">
        <v>674</v>
      </c>
      <c r="K21" s="114">
        <v>-54</v>
      </c>
      <c r="L21" s="116">
        <v>-8.0118694362017813</v>
      </c>
    </row>
    <row r="22" spans="1:12" s="110" customFormat="1" ht="15" customHeight="1" x14ac:dyDescent="0.2">
      <c r="A22" s="120"/>
      <c r="B22" s="119"/>
      <c r="C22" s="258" t="s">
        <v>107</v>
      </c>
      <c r="E22" s="113">
        <v>64.852607709750572</v>
      </c>
      <c r="F22" s="115">
        <v>1144</v>
      </c>
      <c r="G22" s="114">
        <v>1184</v>
      </c>
      <c r="H22" s="114">
        <v>1183</v>
      </c>
      <c r="I22" s="114">
        <v>1223</v>
      </c>
      <c r="J22" s="140">
        <v>1224</v>
      </c>
      <c r="K22" s="114">
        <v>-80</v>
      </c>
      <c r="L22" s="116">
        <v>-6.5359477124183005</v>
      </c>
    </row>
    <row r="23" spans="1:12" s="110" customFormat="1" ht="15" customHeight="1" x14ac:dyDescent="0.2">
      <c r="A23" s="120"/>
      <c r="B23" s="121" t="s">
        <v>111</v>
      </c>
      <c r="C23" s="258"/>
      <c r="E23" s="113">
        <v>23.186750428326672</v>
      </c>
      <c r="F23" s="115">
        <v>1624</v>
      </c>
      <c r="G23" s="114">
        <v>1689</v>
      </c>
      <c r="H23" s="114">
        <v>1674</v>
      </c>
      <c r="I23" s="114">
        <v>1642</v>
      </c>
      <c r="J23" s="140">
        <v>1586</v>
      </c>
      <c r="K23" s="114">
        <v>38</v>
      </c>
      <c r="L23" s="116">
        <v>2.3959646910466583</v>
      </c>
    </row>
    <row r="24" spans="1:12" s="110" customFormat="1" ht="15" customHeight="1" x14ac:dyDescent="0.2">
      <c r="A24" s="120"/>
      <c r="B24" s="119"/>
      <c r="C24" s="258" t="s">
        <v>106</v>
      </c>
      <c r="E24" s="113">
        <v>55.78817733990148</v>
      </c>
      <c r="F24" s="115">
        <v>906</v>
      </c>
      <c r="G24" s="114">
        <v>935</v>
      </c>
      <c r="H24" s="114">
        <v>931</v>
      </c>
      <c r="I24" s="114">
        <v>904</v>
      </c>
      <c r="J24" s="140">
        <v>871</v>
      </c>
      <c r="K24" s="114">
        <v>35</v>
      </c>
      <c r="L24" s="116">
        <v>4.0183696900114807</v>
      </c>
    </row>
    <row r="25" spans="1:12" s="110" customFormat="1" ht="15" customHeight="1" x14ac:dyDescent="0.2">
      <c r="A25" s="120"/>
      <c r="B25" s="119"/>
      <c r="C25" s="258" t="s">
        <v>107</v>
      </c>
      <c r="E25" s="113">
        <v>44.21182266009852</v>
      </c>
      <c r="F25" s="115">
        <v>718</v>
      </c>
      <c r="G25" s="114">
        <v>754</v>
      </c>
      <c r="H25" s="114">
        <v>743</v>
      </c>
      <c r="I25" s="114">
        <v>738</v>
      </c>
      <c r="J25" s="140">
        <v>715</v>
      </c>
      <c r="K25" s="114">
        <v>3</v>
      </c>
      <c r="L25" s="116">
        <v>0.41958041958041958</v>
      </c>
    </row>
    <row r="26" spans="1:12" s="110" customFormat="1" ht="15" customHeight="1" x14ac:dyDescent="0.2">
      <c r="A26" s="120"/>
      <c r="C26" s="121" t="s">
        <v>187</v>
      </c>
      <c r="D26" s="110" t="s">
        <v>188</v>
      </c>
      <c r="E26" s="113">
        <v>2.6841804683038264</v>
      </c>
      <c r="F26" s="115">
        <v>188</v>
      </c>
      <c r="G26" s="114">
        <v>203</v>
      </c>
      <c r="H26" s="114">
        <v>209</v>
      </c>
      <c r="I26" s="114">
        <v>204</v>
      </c>
      <c r="J26" s="140">
        <v>206</v>
      </c>
      <c r="K26" s="114">
        <v>-18</v>
      </c>
      <c r="L26" s="116">
        <v>-8.7378640776699026</v>
      </c>
    </row>
    <row r="27" spans="1:12" s="110" customFormat="1" ht="15" customHeight="1" x14ac:dyDescent="0.2">
      <c r="A27" s="120"/>
      <c r="B27" s="119"/>
      <c r="D27" s="259" t="s">
        <v>106</v>
      </c>
      <c r="E27" s="113">
        <v>54.787234042553195</v>
      </c>
      <c r="F27" s="115">
        <v>103</v>
      </c>
      <c r="G27" s="114">
        <v>116</v>
      </c>
      <c r="H27" s="114">
        <v>117</v>
      </c>
      <c r="I27" s="114">
        <v>109</v>
      </c>
      <c r="J27" s="140">
        <v>100</v>
      </c>
      <c r="K27" s="114">
        <v>3</v>
      </c>
      <c r="L27" s="116">
        <v>3</v>
      </c>
    </row>
    <row r="28" spans="1:12" s="110" customFormat="1" ht="15" customHeight="1" x14ac:dyDescent="0.2">
      <c r="A28" s="120"/>
      <c r="B28" s="119"/>
      <c r="D28" s="259" t="s">
        <v>107</v>
      </c>
      <c r="E28" s="113">
        <v>45.212765957446805</v>
      </c>
      <c r="F28" s="115">
        <v>85</v>
      </c>
      <c r="G28" s="114">
        <v>87</v>
      </c>
      <c r="H28" s="114">
        <v>92</v>
      </c>
      <c r="I28" s="114">
        <v>95</v>
      </c>
      <c r="J28" s="140">
        <v>106</v>
      </c>
      <c r="K28" s="114">
        <v>-21</v>
      </c>
      <c r="L28" s="116">
        <v>-19.811320754716981</v>
      </c>
    </row>
    <row r="29" spans="1:12" s="110" customFormat="1" ht="24" customHeight="1" x14ac:dyDescent="0.2">
      <c r="A29" s="604" t="s">
        <v>189</v>
      </c>
      <c r="B29" s="605"/>
      <c r="C29" s="605"/>
      <c r="D29" s="606"/>
      <c r="E29" s="113">
        <v>96.84466019417475</v>
      </c>
      <c r="F29" s="115">
        <v>6783</v>
      </c>
      <c r="G29" s="114">
        <v>6988</v>
      </c>
      <c r="H29" s="114">
        <v>7036</v>
      </c>
      <c r="I29" s="114">
        <v>7143</v>
      </c>
      <c r="J29" s="140">
        <v>6985</v>
      </c>
      <c r="K29" s="114">
        <v>-202</v>
      </c>
      <c r="L29" s="116">
        <v>-2.8919112383679311</v>
      </c>
    </row>
    <row r="30" spans="1:12" s="110" customFormat="1" ht="15" customHeight="1" x14ac:dyDescent="0.2">
      <c r="A30" s="120"/>
      <c r="B30" s="119"/>
      <c r="C30" s="258" t="s">
        <v>106</v>
      </c>
      <c r="E30" s="113">
        <v>41.972578505086247</v>
      </c>
      <c r="F30" s="115">
        <v>2847</v>
      </c>
      <c r="G30" s="114">
        <v>2867</v>
      </c>
      <c r="H30" s="114">
        <v>2862</v>
      </c>
      <c r="I30" s="114">
        <v>2852</v>
      </c>
      <c r="J30" s="140">
        <v>2805</v>
      </c>
      <c r="K30" s="114">
        <v>42</v>
      </c>
      <c r="L30" s="116">
        <v>1.4973262032085561</v>
      </c>
    </row>
    <row r="31" spans="1:12" s="110" customFormat="1" ht="15" customHeight="1" x14ac:dyDescent="0.2">
      <c r="A31" s="120"/>
      <c r="B31" s="119"/>
      <c r="C31" s="258" t="s">
        <v>107</v>
      </c>
      <c r="E31" s="113">
        <v>58.027421494913753</v>
      </c>
      <c r="F31" s="115">
        <v>3936</v>
      </c>
      <c r="G31" s="114">
        <v>4121</v>
      </c>
      <c r="H31" s="114">
        <v>4174</v>
      </c>
      <c r="I31" s="114">
        <v>4291</v>
      </c>
      <c r="J31" s="140">
        <v>4180</v>
      </c>
      <c r="K31" s="114">
        <v>-244</v>
      </c>
      <c r="L31" s="116">
        <v>-5.8373205741626792</v>
      </c>
    </row>
    <row r="32" spans="1:12" s="110" customFormat="1" ht="15" customHeight="1" x14ac:dyDescent="0.2">
      <c r="A32" s="120"/>
      <c r="B32" s="119" t="s">
        <v>117</v>
      </c>
      <c r="C32" s="258"/>
      <c r="E32" s="113">
        <v>3.0982295830953741</v>
      </c>
      <c r="F32" s="114">
        <v>217</v>
      </c>
      <c r="G32" s="114">
        <v>222</v>
      </c>
      <c r="H32" s="114">
        <v>204</v>
      </c>
      <c r="I32" s="114">
        <v>193</v>
      </c>
      <c r="J32" s="140">
        <v>186</v>
      </c>
      <c r="K32" s="114">
        <v>31</v>
      </c>
      <c r="L32" s="116">
        <v>16.666666666666668</v>
      </c>
    </row>
    <row r="33" spans="1:12" s="110" customFormat="1" ht="15" customHeight="1" x14ac:dyDescent="0.2">
      <c r="A33" s="120"/>
      <c r="B33" s="119"/>
      <c r="C33" s="258" t="s">
        <v>106</v>
      </c>
      <c r="E33" s="113">
        <v>61.751152073732719</v>
      </c>
      <c r="F33" s="114">
        <v>134</v>
      </c>
      <c r="G33" s="114">
        <v>130</v>
      </c>
      <c r="H33" s="114">
        <v>122</v>
      </c>
      <c r="I33" s="114">
        <v>113</v>
      </c>
      <c r="J33" s="140">
        <v>108</v>
      </c>
      <c r="K33" s="114">
        <v>26</v>
      </c>
      <c r="L33" s="116">
        <v>24.074074074074073</v>
      </c>
    </row>
    <row r="34" spans="1:12" s="110" customFormat="1" ht="15" customHeight="1" x14ac:dyDescent="0.2">
      <c r="A34" s="120"/>
      <c r="B34" s="119"/>
      <c r="C34" s="258" t="s">
        <v>107</v>
      </c>
      <c r="E34" s="113">
        <v>38.248847926267281</v>
      </c>
      <c r="F34" s="114">
        <v>83</v>
      </c>
      <c r="G34" s="114">
        <v>92</v>
      </c>
      <c r="H34" s="114">
        <v>82</v>
      </c>
      <c r="I34" s="114">
        <v>80</v>
      </c>
      <c r="J34" s="140">
        <v>78</v>
      </c>
      <c r="K34" s="114">
        <v>5</v>
      </c>
      <c r="L34" s="116">
        <v>6.4102564102564106</v>
      </c>
    </row>
    <row r="35" spans="1:12" s="110" customFormat="1" ht="24" customHeight="1" x14ac:dyDescent="0.2">
      <c r="A35" s="604" t="s">
        <v>192</v>
      </c>
      <c r="B35" s="605"/>
      <c r="C35" s="605"/>
      <c r="D35" s="606"/>
      <c r="E35" s="113">
        <v>11.136493432324386</v>
      </c>
      <c r="F35" s="114">
        <v>780</v>
      </c>
      <c r="G35" s="114">
        <v>768</v>
      </c>
      <c r="H35" s="114">
        <v>787</v>
      </c>
      <c r="I35" s="114">
        <v>809</v>
      </c>
      <c r="J35" s="114">
        <v>694</v>
      </c>
      <c r="K35" s="318">
        <v>86</v>
      </c>
      <c r="L35" s="319">
        <v>12.39193083573487</v>
      </c>
    </row>
    <row r="36" spans="1:12" s="110" customFormat="1" ht="15" customHeight="1" x14ac:dyDescent="0.2">
      <c r="A36" s="120"/>
      <c r="B36" s="119"/>
      <c r="C36" s="258" t="s">
        <v>106</v>
      </c>
      <c r="E36" s="113">
        <v>43.205128205128204</v>
      </c>
      <c r="F36" s="114">
        <v>337</v>
      </c>
      <c r="G36" s="114">
        <v>317</v>
      </c>
      <c r="H36" s="114">
        <v>324</v>
      </c>
      <c r="I36" s="114">
        <v>329</v>
      </c>
      <c r="J36" s="114">
        <v>282</v>
      </c>
      <c r="K36" s="318">
        <v>55</v>
      </c>
      <c r="L36" s="116">
        <v>19.50354609929078</v>
      </c>
    </row>
    <row r="37" spans="1:12" s="110" customFormat="1" ht="15" customHeight="1" x14ac:dyDescent="0.2">
      <c r="A37" s="120"/>
      <c r="B37" s="119"/>
      <c r="C37" s="258" t="s">
        <v>107</v>
      </c>
      <c r="E37" s="113">
        <v>56.794871794871796</v>
      </c>
      <c r="F37" s="114">
        <v>443</v>
      </c>
      <c r="G37" s="114">
        <v>451</v>
      </c>
      <c r="H37" s="114">
        <v>463</v>
      </c>
      <c r="I37" s="114">
        <v>480</v>
      </c>
      <c r="J37" s="140">
        <v>412</v>
      </c>
      <c r="K37" s="114">
        <v>31</v>
      </c>
      <c r="L37" s="116">
        <v>7.5242718446601939</v>
      </c>
    </row>
    <row r="38" spans="1:12" s="110" customFormat="1" ht="15" customHeight="1" x14ac:dyDescent="0.2">
      <c r="A38" s="120"/>
      <c r="B38" s="119" t="s">
        <v>328</v>
      </c>
      <c r="C38" s="258"/>
      <c r="E38" s="113">
        <v>64.877213021130785</v>
      </c>
      <c r="F38" s="114">
        <v>4544</v>
      </c>
      <c r="G38" s="114">
        <v>4696</v>
      </c>
      <c r="H38" s="114">
        <v>4711</v>
      </c>
      <c r="I38" s="114">
        <v>4774</v>
      </c>
      <c r="J38" s="140">
        <v>4735</v>
      </c>
      <c r="K38" s="114">
        <v>-191</v>
      </c>
      <c r="L38" s="116">
        <v>-4.0337909186906016</v>
      </c>
    </row>
    <row r="39" spans="1:12" s="110" customFormat="1" ht="15" customHeight="1" x14ac:dyDescent="0.2">
      <c r="A39" s="120"/>
      <c r="B39" s="119"/>
      <c r="C39" s="258" t="s">
        <v>106</v>
      </c>
      <c r="E39" s="113">
        <v>42.20950704225352</v>
      </c>
      <c r="F39" s="115">
        <v>1918</v>
      </c>
      <c r="G39" s="114">
        <v>1944</v>
      </c>
      <c r="H39" s="114">
        <v>1922</v>
      </c>
      <c r="I39" s="114">
        <v>1897</v>
      </c>
      <c r="J39" s="140">
        <v>1899</v>
      </c>
      <c r="K39" s="114">
        <v>19</v>
      </c>
      <c r="L39" s="116">
        <v>1.0005265929436546</v>
      </c>
    </row>
    <row r="40" spans="1:12" s="110" customFormat="1" ht="15" customHeight="1" x14ac:dyDescent="0.2">
      <c r="A40" s="120"/>
      <c r="B40" s="119"/>
      <c r="C40" s="258" t="s">
        <v>107</v>
      </c>
      <c r="E40" s="113">
        <v>57.79049295774648</v>
      </c>
      <c r="F40" s="115">
        <v>2626</v>
      </c>
      <c r="G40" s="114">
        <v>2752</v>
      </c>
      <c r="H40" s="114">
        <v>2789</v>
      </c>
      <c r="I40" s="114">
        <v>2877</v>
      </c>
      <c r="J40" s="140">
        <v>2836</v>
      </c>
      <c r="K40" s="114">
        <v>-210</v>
      </c>
      <c r="L40" s="116">
        <v>-7.4047954866008459</v>
      </c>
    </row>
    <row r="41" spans="1:12" s="110" customFormat="1" ht="15" customHeight="1" x14ac:dyDescent="0.2">
      <c r="A41" s="120"/>
      <c r="B41" s="320" t="s">
        <v>516</v>
      </c>
      <c r="C41" s="258"/>
      <c r="E41" s="113">
        <v>7.3672187321530558</v>
      </c>
      <c r="F41" s="115">
        <v>516</v>
      </c>
      <c r="G41" s="114">
        <v>516</v>
      </c>
      <c r="H41" s="114">
        <v>506</v>
      </c>
      <c r="I41" s="114">
        <v>514</v>
      </c>
      <c r="J41" s="140">
        <v>503</v>
      </c>
      <c r="K41" s="114">
        <v>13</v>
      </c>
      <c r="L41" s="116">
        <v>2.5844930417495031</v>
      </c>
    </row>
    <row r="42" spans="1:12" s="110" customFormat="1" ht="15" customHeight="1" x14ac:dyDescent="0.2">
      <c r="A42" s="120"/>
      <c r="B42" s="119"/>
      <c r="C42" s="268" t="s">
        <v>106</v>
      </c>
      <c r="D42" s="182"/>
      <c r="E42" s="113">
        <v>47.868217054263567</v>
      </c>
      <c r="F42" s="115">
        <v>247</v>
      </c>
      <c r="G42" s="114">
        <v>246</v>
      </c>
      <c r="H42" s="114">
        <v>246</v>
      </c>
      <c r="I42" s="114">
        <v>244</v>
      </c>
      <c r="J42" s="140">
        <v>229</v>
      </c>
      <c r="K42" s="114">
        <v>18</v>
      </c>
      <c r="L42" s="116">
        <v>7.8602620087336241</v>
      </c>
    </row>
    <row r="43" spans="1:12" s="110" customFormat="1" ht="15" customHeight="1" x14ac:dyDescent="0.2">
      <c r="A43" s="120"/>
      <c r="B43" s="119"/>
      <c r="C43" s="268" t="s">
        <v>107</v>
      </c>
      <c r="D43" s="182"/>
      <c r="E43" s="113">
        <v>52.131782945736433</v>
      </c>
      <c r="F43" s="115">
        <v>269</v>
      </c>
      <c r="G43" s="114">
        <v>270</v>
      </c>
      <c r="H43" s="114">
        <v>260</v>
      </c>
      <c r="I43" s="114">
        <v>270</v>
      </c>
      <c r="J43" s="140">
        <v>274</v>
      </c>
      <c r="K43" s="114">
        <v>-5</v>
      </c>
      <c r="L43" s="116">
        <v>-1.8248175182481752</v>
      </c>
    </row>
    <row r="44" spans="1:12" s="110" customFormat="1" ht="15" customHeight="1" x14ac:dyDescent="0.2">
      <c r="A44" s="120"/>
      <c r="B44" s="119" t="s">
        <v>205</v>
      </c>
      <c r="C44" s="268"/>
      <c r="D44" s="182"/>
      <c r="E44" s="113">
        <v>16.619074814391777</v>
      </c>
      <c r="F44" s="115">
        <v>1164</v>
      </c>
      <c r="G44" s="114">
        <v>1240</v>
      </c>
      <c r="H44" s="114">
        <v>1244</v>
      </c>
      <c r="I44" s="114">
        <v>1252</v>
      </c>
      <c r="J44" s="140">
        <v>1251</v>
      </c>
      <c r="K44" s="114">
        <v>-87</v>
      </c>
      <c r="L44" s="116">
        <v>-6.9544364508393288</v>
      </c>
    </row>
    <row r="45" spans="1:12" s="110" customFormat="1" ht="15" customHeight="1" x14ac:dyDescent="0.2">
      <c r="A45" s="120"/>
      <c r="B45" s="119"/>
      <c r="C45" s="268" t="s">
        <v>106</v>
      </c>
      <c r="D45" s="182"/>
      <c r="E45" s="113">
        <v>41.323024054982817</v>
      </c>
      <c r="F45" s="115">
        <v>481</v>
      </c>
      <c r="G45" s="114">
        <v>497</v>
      </c>
      <c r="H45" s="114">
        <v>497</v>
      </c>
      <c r="I45" s="114">
        <v>503</v>
      </c>
      <c r="J45" s="140">
        <v>510</v>
      </c>
      <c r="K45" s="114">
        <v>-29</v>
      </c>
      <c r="L45" s="116">
        <v>-5.6862745098039218</v>
      </c>
    </row>
    <row r="46" spans="1:12" s="110" customFormat="1" ht="15" customHeight="1" x14ac:dyDescent="0.2">
      <c r="A46" s="123"/>
      <c r="B46" s="124"/>
      <c r="C46" s="260" t="s">
        <v>107</v>
      </c>
      <c r="D46" s="261"/>
      <c r="E46" s="125">
        <v>58.676975945017183</v>
      </c>
      <c r="F46" s="143">
        <v>683</v>
      </c>
      <c r="G46" s="144">
        <v>743</v>
      </c>
      <c r="H46" s="144">
        <v>747</v>
      </c>
      <c r="I46" s="144">
        <v>749</v>
      </c>
      <c r="J46" s="145">
        <v>741</v>
      </c>
      <c r="K46" s="144">
        <v>-58</v>
      </c>
      <c r="L46" s="146">
        <v>-7.8272604588394064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7004</v>
      </c>
      <c r="E11" s="114">
        <v>7220</v>
      </c>
      <c r="F11" s="114">
        <v>7248</v>
      </c>
      <c r="G11" s="114">
        <v>7349</v>
      </c>
      <c r="H11" s="140">
        <v>7183</v>
      </c>
      <c r="I11" s="115">
        <v>-179</v>
      </c>
      <c r="J11" s="116">
        <v>-2.4919949881665042</v>
      </c>
    </row>
    <row r="12" spans="1:15" s="110" customFormat="1" ht="24.95" customHeight="1" x14ac:dyDescent="0.2">
      <c r="A12" s="193" t="s">
        <v>132</v>
      </c>
      <c r="B12" s="194" t="s">
        <v>133</v>
      </c>
      <c r="C12" s="113">
        <v>3.0553969160479726</v>
      </c>
      <c r="D12" s="115">
        <v>214</v>
      </c>
      <c r="E12" s="114">
        <v>222</v>
      </c>
      <c r="F12" s="114">
        <v>217</v>
      </c>
      <c r="G12" s="114">
        <v>222</v>
      </c>
      <c r="H12" s="140">
        <v>218</v>
      </c>
      <c r="I12" s="115">
        <v>-4</v>
      </c>
      <c r="J12" s="116">
        <v>-1.834862385321101</v>
      </c>
    </row>
    <row r="13" spans="1:15" s="110" customFormat="1" ht="24.95" customHeight="1" x14ac:dyDescent="0.2">
      <c r="A13" s="193" t="s">
        <v>134</v>
      </c>
      <c r="B13" s="199" t="s">
        <v>214</v>
      </c>
      <c r="C13" s="113">
        <v>1.413478012564249</v>
      </c>
      <c r="D13" s="115">
        <v>99</v>
      </c>
      <c r="E13" s="114">
        <v>110</v>
      </c>
      <c r="F13" s="114">
        <v>95</v>
      </c>
      <c r="G13" s="114">
        <v>97</v>
      </c>
      <c r="H13" s="140">
        <v>104</v>
      </c>
      <c r="I13" s="115">
        <v>-5</v>
      </c>
      <c r="J13" s="116">
        <v>-4.8076923076923075</v>
      </c>
    </row>
    <row r="14" spans="1:15" s="287" customFormat="1" ht="24.95" customHeight="1" x14ac:dyDescent="0.2">
      <c r="A14" s="193" t="s">
        <v>215</v>
      </c>
      <c r="B14" s="199" t="s">
        <v>137</v>
      </c>
      <c r="C14" s="113">
        <v>6.0536836093660762</v>
      </c>
      <c r="D14" s="115">
        <v>424</v>
      </c>
      <c r="E14" s="114">
        <v>448</v>
      </c>
      <c r="F14" s="114">
        <v>451</v>
      </c>
      <c r="G14" s="114">
        <v>478</v>
      </c>
      <c r="H14" s="140">
        <v>476</v>
      </c>
      <c r="I14" s="115">
        <v>-52</v>
      </c>
      <c r="J14" s="116">
        <v>-10.92436974789916</v>
      </c>
      <c r="K14" s="110"/>
      <c r="L14" s="110"/>
      <c r="M14" s="110"/>
      <c r="N14" s="110"/>
      <c r="O14" s="110"/>
    </row>
    <row r="15" spans="1:15" s="110" customFormat="1" ht="24.95" customHeight="1" x14ac:dyDescent="0.2">
      <c r="A15" s="193" t="s">
        <v>216</v>
      </c>
      <c r="B15" s="199" t="s">
        <v>217</v>
      </c>
      <c r="C15" s="113">
        <v>1.6561964591661908</v>
      </c>
      <c r="D15" s="115">
        <v>116</v>
      </c>
      <c r="E15" s="114">
        <v>133</v>
      </c>
      <c r="F15" s="114">
        <v>130</v>
      </c>
      <c r="G15" s="114">
        <v>142</v>
      </c>
      <c r="H15" s="140">
        <v>144</v>
      </c>
      <c r="I15" s="115">
        <v>-28</v>
      </c>
      <c r="J15" s="116">
        <v>-19.444444444444443</v>
      </c>
    </row>
    <row r="16" spans="1:15" s="287" customFormat="1" ht="24.95" customHeight="1" x14ac:dyDescent="0.2">
      <c r="A16" s="193" t="s">
        <v>218</v>
      </c>
      <c r="B16" s="199" t="s">
        <v>141</v>
      </c>
      <c r="C16" s="113">
        <v>3.4551684751570533</v>
      </c>
      <c r="D16" s="115">
        <v>242</v>
      </c>
      <c r="E16" s="114">
        <v>250</v>
      </c>
      <c r="F16" s="114">
        <v>250</v>
      </c>
      <c r="G16" s="114">
        <v>261</v>
      </c>
      <c r="H16" s="140">
        <v>256</v>
      </c>
      <c r="I16" s="115">
        <v>-14</v>
      </c>
      <c r="J16" s="116">
        <v>-5.46875</v>
      </c>
      <c r="K16" s="110"/>
      <c r="L16" s="110"/>
      <c r="M16" s="110"/>
      <c r="N16" s="110"/>
      <c r="O16" s="110"/>
    </row>
    <row r="17" spans="1:15" s="110" customFormat="1" ht="24.95" customHeight="1" x14ac:dyDescent="0.2">
      <c r="A17" s="193" t="s">
        <v>142</v>
      </c>
      <c r="B17" s="199" t="s">
        <v>220</v>
      </c>
      <c r="C17" s="113">
        <v>0.94231867504283262</v>
      </c>
      <c r="D17" s="115">
        <v>66</v>
      </c>
      <c r="E17" s="114">
        <v>65</v>
      </c>
      <c r="F17" s="114">
        <v>71</v>
      </c>
      <c r="G17" s="114">
        <v>75</v>
      </c>
      <c r="H17" s="140">
        <v>76</v>
      </c>
      <c r="I17" s="115">
        <v>-10</v>
      </c>
      <c r="J17" s="116">
        <v>-13.157894736842104</v>
      </c>
    </row>
    <row r="18" spans="1:15" s="287" customFormat="1" ht="24.95" customHeight="1" x14ac:dyDescent="0.2">
      <c r="A18" s="201" t="s">
        <v>144</v>
      </c>
      <c r="B18" s="202" t="s">
        <v>145</v>
      </c>
      <c r="C18" s="113">
        <v>6.6818960593946315</v>
      </c>
      <c r="D18" s="115">
        <v>468</v>
      </c>
      <c r="E18" s="114">
        <v>446</v>
      </c>
      <c r="F18" s="114">
        <v>451</v>
      </c>
      <c r="G18" s="114">
        <v>465</v>
      </c>
      <c r="H18" s="140">
        <v>469</v>
      </c>
      <c r="I18" s="115">
        <v>-1</v>
      </c>
      <c r="J18" s="116">
        <v>-0.21321961620469082</v>
      </c>
      <c r="K18" s="110"/>
      <c r="L18" s="110"/>
      <c r="M18" s="110"/>
      <c r="N18" s="110"/>
      <c r="O18" s="110"/>
    </row>
    <row r="19" spans="1:15" s="110" customFormat="1" ht="24.95" customHeight="1" x14ac:dyDescent="0.2">
      <c r="A19" s="193" t="s">
        <v>146</v>
      </c>
      <c r="B19" s="199" t="s">
        <v>147</v>
      </c>
      <c r="C19" s="113">
        <v>18.075385494003427</v>
      </c>
      <c r="D19" s="115">
        <v>1266</v>
      </c>
      <c r="E19" s="114">
        <v>1271</v>
      </c>
      <c r="F19" s="114">
        <v>1302</v>
      </c>
      <c r="G19" s="114">
        <v>1359</v>
      </c>
      <c r="H19" s="140">
        <v>1341</v>
      </c>
      <c r="I19" s="115">
        <v>-75</v>
      </c>
      <c r="J19" s="116">
        <v>-5.592841163310962</v>
      </c>
    </row>
    <row r="20" spans="1:15" s="287" customFormat="1" ht="24.95" customHeight="1" x14ac:dyDescent="0.2">
      <c r="A20" s="193" t="s">
        <v>148</v>
      </c>
      <c r="B20" s="199" t="s">
        <v>149</v>
      </c>
      <c r="C20" s="113">
        <v>4.2689891490576812</v>
      </c>
      <c r="D20" s="115">
        <v>299</v>
      </c>
      <c r="E20" s="114">
        <v>291</v>
      </c>
      <c r="F20" s="114">
        <v>295</v>
      </c>
      <c r="G20" s="114">
        <v>299</v>
      </c>
      <c r="H20" s="140">
        <v>314</v>
      </c>
      <c r="I20" s="115">
        <v>-15</v>
      </c>
      <c r="J20" s="116">
        <v>-4.7770700636942678</v>
      </c>
      <c r="K20" s="110"/>
      <c r="L20" s="110"/>
      <c r="M20" s="110"/>
      <c r="N20" s="110"/>
      <c r="O20" s="110"/>
    </row>
    <row r="21" spans="1:15" s="110" customFormat="1" ht="24.95" customHeight="1" x14ac:dyDescent="0.2">
      <c r="A21" s="201" t="s">
        <v>150</v>
      </c>
      <c r="B21" s="202" t="s">
        <v>151</v>
      </c>
      <c r="C21" s="113">
        <v>15.676756139348944</v>
      </c>
      <c r="D21" s="115">
        <v>1098</v>
      </c>
      <c r="E21" s="114">
        <v>1161</v>
      </c>
      <c r="F21" s="114">
        <v>1195</v>
      </c>
      <c r="G21" s="114">
        <v>1234</v>
      </c>
      <c r="H21" s="140">
        <v>1110</v>
      </c>
      <c r="I21" s="115">
        <v>-12</v>
      </c>
      <c r="J21" s="116">
        <v>-1.0810810810810811</v>
      </c>
    </row>
    <row r="22" spans="1:15" s="110" customFormat="1" ht="24.95" customHeight="1" x14ac:dyDescent="0.2">
      <c r="A22" s="201" t="s">
        <v>152</v>
      </c>
      <c r="B22" s="199" t="s">
        <v>153</v>
      </c>
      <c r="C22" s="113">
        <v>0.59965733866362081</v>
      </c>
      <c r="D22" s="115">
        <v>42</v>
      </c>
      <c r="E22" s="114">
        <v>51</v>
      </c>
      <c r="F22" s="114">
        <v>52</v>
      </c>
      <c r="G22" s="114">
        <v>54</v>
      </c>
      <c r="H22" s="140">
        <v>53</v>
      </c>
      <c r="I22" s="115">
        <v>-11</v>
      </c>
      <c r="J22" s="116">
        <v>-20.754716981132077</v>
      </c>
    </row>
    <row r="23" spans="1:15" s="110" customFormat="1" ht="24.95" customHeight="1" x14ac:dyDescent="0.2">
      <c r="A23" s="193" t="s">
        <v>154</v>
      </c>
      <c r="B23" s="199" t="s">
        <v>155</v>
      </c>
      <c r="C23" s="113">
        <v>0.81382067390062818</v>
      </c>
      <c r="D23" s="115">
        <v>57</v>
      </c>
      <c r="E23" s="114">
        <v>59</v>
      </c>
      <c r="F23" s="114">
        <v>55</v>
      </c>
      <c r="G23" s="114">
        <v>54</v>
      </c>
      <c r="H23" s="140">
        <v>54</v>
      </c>
      <c r="I23" s="115">
        <v>3</v>
      </c>
      <c r="J23" s="116">
        <v>5.5555555555555554</v>
      </c>
    </row>
    <row r="24" spans="1:15" s="110" customFormat="1" ht="24.95" customHeight="1" x14ac:dyDescent="0.2">
      <c r="A24" s="193" t="s">
        <v>156</v>
      </c>
      <c r="B24" s="199" t="s">
        <v>221</v>
      </c>
      <c r="C24" s="113">
        <v>7.3243860651056538</v>
      </c>
      <c r="D24" s="115">
        <v>513</v>
      </c>
      <c r="E24" s="114">
        <v>512</v>
      </c>
      <c r="F24" s="114">
        <v>502</v>
      </c>
      <c r="G24" s="114">
        <v>514</v>
      </c>
      <c r="H24" s="140">
        <v>526</v>
      </c>
      <c r="I24" s="115">
        <v>-13</v>
      </c>
      <c r="J24" s="116">
        <v>-2.4714828897338403</v>
      </c>
    </row>
    <row r="25" spans="1:15" s="110" customFormat="1" ht="24.95" customHeight="1" x14ac:dyDescent="0.2">
      <c r="A25" s="193" t="s">
        <v>222</v>
      </c>
      <c r="B25" s="204" t="s">
        <v>159</v>
      </c>
      <c r="C25" s="113">
        <v>10.094231867504284</v>
      </c>
      <c r="D25" s="115">
        <v>707</v>
      </c>
      <c r="E25" s="114">
        <v>740</v>
      </c>
      <c r="F25" s="114">
        <v>736</v>
      </c>
      <c r="G25" s="114">
        <v>703</v>
      </c>
      <c r="H25" s="140">
        <v>692</v>
      </c>
      <c r="I25" s="115">
        <v>15</v>
      </c>
      <c r="J25" s="116">
        <v>2.1676300578034682</v>
      </c>
    </row>
    <row r="26" spans="1:15" s="110" customFormat="1" ht="24.95" customHeight="1" x14ac:dyDescent="0.2">
      <c r="A26" s="201">
        <v>782.78300000000002</v>
      </c>
      <c r="B26" s="203" t="s">
        <v>160</v>
      </c>
      <c r="C26" s="113">
        <v>0.38549400342661339</v>
      </c>
      <c r="D26" s="115">
        <v>27</v>
      </c>
      <c r="E26" s="114">
        <v>34</v>
      </c>
      <c r="F26" s="114">
        <v>28</v>
      </c>
      <c r="G26" s="114">
        <v>16</v>
      </c>
      <c r="H26" s="140">
        <v>21</v>
      </c>
      <c r="I26" s="115">
        <v>6</v>
      </c>
      <c r="J26" s="116">
        <v>28.571428571428573</v>
      </c>
    </row>
    <row r="27" spans="1:15" s="110" customFormat="1" ht="24.95" customHeight="1" x14ac:dyDescent="0.2">
      <c r="A27" s="193" t="s">
        <v>161</v>
      </c>
      <c r="B27" s="199" t="s">
        <v>162</v>
      </c>
      <c r="C27" s="113">
        <v>1.5276984580239863</v>
      </c>
      <c r="D27" s="115">
        <v>107</v>
      </c>
      <c r="E27" s="114">
        <v>108</v>
      </c>
      <c r="F27" s="114">
        <v>123</v>
      </c>
      <c r="G27" s="114">
        <v>134</v>
      </c>
      <c r="H27" s="140">
        <v>118</v>
      </c>
      <c r="I27" s="115">
        <v>-11</v>
      </c>
      <c r="J27" s="116">
        <v>-9.3220338983050848</v>
      </c>
    </row>
    <row r="28" spans="1:15" s="110" customFormat="1" ht="24.95" customHeight="1" x14ac:dyDescent="0.2">
      <c r="A28" s="193" t="s">
        <v>163</v>
      </c>
      <c r="B28" s="199" t="s">
        <v>164</v>
      </c>
      <c r="C28" s="113">
        <v>1.8703597944031982</v>
      </c>
      <c r="D28" s="115">
        <v>131</v>
      </c>
      <c r="E28" s="114">
        <v>139</v>
      </c>
      <c r="F28" s="114">
        <v>130</v>
      </c>
      <c r="G28" s="114">
        <v>139</v>
      </c>
      <c r="H28" s="140">
        <v>120</v>
      </c>
      <c r="I28" s="115">
        <v>11</v>
      </c>
      <c r="J28" s="116">
        <v>9.1666666666666661</v>
      </c>
    </row>
    <row r="29" spans="1:15" s="110" customFormat="1" ht="24.95" customHeight="1" x14ac:dyDescent="0.2">
      <c r="A29" s="193">
        <v>86</v>
      </c>
      <c r="B29" s="199" t="s">
        <v>165</v>
      </c>
      <c r="C29" s="113">
        <v>7.0673900628212447</v>
      </c>
      <c r="D29" s="115">
        <v>495</v>
      </c>
      <c r="E29" s="114">
        <v>501</v>
      </c>
      <c r="F29" s="114">
        <v>510</v>
      </c>
      <c r="G29" s="114">
        <v>504</v>
      </c>
      <c r="H29" s="140">
        <v>505</v>
      </c>
      <c r="I29" s="115">
        <v>-10</v>
      </c>
      <c r="J29" s="116">
        <v>-1.9801980198019802</v>
      </c>
    </row>
    <row r="30" spans="1:15" s="110" customFormat="1" ht="24.95" customHeight="1" x14ac:dyDescent="0.2">
      <c r="A30" s="193">
        <v>87.88</v>
      </c>
      <c r="B30" s="204" t="s">
        <v>166</v>
      </c>
      <c r="C30" s="113">
        <v>4.0976584808680752</v>
      </c>
      <c r="D30" s="115">
        <v>287</v>
      </c>
      <c r="E30" s="114">
        <v>308</v>
      </c>
      <c r="F30" s="114">
        <v>299</v>
      </c>
      <c r="G30" s="114">
        <v>308</v>
      </c>
      <c r="H30" s="140">
        <v>307</v>
      </c>
      <c r="I30" s="115">
        <v>-20</v>
      </c>
      <c r="J30" s="116">
        <v>-6.5146579804560263</v>
      </c>
    </row>
    <row r="31" spans="1:15" s="110" customFormat="1" ht="24.95" customHeight="1" x14ac:dyDescent="0.2">
      <c r="A31" s="193" t="s">
        <v>167</v>
      </c>
      <c r="B31" s="199" t="s">
        <v>168</v>
      </c>
      <c r="C31" s="113">
        <v>10.993717875499714</v>
      </c>
      <c r="D31" s="115">
        <v>770</v>
      </c>
      <c r="E31" s="114">
        <v>819</v>
      </c>
      <c r="F31" s="114">
        <v>807</v>
      </c>
      <c r="G31" s="114">
        <v>769</v>
      </c>
      <c r="H31" s="140">
        <v>755</v>
      </c>
      <c r="I31" s="115">
        <v>15</v>
      </c>
      <c r="J31" s="116">
        <v>1.9867549668874172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3.0553969160479726</v>
      </c>
      <c r="D34" s="115">
        <v>214</v>
      </c>
      <c r="E34" s="114">
        <v>222</v>
      </c>
      <c r="F34" s="114">
        <v>217</v>
      </c>
      <c r="G34" s="114">
        <v>222</v>
      </c>
      <c r="H34" s="140">
        <v>218</v>
      </c>
      <c r="I34" s="115">
        <v>-4</v>
      </c>
      <c r="J34" s="116">
        <v>-1.834862385321101</v>
      </c>
    </row>
    <row r="35" spans="1:10" s="110" customFormat="1" ht="24.95" customHeight="1" x14ac:dyDescent="0.2">
      <c r="A35" s="292" t="s">
        <v>171</v>
      </c>
      <c r="B35" s="293" t="s">
        <v>172</v>
      </c>
      <c r="C35" s="113">
        <v>14.149057681324956</v>
      </c>
      <c r="D35" s="115">
        <v>991</v>
      </c>
      <c r="E35" s="114">
        <v>1004</v>
      </c>
      <c r="F35" s="114">
        <v>997</v>
      </c>
      <c r="G35" s="114">
        <v>1040</v>
      </c>
      <c r="H35" s="140">
        <v>1049</v>
      </c>
      <c r="I35" s="115">
        <v>-58</v>
      </c>
      <c r="J35" s="116">
        <v>-5.5290753098188752</v>
      </c>
    </row>
    <row r="36" spans="1:10" s="110" customFormat="1" ht="24.95" customHeight="1" x14ac:dyDescent="0.2">
      <c r="A36" s="294" t="s">
        <v>173</v>
      </c>
      <c r="B36" s="295" t="s">
        <v>174</v>
      </c>
      <c r="C36" s="125">
        <v>82.79554540262707</v>
      </c>
      <c r="D36" s="143">
        <v>5799</v>
      </c>
      <c r="E36" s="144">
        <v>5994</v>
      </c>
      <c r="F36" s="144">
        <v>6034</v>
      </c>
      <c r="G36" s="144">
        <v>6087</v>
      </c>
      <c r="H36" s="145">
        <v>5916</v>
      </c>
      <c r="I36" s="143">
        <v>-117</v>
      </c>
      <c r="J36" s="146">
        <v>-1.9776876267748478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7004</v>
      </c>
      <c r="F11" s="264">
        <v>7220</v>
      </c>
      <c r="G11" s="264">
        <v>7248</v>
      </c>
      <c r="H11" s="264">
        <v>7349</v>
      </c>
      <c r="I11" s="265">
        <v>7183</v>
      </c>
      <c r="J11" s="263">
        <v>-179</v>
      </c>
      <c r="K11" s="266">
        <v>-2.4919949881665042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44.817247287264422</v>
      </c>
      <c r="E13" s="115">
        <v>3139</v>
      </c>
      <c r="F13" s="114">
        <v>3224</v>
      </c>
      <c r="G13" s="114">
        <v>3258</v>
      </c>
      <c r="H13" s="114">
        <v>3260</v>
      </c>
      <c r="I13" s="140">
        <v>3142</v>
      </c>
      <c r="J13" s="115">
        <v>-3</v>
      </c>
      <c r="K13" s="116">
        <v>-9.5480585614258429E-2</v>
      </c>
    </row>
    <row r="14" spans="1:15" ht="15.95" customHeight="1" x14ac:dyDescent="0.2">
      <c r="A14" s="306" t="s">
        <v>230</v>
      </c>
      <c r="B14" s="307"/>
      <c r="C14" s="308"/>
      <c r="D14" s="113">
        <v>44.131924614505998</v>
      </c>
      <c r="E14" s="115">
        <v>3091</v>
      </c>
      <c r="F14" s="114">
        <v>3224</v>
      </c>
      <c r="G14" s="114">
        <v>3221</v>
      </c>
      <c r="H14" s="114">
        <v>3308</v>
      </c>
      <c r="I14" s="140">
        <v>3281</v>
      </c>
      <c r="J14" s="115">
        <v>-190</v>
      </c>
      <c r="K14" s="116">
        <v>-5.790917403230722</v>
      </c>
    </row>
    <row r="15" spans="1:15" ht="15.95" customHeight="1" x14ac:dyDescent="0.2">
      <c r="A15" s="306" t="s">
        <v>231</v>
      </c>
      <c r="B15" s="307"/>
      <c r="C15" s="308"/>
      <c r="D15" s="113">
        <v>5.3826384922901198</v>
      </c>
      <c r="E15" s="115">
        <v>377</v>
      </c>
      <c r="F15" s="114">
        <v>365</v>
      </c>
      <c r="G15" s="114">
        <v>371</v>
      </c>
      <c r="H15" s="114">
        <v>368</v>
      </c>
      <c r="I15" s="140">
        <v>362</v>
      </c>
      <c r="J15" s="115">
        <v>15</v>
      </c>
      <c r="K15" s="116">
        <v>4.1436464088397793</v>
      </c>
    </row>
    <row r="16" spans="1:15" ht="15.95" customHeight="1" x14ac:dyDescent="0.2">
      <c r="A16" s="306" t="s">
        <v>232</v>
      </c>
      <c r="B16" s="307"/>
      <c r="C16" s="308"/>
      <c r="D16" s="113">
        <v>2.6699029126213594</v>
      </c>
      <c r="E16" s="115">
        <v>187</v>
      </c>
      <c r="F16" s="114">
        <v>185</v>
      </c>
      <c r="G16" s="114">
        <v>180</v>
      </c>
      <c r="H16" s="114">
        <v>188</v>
      </c>
      <c r="I16" s="140">
        <v>192</v>
      </c>
      <c r="J16" s="115">
        <v>-5</v>
      </c>
      <c r="K16" s="116">
        <v>-2.6041666666666665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2.5414049114791548</v>
      </c>
      <c r="E18" s="115">
        <v>178</v>
      </c>
      <c r="F18" s="114">
        <v>183</v>
      </c>
      <c r="G18" s="114">
        <v>189</v>
      </c>
      <c r="H18" s="114">
        <v>193</v>
      </c>
      <c r="I18" s="140">
        <v>171</v>
      </c>
      <c r="J18" s="115">
        <v>7</v>
      </c>
      <c r="K18" s="116">
        <v>4.0935672514619883</v>
      </c>
    </row>
    <row r="19" spans="1:11" ht="14.1" customHeight="1" x14ac:dyDescent="0.2">
      <c r="A19" s="306" t="s">
        <v>235</v>
      </c>
      <c r="B19" s="307" t="s">
        <v>236</v>
      </c>
      <c r="C19" s="308"/>
      <c r="D19" s="113">
        <v>1.8989149057681325</v>
      </c>
      <c r="E19" s="115">
        <v>133</v>
      </c>
      <c r="F19" s="114">
        <v>134</v>
      </c>
      <c r="G19" s="114">
        <v>146</v>
      </c>
      <c r="H19" s="114">
        <v>145</v>
      </c>
      <c r="I19" s="140">
        <v>128</v>
      </c>
      <c r="J19" s="115">
        <v>5</v>
      </c>
      <c r="K19" s="116">
        <v>3.90625</v>
      </c>
    </row>
    <row r="20" spans="1:11" ht="14.1" customHeight="1" x14ac:dyDescent="0.2">
      <c r="A20" s="306">
        <v>12</v>
      </c>
      <c r="B20" s="307" t="s">
        <v>237</v>
      </c>
      <c r="C20" s="308"/>
      <c r="D20" s="113">
        <v>1.2135922330097086</v>
      </c>
      <c r="E20" s="115">
        <v>85</v>
      </c>
      <c r="F20" s="114">
        <v>86</v>
      </c>
      <c r="G20" s="114">
        <v>91</v>
      </c>
      <c r="H20" s="114">
        <v>92</v>
      </c>
      <c r="I20" s="140">
        <v>90</v>
      </c>
      <c r="J20" s="115">
        <v>-5</v>
      </c>
      <c r="K20" s="116">
        <v>-5.5555555555555554</v>
      </c>
    </row>
    <row r="21" spans="1:11" ht="14.1" customHeight="1" x14ac:dyDescent="0.2">
      <c r="A21" s="306">
        <v>21</v>
      </c>
      <c r="B21" s="307" t="s">
        <v>238</v>
      </c>
      <c r="C21" s="308"/>
      <c r="D21" s="113">
        <v>0.17133066818960593</v>
      </c>
      <c r="E21" s="115">
        <v>12</v>
      </c>
      <c r="F21" s="114">
        <v>12</v>
      </c>
      <c r="G21" s="114">
        <v>12</v>
      </c>
      <c r="H21" s="114">
        <v>9</v>
      </c>
      <c r="I21" s="140">
        <v>13</v>
      </c>
      <c r="J21" s="115">
        <v>-1</v>
      </c>
      <c r="K21" s="116">
        <v>-7.6923076923076925</v>
      </c>
    </row>
    <row r="22" spans="1:11" ht="14.1" customHeight="1" x14ac:dyDescent="0.2">
      <c r="A22" s="306">
        <v>22</v>
      </c>
      <c r="B22" s="307" t="s">
        <v>239</v>
      </c>
      <c r="C22" s="308"/>
      <c r="D22" s="113">
        <v>0.52826956025128502</v>
      </c>
      <c r="E22" s="115">
        <v>37</v>
      </c>
      <c r="F22" s="114">
        <v>35</v>
      </c>
      <c r="G22" s="114">
        <v>34</v>
      </c>
      <c r="H22" s="114">
        <v>34</v>
      </c>
      <c r="I22" s="140">
        <v>31</v>
      </c>
      <c r="J22" s="115">
        <v>6</v>
      </c>
      <c r="K22" s="116">
        <v>19.35483870967742</v>
      </c>
    </row>
    <row r="23" spans="1:11" ht="14.1" customHeight="1" x14ac:dyDescent="0.2">
      <c r="A23" s="306">
        <v>23</v>
      </c>
      <c r="B23" s="307" t="s">
        <v>240</v>
      </c>
      <c r="C23" s="308"/>
      <c r="D23" s="113">
        <v>0.25699600228440889</v>
      </c>
      <c r="E23" s="115">
        <v>18</v>
      </c>
      <c r="F23" s="114">
        <v>21</v>
      </c>
      <c r="G23" s="114">
        <v>22</v>
      </c>
      <c r="H23" s="114">
        <v>27</v>
      </c>
      <c r="I23" s="140">
        <v>22</v>
      </c>
      <c r="J23" s="115">
        <v>-4</v>
      </c>
      <c r="K23" s="116">
        <v>-18.181818181818183</v>
      </c>
    </row>
    <row r="24" spans="1:11" ht="14.1" customHeight="1" x14ac:dyDescent="0.2">
      <c r="A24" s="306">
        <v>24</v>
      </c>
      <c r="B24" s="307" t="s">
        <v>241</v>
      </c>
      <c r="C24" s="308"/>
      <c r="D24" s="113">
        <v>1.0993717875499713</v>
      </c>
      <c r="E24" s="115">
        <v>77</v>
      </c>
      <c r="F24" s="114">
        <v>79</v>
      </c>
      <c r="G24" s="114">
        <v>81</v>
      </c>
      <c r="H24" s="114">
        <v>86</v>
      </c>
      <c r="I24" s="140">
        <v>88</v>
      </c>
      <c r="J24" s="115">
        <v>-11</v>
      </c>
      <c r="K24" s="116">
        <v>-12.5</v>
      </c>
    </row>
    <row r="25" spans="1:11" ht="14.1" customHeight="1" x14ac:dyDescent="0.2">
      <c r="A25" s="306">
        <v>25</v>
      </c>
      <c r="B25" s="307" t="s">
        <v>242</v>
      </c>
      <c r="C25" s="308"/>
      <c r="D25" s="113">
        <v>1.327812678469446</v>
      </c>
      <c r="E25" s="115">
        <v>93</v>
      </c>
      <c r="F25" s="114">
        <v>95</v>
      </c>
      <c r="G25" s="114">
        <v>81</v>
      </c>
      <c r="H25" s="114">
        <v>87</v>
      </c>
      <c r="I25" s="140">
        <v>95</v>
      </c>
      <c r="J25" s="115">
        <v>-2</v>
      </c>
      <c r="K25" s="116">
        <v>-2.1052631578947367</v>
      </c>
    </row>
    <row r="26" spans="1:11" ht="14.1" customHeight="1" x14ac:dyDescent="0.2">
      <c r="A26" s="306">
        <v>26</v>
      </c>
      <c r="B26" s="307" t="s">
        <v>243</v>
      </c>
      <c r="C26" s="308"/>
      <c r="D26" s="113">
        <v>0.78526556253569391</v>
      </c>
      <c r="E26" s="115">
        <v>55</v>
      </c>
      <c r="F26" s="114">
        <v>49</v>
      </c>
      <c r="G26" s="114">
        <v>50</v>
      </c>
      <c r="H26" s="114">
        <v>51</v>
      </c>
      <c r="I26" s="140">
        <v>49</v>
      </c>
      <c r="J26" s="115">
        <v>6</v>
      </c>
      <c r="K26" s="116">
        <v>12.244897959183673</v>
      </c>
    </row>
    <row r="27" spans="1:11" ht="14.1" customHeight="1" x14ac:dyDescent="0.2">
      <c r="A27" s="306">
        <v>27</v>
      </c>
      <c r="B27" s="307" t="s">
        <v>244</v>
      </c>
      <c r="C27" s="308"/>
      <c r="D27" s="113">
        <v>0.35693889206167906</v>
      </c>
      <c r="E27" s="115">
        <v>25</v>
      </c>
      <c r="F27" s="114">
        <v>26</v>
      </c>
      <c r="G27" s="114">
        <v>28</v>
      </c>
      <c r="H27" s="114">
        <v>30</v>
      </c>
      <c r="I27" s="140">
        <v>29</v>
      </c>
      <c r="J27" s="115">
        <v>-4</v>
      </c>
      <c r="K27" s="116">
        <v>-13.793103448275861</v>
      </c>
    </row>
    <row r="28" spans="1:11" ht="14.1" customHeight="1" x14ac:dyDescent="0.2">
      <c r="A28" s="306">
        <v>28</v>
      </c>
      <c r="B28" s="307" t="s">
        <v>245</v>
      </c>
      <c r="C28" s="308"/>
      <c r="D28" s="113">
        <v>0.19988577955454026</v>
      </c>
      <c r="E28" s="115">
        <v>14</v>
      </c>
      <c r="F28" s="114">
        <v>16</v>
      </c>
      <c r="G28" s="114">
        <v>15</v>
      </c>
      <c r="H28" s="114">
        <v>17</v>
      </c>
      <c r="I28" s="140">
        <v>14</v>
      </c>
      <c r="J28" s="115">
        <v>0</v>
      </c>
      <c r="K28" s="116">
        <v>0</v>
      </c>
    </row>
    <row r="29" spans="1:11" ht="14.1" customHeight="1" x14ac:dyDescent="0.2">
      <c r="A29" s="306">
        <v>29</v>
      </c>
      <c r="B29" s="307" t="s">
        <v>246</v>
      </c>
      <c r="C29" s="308"/>
      <c r="D29" s="113">
        <v>4.1833238149628782</v>
      </c>
      <c r="E29" s="115">
        <v>293</v>
      </c>
      <c r="F29" s="114">
        <v>296</v>
      </c>
      <c r="G29" s="114">
        <v>286</v>
      </c>
      <c r="H29" s="114">
        <v>285</v>
      </c>
      <c r="I29" s="140">
        <v>267</v>
      </c>
      <c r="J29" s="115">
        <v>26</v>
      </c>
      <c r="K29" s="116">
        <v>9.7378277153558059</v>
      </c>
    </row>
    <row r="30" spans="1:11" ht="14.1" customHeight="1" x14ac:dyDescent="0.2">
      <c r="A30" s="306" t="s">
        <v>247</v>
      </c>
      <c r="B30" s="307" t="s">
        <v>248</v>
      </c>
      <c r="C30" s="308"/>
      <c r="D30" s="113">
        <v>0.37121644774414619</v>
      </c>
      <c r="E30" s="115">
        <v>26</v>
      </c>
      <c r="F30" s="114">
        <v>26</v>
      </c>
      <c r="G30" s="114">
        <v>28</v>
      </c>
      <c r="H30" s="114">
        <v>30</v>
      </c>
      <c r="I30" s="140" t="s">
        <v>513</v>
      </c>
      <c r="J30" s="115" t="s">
        <v>513</v>
      </c>
      <c r="K30" s="116" t="s">
        <v>513</v>
      </c>
    </row>
    <row r="31" spans="1:11" ht="14.1" customHeight="1" x14ac:dyDescent="0.2">
      <c r="A31" s="306" t="s">
        <v>249</v>
      </c>
      <c r="B31" s="307" t="s">
        <v>250</v>
      </c>
      <c r="C31" s="308"/>
      <c r="D31" s="113">
        <v>3.812107367218732</v>
      </c>
      <c r="E31" s="115">
        <v>267</v>
      </c>
      <c r="F31" s="114">
        <v>270</v>
      </c>
      <c r="G31" s="114">
        <v>258</v>
      </c>
      <c r="H31" s="114">
        <v>255</v>
      </c>
      <c r="I31" s="140">
        <v>239</v>
      </c>
      <c r="J31" s="115">
        <v>28</v>
      </c>
      <c r="K31" s="116">
        <v>11.715481171548117</v>
      </c>
    </row>
    <row r="32" spans="1:11" ht="14.1" customHeight="1" x14ac:dyDescent="0.2">
      <c r="A32" s="306">
        <v>31</v>
      </c>
      <c r="B32" s="307" t="s">
        <v>251</v>
      </c>
      <c r="C32" s="308"/>
      <c r="D32" s="113">
        <v>0.28555111364934321</v>
      </c>
      <c r="E32" s="115">
        <v>20</v>
      </c>
      <c r="F32" s="114">
        <v>17</v>
      </c>
      <c r="G32" s="114">
        <v>19</v>
      </c>
      <c r="H32" s="114">
        <v>20</v>
      </c>
      <c r="I32" s="140">
        <v>22</v>
      </c>
      <c r="J32" s="115">
        <v>-2</v>
      </c>
      <c r="K32" s="116">
        <v>-9.0909090909090917</v>
      </c>
    </row>
    <row r="33" spans="1:11" ht="14.1" customHeight="1" x14ac:dyDescent="0.2">
      <c r="A33" s="306">
        <v>32</v>
      </c>
      <c r="B33" s="307" t="s">
        <v>252</v>
      </c>
      <c r="C33" s="308"/>
      <c r="D33" s="113">
        <v>1.6561964591661908</v>
      </c>
      <c r="E33" s="115">
        <v>116</v>
      </c>
      <c r="F33" s="114">
        <v>116</v>
      </c>
      <c r="G33" s="114">
        <v>125</v>
      </c>
      <c r="H33" s="114">
        <v>122</v>
      </c>
      <c r="I33" s="140">
        <v>123</v>
      </c>
      <c r="J33" s="115">
        <v>-7</v>
      </c>
      <c r="K33" s="116">
        <v>-5.691056910569106</v>
      </c>
    </row>
    <row r="34" spans="1:11" ht="14.1" customHeight="1" x14ac:dyDescent="0.2">
      <c r="A34" s="306">
        <v>33</v>
      </c>
      <c r="B34" s="307" t="s">
        <v>253</v>
      </c>
      <c r="C34" s="308"/>
      <c r="D34" s="113">
        <v>0.4854368932038835</v>
      </c>
      <c r="E34" s="115">
        <v>34</v>
      </c>
      <c r="F34" s="114">
        <v>38</v>
      </c>
      <c r="G34" s="114">
        <v>40</v>
      </c>
      <c r="H34" s="114">
        <v>39</v>
      </c>
      <c r="I34" s="140">
        <v>44</v>
      </c>
      <c r="J34" s="115">
        <v>-10</v>
      </c>
      <c r="K34" s="116">
        <v>-22.727272727272727</v>
      </c>
    </row>
    <row r="35" spans="1:11" ht="14.1" customHeight="1" x14ac:dyDescent="0.2">
      <c r="A35" s="306">
        <v>34</v>
      </c>
      <c r="B35" s="307" t="s">
        <v>254</v>
      </c>
      <c r="C35" s="308"/>
      <c r="D35" s="113">
        <v>6.8817818389491716</v>
      </c>
      <c r="E35" s="115">
        <v>482</v>
      </c>
      <c r="F35" s="114">
        <v>516</v>
      </c>
      <c r="G35" s="114">
        <v>520</v>
      </c>
      <c r="H35" s="114">
        <v>512</v>
      </c>
      <c r="I35" s="140">
        <v>526</v>
      </c>
      <c r="J35" s="115">
        <v>-44</v>
      </c>
      <c r="K35" s="116">
        <v>-8.3650190114068437</v>
      </c>
    </row>
    <row r="36" spans="1:11" ht="14.1" customHeight="1" x14ac:dyDescent="0.2">
      <c r="A36" s="306">
        <v>41</v>
      </c>
      <c r="B36" s="307" t="s">
        <v>255</v>
      </c>
      <c r="C36" s="308"/>
      <c r="D36" s="113">
        <v>0.25699600228440889</v>
      </c>
      <c r="E36" s="115">
        <v>18</v>
      </c>
      <c r="F36" s="114">
        <v>16</v>
      </c>
      <c r="G36" s="114">
        <v>14</v>
      </c>
      <c r="H36" s="114">
        <v>16</v>
      </c>
      <c r="I36" s="140">
        <v>20</v>
      </c>
      <c r="J36" s="115">
        <v>-2</v>
      </c>
      <c r="K36" s="116">
        <v>-10</v>
      </c>
    </row>
    <row r="37" spans="1:11" ht="14.1" customHeight="1" x14ac:dyDescent="0.2">
      <c r="A37" s="306">
        <v>42</v>
      </c>
      <c r="B37" s="307" t="s">
        <v>256</v>
      </c>
      <c r="C37" s="308"/>
      <c r="D37" s="113" t="s">
        <v>513</v>
      </c>
      <c r="E37" s="115" t="s">
        <v>513</v>
      </c>
      <c r="F37" s="114">
        <v>5</v>
      </c>
      <c r="G37" s="114">
        <v>3</v>
      </c>
      <c r="H37" s="114">
        <v>4</v>
      </c>
      <c r="I37" s="140">
        <v>4</v>
      </c>
      <c r="J37" s="115" t="s">
        <v>513</v>
      </c>
      <c r="K37" s="116" t="s">
        <v>513</v>
      </c>
    </row>
    <row r="38" spans="1:11" ht="14.1" customHeight="1" x14ac:dyDescent="0.2">
      <c r="A38" s="306">
        <v>43</v>
      </c>
      <c r="B38" s="307" t="s">
        <v>257</v>
      </c>
      <c r="C38" s="308"/>
      <c r="D38" s="113">
        <v>0.2998286693318104</v>
      </c>
      <c r="E38" s="115">
        <v>21</v>
      </c>
      <c r="F38" s="114">
        <v>21</v>
      </c>
      <c r="G38" s="114">
        <v>20</v>
      </c>
      <c r="H38" s="114">
        <v>23</v>
      </c>
      <c r="I38" s="140">
        <v>23</v>
      </c>
      <c r="J38" s="115">
        <v>-2</v>
      </c>
      <c r="K38" s="116">
        <v>-8.695652173913043</v>
      </c>
    </row>
    <row r="39" spans="1:11" ht="14.1" customHeight="1" x14ac:dyDescent="0.2">
      <c r="A39" s="306">
        <v>51</v>
      </c>
      <c r="B39" s="307" t="s">
        <v>258</v>
      </c>
      <c r="C39" s="308"/>
      <c r="D39" s="113">
        <v>5.2684180468303827</v>
      </c>
      <c r="E39" s="115">
        <v>369</v>
      </c>
      <c r="F39" s="114">
        <v>352</v>
      </c>
      <c r="G39" s="114">
        <v>333</v>
      </c>
      <c r="H39" s="114">
        <v>348</v>
      </c>
      <c r="I39" s="140">
        <v>342</v>
      </c>
      <c r="J39" s="115">
        <v>27</v>
      </c>
      <c r="K39" s="116">
        <v>7.8947368421052628</v>
      </c>
    </row>
    <row r="40" spans="1:11" ht="14.1" customHeight="1" x14ac:dyDescent="0.2">
      <c r="A40" s="306" t="s">
        <v>259</v>
      </c>
      <c r="B40" s="307" t="s">
        <v>260</v>
      </c>
      <c r="C40" s="308"/>
      <c r="D40" s="113">
        <v>4.9828669331810396</v>
      </c>
      <c r="E40" s="115">
        <v>349</v>
      </c>
      <c r="F40" s="114">
        <v>330</v>
      </c>
      <c r="G40" s="114">
        <v>311</v>
      </c>
      <c r="H40" s="114">
        <v>325</v>
      </c>
      <c r="I40" s="140">
        <v>317</v>
      </c>
      <c r="J40" s="115">
        <v>32</v>
      </c>
      <c r="K40" s="116">
        <v>10.094637223974763</v>
      </c>
    </row>
    <row r="41" spans="1:11" ht="14.1" customHeight="1" x14ac:dyDescent="0.2">
      <c r="A41" s="306"/>
      <c r="B41" s="307" t="s">
        <v>261</v>
      </c>
      <c r="C41" s="308"/>
      <c r="D41" s="113">
        <v>2.1987435750999427</v>
      </c>
      <c r="E41" s="115">
        <v>154</v>
      </c>
      <c r="F41" s="114">
        <v>151</v>
      </c>
      <c r="G41" s="114">
        <v>153</v>
      </c>
      <c r="H41" s="114">
        <v>159</v>
      </c>
      <c r="I41" s="140">
        <v>163</v>
      </c>
      <c r="J41" s="115">
        <v>-9</v>
      </c>
      <c r="K41" s="116">
        <v>-5.5214723926380369</v>
      </c>
    </row>
    <row r="42" spans="1:11" ht="14.1" customHeight="1" x14ac:dyDescent="0.2">
      <c r="A42" s="306">
        <v>52</v>
      </c>
      <c r="B42" s="307" t="s">
        <v>262</v>
      </c>
      <c r="C42" s="308"/>
      <c r="D42" s="113">
        <v>5.8537978298115361</v>
      </c>
      <c r="E42" s="115">
        <v>410</v>
      </c>
      <c r="F42" s="114">
        <v>405</v>
      </c>
      <c r="G42" s="114">
        <v>412</v>
      </c>
      <c r="H42" s="114">
        <v>419</v>
      </c>
      <c r="I42" s="140">
        <v>425</v>
      </c>
      <c r="J42" s="115">
        <v>-15</v>
      </c>
      <c r="K42" s="116">
        <v>-3.5294117647058822</v>
      </c>
    </row>
    <row r="43" spans="1:11" ht="14.1" customHeight="1" x14ac:dyDescent="0.2">
      <c r="A43" s="306" t="s">
        <v>263</v>
      </c>
      <c r="B43" s="307" t="s">
        <v>264</v>
      </c>
      <c r="C43" s="308"/>
      <c r="D43" s="113">
        <v>5.596801827527127</v>
      </c>
      <c r="E43" s="115">
        <v>392</v>
      </c>
      <c r="F43" s="114">
        <v>385</v>
      </c>
      <c r="G43" s="114">
        <v>395</v>
      </c>
      <c r="H43" s="114">
        <v>401</v>
      </c>
      <c r="I43" s="140">
        <v>405</v>
      </c>
      <c r="J43" s="115">
        <v>-13</v>
      </c>
      <c r="K43" s="116">
        <v>-3.2098765432098766</v>
      </c>
    </row>
    <row r="44" spans="1:11" ht="14.1" customHeight="1" x14ac:dyDescent="0.2">
      <c r="A44" s="306">
        <v>53</v>
      </c>
      <c r="B44" s="307" t="s">
        <v>265</v>
      </c>
      <c r="C44" s="308"/>
      <c r="D44" s="113">
        <v>1.3849229011993147</v>
      </c>
      <c r="E44" s="115">
        <v>97</v>
      </c>
      <c r="F44" s="114">
        <v>99</v>
      </c>
      <c r="G44" s="114">
        <v>115</v>
      </c>
      <c r="H44" s="114">
        <v>104</v>
      </c>
      <c r="I44" s="140">
        <v>92</v>
      </c>
      <c r="J44" s="115">
        <v>5</v>
      </c>
      <c r="K44" s="116">
        <v>5.4347826086956523</v>
      </c>
    </row>
    <row r="45" spans="1:11" ht="14.1" customHeight="1" x14ac:dyDescent="0.2">
      <c r="A45" s="306" t="s">
        <v>266</v>
      </c>
      <c r="B45" s="307" t="s">
        <v>267</v>
      </c>
      <c r="C45" s="308"/>
      <c r="D45" s="113">
        <v>1.3706453455168475</v>
      </c>
      <c r="E45" s="115">
        <v>96</v>
      </c>
      <c r="F45" s="114">
        <v>98</v>
      </c>
      <c r="G45" s="114">
        <v>113</v>
      </c>
      <c r="H45" s="114">
        <v>102</v>
      </c>
      <c r="I45" s="140">
        <v>90</v>
      </c>
      <c r="J45" s="115">
        <v>6</v>
      </c>
      <c r="K45" s="116">
        <v>6.666666666666667</v>
      </c>
    </row>
    <row r="46" spans="1:11" ht="14.1" customHeight="1" x14ac:dyDescent="0.2">
      <c r="A46" s="306">
        <v>54</v>
      </c>
      <c r="B46" s="307" t="s">
        <v>268</v>
      </c>
      <c r="C46" s="308"/>
      <c r="D46" s="113">
        <v>13.792118789263277</v>
      </c>
      <c r="E46" s="115">
        <v>966</v>
      </c>
      <c r="F46" s="114">
        <v>983</v>
      </c>
      <c r="G46" s="114">
        <v>1008</v>
      </c>
      <c r="H46" s="114">
        <v>1047</v>
      </c>
      <c r="I46" s="140">
        <v>1048</v>
      </c>
      <c r="J46" s="115">
        <v>-82</v>
      </c>
      <c r="K46" s="116">
        <v>-7.8244274809160306</v>
      </c>
    </row>
    <row r="47" spans="1:11" ht="14.1" customHeight="1" x14ac:dyDescent="0.2">
      <c r="A47" s="306">
        <v>61</v>
      </c>
      <c r="B47" s="307" t="s">
        <v>269</v>
      </c>
      <c r="C47" s="308"/>
      <c r="D47" s="113">
        <v>0.59965733866362081</v>
      </c>
      <c r="E47" s="115">
        <v>42</v>
      </c>
      <c r="F47" s="114">
        <v>46</v>
      </c>
      <c r="G47" s="114">
        <v>47</v>
      </c>
      <c r="H47" s="114">
        <v>42</v>
      </c>
      <c r="I47" s="140">
        <v>43</v>
      </c>
      <c r="J47" s="115">
        <v>-1</v>
      </c>
      <c r="K47" s="116">
        <v>-2.3255813953488373</v>
      </c>
    </row>
    <row r="48" spans="1:11" ht="14.1" customHeight="1" x14ac:dyDescent="0.2">
      <c r="A48" s="306">
        <v>62</v>
      </c>
      <c r="B48" s="307" t="s">
        <v>270</v>
      </c>
      <c r="C48" s="308"/>
      <c r="D48" s="113">
        <v>11.664762992575671</v>
      </c>
      <c r="E48" s="115">
        <v>817</v>
      </c>
      <c r="F48" s="114">
        <v>823</v>
      </c>
      <c r="G48" s="114">
        <v>850</v>
      </c>
      <c r="H48" s="114">
        <v>914</v>
      </c>
      <c r="I48" s="140">
        <v>888</v>
      </c>
      <c r="J48" s="115">
        <v>-71</v>
      </c>
      <c r="K48" s="116">
        <v>-7.9954954954954953</v>
      </c>
    </row>
    <row r="49" spans="1:11" ht="14.1" customHeight="1" x14ac:dyDescent="0.2">
      <c r="A49" s="306">
        <v>63</v>
      </c>
      <c r="B49" s="307" t="s">
        <v>271</v>
      </c>
      <c r="C49" s="308"/>
      <c r="D49" s="113">
        <v>11.150770988006853</v>
      </c>
      <c r="E49" s="115">
        <v>781</v>
      </c>
      <c r="F49" s="114">
        <v>895</v>
      </c>
      <c r="G49" s="114">
        <v>893</v>
      </c>
      <c r="H49" s="114">
        <v>875</v>
      </c>
      <c r="I49" s="140">
        <v>776</v>
      </c>
      <c r="J49" s="115">
        <v>5</v>
      </c>
      <c r="K49" s="116">
        <v>0.64432989690721654</v>
      </c>
    </row>
    <row r="50" spans="1:11" ht="14.1" customHeight="1" x14ac:dyDescent="0.2">
      <c r="A50" s="306" t="s">
        <v>272</v>
      </c>
      <c r="B50" s="307" t="s">
        <v>273</v>
      </c>
      <c r="C50" s="308"/>
      <c r="D50" s="113">
        <v>0.49971444888635064</v>
      </c>
      <c r="E50" s="115">
        <v>35</v>
      </c>
      <c r="F50" s="114">
        <v>39</v>
      </c>
      <c r="G50" s="114">
        <v>38</v>
      </c>
      <c r="H50" s="114">
        <v>42</v>
      </c>
      <c r="I50" s="140">
        <v>43</v>
      </c>
      <c r="J50" s="115">
        <v>-8</v>
      </c>
      <c r="K50" s="116">
        <v>-18.604651162790699</v>
      </c>
    </row>
    <row r="51" spans="1:11" ht="14.1" customHeight="1" x14ac:dyDescent="0.2">
      <c r="A51" s="306" t="s">
        <v>274</v>
      </c>
      <c r="B51" s="307" t="s">
        <v>275</v>
      </c>
      <c r="C51" s="308"/>
      <c r="D51" s="113">
        <v>10.279840091376357</v>
      </c>
      <c r="E51" s="115">
        <v>720</v>
      </c>
      <c r="F51" s="114">
        <v>823</v>
      </c>
      <c r="G51" s="114">
        <v>826</v>
      </c>
      <c r="H51" s="114">
        <v>804</v>
      </c>
      <c r="I51" s="140">
        <v>708</v>
      </c>
      <c r="J51" s="115">
        <v>12</v>
      </c>
      <c r="K51" s="116">
        <v>1.6949152542372881</v>
      </c>
    </row>
    <row r="52" spans="1:11" ht="14.1" customHeight="1" x14ac:dyDescent="0.2">
      <c r="A52" s="306">
        <v>71</v>
      </c>
      <c r="B52" s="307" t="s">
        <v>276</v>
      </c>
      <c r="C52" s="308"/>
      <c r="D52" s="113">
        <v>13.320959451741862</v>
      </c>
      <c r="E52" s="115">
        <v>933</v>
      </c>
      <c r="F52" s="114">
        <v>949</v>
      </c>
      <c r="G52" s="114">
        <v>935</v>
      </c>
      <c r="H52" s="114">
        <v>941</v>
      </c>
      <c r="I52" s="140">
        <v>932</v>
      </c>
      <c r="J52" s="115">
        <v>1</v>
      </c>
      <c r="K52" s="116">
        <v>0.1072961373390558</v>
      </c>
    </row>
    <row r="53" spans="1:11" ht="14.1" customHeight="1" x14ac:dyDescent="0.2">
      <c r="A53" s="306" t="s">
        <v>277</v>
      </c>
      <c r="B53" s="307" t="s">
        <v>278</v>
      </c>
      <c r="C53" s="308"/>
      <c r="D53" s="113">
        <v>1.1993146773272416</v>
      </c>
      <c r="E53" s="115">
        <v>84</v>
      </c>
      <c r="F53" s="114">
        <v>85</v>
      </c>
      <c r="G53" s="114">
        <v>81</v>
      </c>
      <c r="H53" s="114">
        <v>84</v>
      </c>
      <c r="I53" s="140">
        <v>78</v>
      </c>
      <c r="J53" s="115">
        <v>6</v>
      </c>
      <c r="K53" s="116">
        <v>7.6923076923076925</v>
      </c>
    </row>
    <row r="54" spans="1:11" ht="14.1" customHeight="1" x14ac:dyDescent="0.2">
      <c r="A54" s="306" t="s">
        <v>279</v>
      </c>
      <c r="B54" s="307" t="s">
        <v>280</v>
      </c>
      <c r="C54" s="308"/>
      <c r="D54" s="113">
        <v>11.393489434608796</v>
      </c>
      <c r="E54" s="115">
        <v>798</v>
      </c>
      <c r="F54" s="114">
        <v>817</v>
      </c>
      <c r="G54" s="114">
        <v>808</v>
      </c>
      <c r="H54" s="114">
        <v>812</v>
      </c>
      <c r="I54" s="140">
        <v>809</v>
      </c>
      <c r="J54" s="115">
        <v>-11</v>
      </c>
      <c r="K54" s="116">
        <v>-1.3597033374536465</v>
      </c>
    </row>
    <row r="55" spans="1:11" ht="14.1" customHeight="1" x14ac:dyDescent="0.2">
      <c r="A55" s="306">
        <v>72</v>
      </c>
      <c r="B55" s="307" t="s">
        <v>281</v>
      </c>
      <c r="C55" s="308"/>
      <c r="D55" s="113">
        <v>1.2992575671045117</v>
      </c>
      <c r="E55" s="115">
        <v>91</v>
      </c>
      <c r="F55" s="114">
        <v>84</v>
      </c>
      <c r="G55" s="114">
        <v>84</v>
      </c>
      <c r="H55" s="114">
        <v>84</v>
      </c>
      <c r="I55" s="140">
        <v>85</v>
      </c>
      <c r="J55" s="115">
        <v>6</v>
      </c>
      <c r="K55" s="116">
        <v>7.0588235294117645</v>
      </c>
    </row>
    <row r="56" spans="1:11" ht="14.1" customHeight="1" x14ac:dyDescent="0.2">
      <c r="A56" s="306" t="s">
        <v>282</v>
      </c>
      <c r="B56" s="307" t="s">
        <v>283</v>
      </c>
      <c r="C56" s="308"/>
      <c r="D56" s="113">
        <v>0.1856082238720731</v>
      </c>
      <c r="E56" s="115">
        <v>13</v>
      </c>
      <c r="F56" s="114">
        <v>13</v>
      </c>
      <c r="G56" s="114">
        <v>13</v>
      </c>
      <c r="H56" s="114">
        <v>10</v>
      </c>
      <c r="I56" s="140">
        <v>9</v>
      </c>
      <c r="J56" s="115">
        <v>4</v>
      </c>
      <c r="K56" s="116">
        <v>44.444444444444443</v>
      </c>
    </row>
    <row r="57" spans="1:11" ht="14.1" customHeight="1" x14ac:dyDescent="0.2">
      <c r="A57" s="306" t="s">
        <v>284</v>
      </c>
      <c r="B57" s="307" t="s">
        <v>285</v>
      </c>
      <c r="C57" s="308"/>
      <c r="D57" s="113">
        <v>0.99942889777270127</v>
      </c>
      <c r="E57" s="115">
        <v>70</v>
      </c>
      <c r="F57" s="114">
        <v>64</v>
      </c>
      <c r="G57" s="114">
        <v>64</v>
      </c>
      <c r="H57" s="114">
        <v>67</v>
      </c>
      <c r="I57" s="140">
        <v>69</v>
      </c>
      <c r="J57" s="115">
        <v>1</v>
      </c>
      <c r="K57" s="116">
        <v>1.4492753623188406</v>
      </c>
    </row>
    <row r="58" spans="1:11" ht="14.1" customHeight="1" x14ac:dyDescent="0.2">
      <c r="A58" s="306">
        <v>73</v>
      </c>
      <c r="B58" s="307" t="s">
        <v>286</v>
      </c>
      <c r="C58" s="308"/>
      <c r="D58" s="113">
        <v>0.4854368932038835</v>
      </c>
      <c r="E58" s="115">
        <v>34</v>
      </c>
      <c r="F58" s="114">
        <v>36</v>
      </c>
      <c r="G58" s="114">
        <v>37</v>
      </c>
      <c r="H58" s="114">
        <v>39</v>
      </c>
      <c r="I58" s="140">
        <v>41</v>
      </c>
      <c r="J58" s="115">
        <v>-7</v>
      </c>
      <c r="K58" s="116">
        <v>-17.073170731707318</v>
      </c>
    </row>
    <row r="59" spans="1:11" ht="14.1" customHeight="1" x14ac:dyDescent="0.2">
      <c r="A59" s="306" t="s">
        <v>287</v>
      </c>
      <c r="B59" s="307" t="s">
        <v>288</v>
      </c>
      <c r="C59" s="308"/>
      <c r="D59" s="113">
        <v>0.38549400342661339</v>
      </c>
      <c r="E59" s="115">
        <v>27</v>
      </c>
      <c r="F59" s="114">
        <v>26</v>
      </c>
      <c r="G59" s="114">
        <v>27</v>
      </c>
      <c r="H59" s="114">
        <v>24</v>
      </c>
      <c r="I59" s="140">
        <v>25</v>
      </c>
      <c r="J59" s="115">
        <v>2</v>
      </c>
      <c r="K59" s="116">
        <v>8</v>
      </c>
    </row>
    <row r="60" spans="1:11" ht="14.1" customHeight="1" x14ac:dyDescent="0.2">
      <c r="A60" s="306">
        <v>81</v>
      </c>
      <c r="B60" s="307" t="s">
        <v>289</v>
      </c>
      <c r="C60" s="308"/>
      <c r="D60" s="113">
        <v>3.2695602512849802</v>
      </c>
      <c r="E60" s="115">
        <v>229</v>
      </c>
      <c r="F60" s="114">
        <v>237</v>
      </c>
      <c r="G60" s="114">
        <v>226</v>
      </c>
      <c r="H60" s="114">
        <v>213</v>
      </c>
      <c r="I60" s="140">
        <v>219</v>
      </c>
      <c r="J60" s="115">
        <v>10</v>
      </c>
      <c r="K60" s="116">
        <v>4.5662100456621006</v>
      </c>
    </row>
    <row r="61" spans="1:11" ht="14.1" customHeight="1" x14ac:dyDescent="0.2">
      <c r="A61" s="306" t="s">
        <v>290</v>
      </c>
      <c r="B61" s="307" t="s">
        <v>291</v>
      </c>
      <c r="C61" s="308"/>
      <c r="D61" s="113">
        <v>0.91376356367789835</v>
      </c>
      <c r="E61" s="115">
        <v>64</v>
      </c>
      <c r="F61" s="114">
        <v>65</v>
      </c>
      <c r="G61" s="114">
        <v>68</v>
      </c>
      <c r="H61" s="114">
        <v>69</v>
      </c>
      <c r="I61" s="140">
        <v>74</v>
      </c>
      <c r="J61" s="115">
        <v>-10</v>
      </c>
      <c r="K61" s="116">
        <v>-13.513513513513514</v>
      </c>
    </row>
    <row r="62" spans="1:11" ht="14.1" customHeight="1" x14ac:dyDescent="0.2">
      <c r="A62" s="306" t="s">
        <v>292</v>
      </c>
      <c r="B62" s="307" t="s">
        <v>293</v>
      </c>
      <c r="C62" s="308"/>
      <c r="D62" s="113">
        <v>1.2421473443746431</v>
      </c>
      <c r="E62" s="115">
        <v>87</v>
      </c>
      <c r="F62" s="114">
        <v>98</v>
      </c>
      <c r="G62" s="114">
        <v>84</v>
      </c>
      <c r="H62" s="114">
        <v>72</v>
      </c>
      <c r="I62" s="140">
        <v>69</v>
      </c>
      <c r="J62" s="115">
        <v>18</v>
      </c>
      <c r="K62" s="116">
        <v>26.086956521739129</v>
      </c>
    </row>
    <row r="63" spans="1:11" ht="14.1" customHeight="1" x14ac:dyDescent="0.2">
      <c r="A63" s="306"/>
      <c r="B63" s="307" t="s">
        <v>294</v>
      </c>
      <c r="C63" s="308"/>
      <c r="D63" s="113">
        <v>0.57110222729868643</v>
      </c>
      <c r="E63" s="115">
        <v>40</v>
      </c>
      <c r="F63" s="114">
        <v>42</v>
      </c>
      <c r="G63" s="114">
        <v>46</v>
      </c>
      <c r="H63" s="114">
        <v>40</v>
      </c>
      <c r="I63" s="140">
        <v>40</v>
      </c>
      <c r="J63" s="115">
        <v>0</v>
      </c>
      <c r="K63" s="116">
        <v>0</v>
      </c>
    </row>
    <row r="64" spans="1:11" ht="14.1" customHeight="1" x14ac:dyDescent="0.2">
      <c r="A64" s="306" t="s">
        <v>295</v>
      </c>
      <c r="B64" s="307" t="s">
        <v>296</v>
      </c>
      <c r="C64" s="308"/>
      <c r="D64" s="113">
        <v>0.12849800114220444</v>
      </c>
      <c r="E64" s="115">
        <v>9</v>
      </c>
      <c r="F64" s="114">
        <v>9</v>
      </c>
      <c r="G64" s="114">
        <v>10</v>
      </c>
      <c r="H64" s="114">
        <v>9</v>
      </c>
      <c r="I64" s="140">
        <v>9</v>
      </c>
      <c r="J64" s="115">
        <v>0</v>
      </c>
      <c r="K64" s="116">
        <v>0</v>
      </c>
    </row>
    <row r="65" spans="1:11" ht="14.1" customHeight="1" x14ac:dyDescent="0.2">
      <c r="A65" s="306" t="s">
        <v>297</v>
      </c>
      <c r="B65" s="307" t="s">
        <v>298</v>
      </c>
      <c r="C65" s="308"/>
      <c r="D65" s="113">
        <v>0.68532267275842373</v>
      </c>
      <c r="E65" s="115">
        <v>48</v>
      </c>
      <c r="F65" s="114">
        <v>50</v>
      </c>
      <c r="G65" s="114">
        <v>50</v>
      </c>
      <c r="H65" s="114">
        <v>50</v>
      </c>
      <c r="I65" s="140">
        <v>51</v>
      </c>
      <c r="J65" s="115">
        <v>-3</v>
      </c>
      <c r="K65" s="116">
        <v>-5.882352941176471</v>
      </c>
    </row>
    <row r="66" spans="1:11" ht="14.1" customHeight="1" x14ac:dyDescent="0.2">
      <c r="A66" s="306">
        <v>82</v>
      </c>
      <c r="B66" s="307" t="s">
        <v>299</v>
      </c>
      <c r="C66" s="308"/>
      <c r="D66" s="113">
        <v>2.1416333523700741</v>
      </c>
      <c r="E66" s="115">
        <v>150</v>
      </c>
      <c r="F66" s="114">
        <v>156</v>
      </c>
      <c r="G66" s="114">
        <v>156</v>
      </c>
      <c r="H66" s="114">
        <v>153</v>
      </c>
      <c r="I66" s="140">
        <v>159</v>
      </c>
      <c r="J66" s="115">
        <v>-9</v>
      </c>
      <c r="K66" s="116">
        <v>-5.6603773584905657</v>
      </c>
    </row>
    <row r="67" spans="1:11" ht="14.1" customHeight="1" x14ac:dyDescent="0.2">
      <c r="A67" s="306" t="s">
        <v>300</v>
      </c>
      <c r="B67" s="307" t="s">
        <v>301</v>
      </c>
      <c r="C67" s="308"/>
      <c r="D67" s="113">
        <v>0.58537978298115367</v>
      </c>
      <c r="E67" s="115">
        <v>41</v>
      </c>
      <c r="F67" s="114">
        <v>52</v>
      </c>
      <c r="G67" s="114">
        <v>50</v>
      </c>
      <c r="H67" s="114">
        <v>50</v>
      </c>
      <c r="I67" s="140">
        <v>52</v>
      </c>
      <c r="J67" s="115">
        <v>-11</v>
      </c>
      <c r="K67" s="116">
        <v>-21.153846153846153</v>
      </c>
    </row>
    <row r="68" spans="1:11" ht="14.1" customHeight="1" x14ac:dyDescent="0.2">
      <c r="A68" s="306" t="s">
        <v>302</v>
      </c>
      <c r="B68" s="307" t="s">
        <v>303</v>
      </c>
      <c r="C68" s="308"/>
      <c r="D68" s="113">
        <v>0.89948600799543121</v>
      </c>
      <c r="E68" s="115">
        <v>63</v>
      </c>
      <c r="F68" s="114">
        <v>61</v>
      </c>
      <c r="G68" s="114">
        <v>65</v>
      </c>
      <c r="H68" s="114">
        <v>59</v>
      </c>
      <c r="I68" s="140">
        <v>61</v>
      </c>
      <c r="J68" s="115">
        <v>2</v>
      </c>
      <c r="K68" s="116">
        <v>3.278688524590164</v>
      </c>
    </row>
    <row r="69" spans="1:11" ht="14.1" customHeight="1" x14ac:dyDescent="0.2">
      <c r="A69" s="306">
        <v>83</v>
      </c>
      <c r="B69" s="307" t="s">
        <v>304</v>
      </c>
      <c r="C69" s="308"/>
      <c r="D69" s="113">
        <v>1.8989149057681325</v>
      </c>
      <c r="E69" s="115">
        <v>133</v>
      </c>
      <c r="F69" s="114">
        <v>146</v>
      </c>
      <c r="G69" s="114">
        <v>143</v>
      </c>
      <c r="H69" s="114">
        <v>148</v>
      </c>
      <c r="I69" s="140">
        <v>138</v>
      </c>
      <c r="J69" s="115">
        <v>-5</v>
      </c>
      <c r="K69" s="116">
        <v>-3.6231884057971016</v>
      </c>
    </row>
    <row r="70" spans="1:11" ht="14.1" customHeight="1" x14ac:dyDescent="0.2">
      <c r="A70" s="306" t="s">
        <v>305</v>
      </c>
      <c r="B70" s="307" t="s">
        <v>306</v>
      </c>
      <c r="C70" s="308"/>
      <c r="D70" s="113">
        <v>1.0422615648201028</v>
      </c>
      <c r="E70" s="115">
        <v>73</v>
      </c>
      <c r="F70" s="114">
        <v>79</v>
      </c>
      <c r="G70" s="114">
        <v>79</v>
      </c>
      <c r="H70" s="114">
        <v>80</v>
      </c>
      <c r="I70" s="140">
        <v>73</v>
      </c>
      <c r="J70" s="115">
        <v>0</v>
      </c>
      <c r="K70" s="116">
        <v>0</v>
      </c>
    </row>
    <row r="71" spans="1:11" ht="14.1" customHeight="1" x14ac:dyDescent="0.2">
      <c r="A71" s="306"/>
      <c r="B71" s="307" t="s">
        <v>307</v>
      </c>
      <c r="C71" s="308"/>
      <c r="D71" s="113">
        <v>0.54254711593375216</v>
      </c>
      <c r="E71" s="115">
        <v>38</v>
      </c>
      <c r="F71" s="114">
        <v>45</v>
      </c>
      <c r="G71" s="114">
        <v>45</v>
      </c>
      <c r="H71" s="114">
        <v>47</v>
      </c>
      <c r="I71" s="140">
        <v>42</v>
      </c>
      <c r="J71" s="115">
        <v>-4</v>
      </c>
      <c r="K71" s="116">
        <v>-9.5238095238095237</v>
      </c>
    </row>
    <row r="72" spans="1:11" ht="14.1" customHeight="1" x14ac:dyDescent="0.2">
      <c r="A72" s="306">
        <v>84</v>
      </c>
      <c r="B72" s="307" t="s">
        <v>308</v>
      </c>
      <c r="C72" s="308"/>
      <c r="D72" s="113">
        <v>1.0708166761850371</v>
      </c>
      <c r="E72" s="115">
        <v>75</v>
      </c>
      <c r="F72" s="114">
        <v>77</v>
      </c>
      <c r="G72" s="114">
        <v>78</v>
      </c>
      <c r="H72" s="114">
        <v>81</v>
      </c>
      <c r="I72" s="140">
        <v>82</v>
      </c>
      <c r="J72" s="115">
        <v>-7</v>
      </c>
      <c r="K72" s="116">
        <v>-8.536585365853659</v>
      </c>
    </row>
    <row r="73" spans="1:11" ht="14.1" customHeight="1" x14ac:dyDescent="0.2">
      <c r="A73" s="306" t="s">
        <v>309</v>
      </c>
      <c r="B73" s="307" t="s">
        <v>310</v>
      </c>
      <c r="C73" s="308"/>
      <c r="D73" s="113">
        <v>0.14277555682467161</v>
      </c>
      <c r="E73" s="115">
        <v>10</v>
      </c>
      <c r="F73" s="114">
        <v>11</v>
      </c>
      <c r="G73" s="114">
        <v>11</v>
      </c>
      <c r="H73" s="114">
        <v>14</v>
      </c>
      <c r="I73" s="140">
        <v>11</v>
      </c>
      <c r="J73" s="115">
        <v>-1</v>
      </c>
      <c r="K73" s="116">
        <v>-9.0909090909090917</v>
      </c>
    </row>
    <row r="74" spans="1:11" ht="14.1" customHeight="1" x14ac:dyDescent="0.2">
      <c r="A74" s="306" t="s">
        <v>311</v>
      </c>
      <c r="B74" s="307" t="s">
        <v>312</v>
      </c>
      <c r="C74" s="308"/>
      <c r="D74" s="113">
        <v>9.994288977727013E-2</v>
      </c>
      <c r="E74" s="115">
        <v>7</v>
      </c>
      <c r="F74" s="114">
        <v>11</v>
      </c>
      <c r="G74" s="114">
        <v>11</v>
      </c>
      <c r="H74" s="114">
        <v>10</v>
      </c>
      <c r="I74" s="140">
        <v>10</v>
      </c>
      <c r="J74" s="115">
        <v>-3</v>
      </c>
      <c r="K74" s="116">
        <v>-30</v>
      </c>
    </row>
    <row r="75" spans="1:11" ht="14.1" customHeight="1" x14ac:dyDescent="0.2">
      <c r="A75" s="306" t="s">
        <v>313</v>
      </c>
      <c r="B75" s="307" t="s">
        <v>314</v>
      </c>
      <c r="C75" s="308"/>
      <c r="D75" s="113">
        <v>4.2832667047401483E-2</v>
      </c>
      <c r="E75" s="115">
        <v>3</v>
      </c>
      <c r="F75" s="114">
        <v>3</v>
      </c>
      <c r="G75" s="114" t="s">
        <v>513</v>
      </c>
      <c r="H75" s="114" t="s">
        <v>513</v>
      </c>
      <c r="I75" s="140">
        <v>3</v>
      </c>
      <c r="J75" s="115">
        <v>0</v>
      </c>
      <c r="K75" s="116">
        <v>0</v>
      </c>
    </row>
    <row r="76" spans="1:11" ht="14.1" customHeight="1" x14ac:dyDescent="0.2">
      <c r="A76" s="306">
        <v>91</v>
      </c>
      <c r="B76" s="307" t="s">
        <v>315</v>
      </c>
      <c r="C76" s="308"/>
      <c r="D76" s="113">
        <v>8.5665334094802967E-2</v>
      </c>
      <c r="E76" s="115">
        <v>6</v>
      </c>
      <c r="F76" s="114">
        <v>7</v>
      </c>
      <c r="G76" s="114">
        <v>8</v>
      </c>
      <c r="H76" s="114">
        <v>6</v>
      </c>
      <c r="I76" s="140">
        <v>7</v>
      </c>
      <c r="J76" s="115">
        <v>-1</v>
      </c>
      <c r="K76" s="116">
        <v>-14.285714285714286</v>
      </c>
    </row>
    <row r="77" spans="1:11" ht="14.1" customHeight="1" x14ac:dyDescent="0.2">
      <c r="A77" s="306">
        <v>92</v>
      </c>
      <c r="B77" s="307" t="s">
        <v>316</v>
      </c>
      <c r="C77" s="308"/>
      <c r="D77" s="113">
        <v>8.5665334094802967E-2</v>
      </c>
      <c r="E77" s="115">
        <v>6</v>
      </c>
      <c r="F77" s="114">
        <v>7</v>
      </c>
      <c r="G77" s="114">
        <v>10</v>
      </c>
      <c r="H77" s="114">
        <v>6</v>
      </c>
      <c r="I77" s="140">
        <v>6</v>
      </c>
      <c r="J77" s="115">
        <v>0</v>
      </c>
      <c r="K77" s="116">
        <v>0</v>
      </c>
    </row>
    <row r="78" spans="1:11" ht="14.1" customHeight="1" x14ac:dyDescent="0.2">
      <c r="A78" s="306">
        <v>93</v>
      </c>
      <c r="B78" s="307" t="s">
        <v>317</v>
      </c>
      <c r="C78" s="308"/>
      <c r="D78" s="113" t="s">
        <v>513</v>
      </c>
      <c r="E78" s="115" t="s">
        <v>513</v>
      </c>
      <c r="F78" s="114">
        <v>3</v>
      </c>
      <c r="G78" s="114">
        <v>3</v>
      </c>
      <c r="H78" s="114">
        <v>3</v>
      </c>
      <c r="I78" s="140" t="s">
        <v>513</v>
      </c>
      <c r="J78" s="115" t="s">
        <v>513</v>
      </c>
      <c r="K78" s="116" t="s">
        <v>513</v>
      </c>
    </row>
    <row r="79" spans="1:11" ht="14.1" customHeight="1" x14ac:dyDescent="0.2">
      <c r="A79" s="306">
        <v>94</v>
      </c>
      <c r="B79" s="307" t="s">
        <v>318</v>
      </c>
      <c r="C79" s="308"/>
      <c r="D79" s="113">
        <v>0.98515134209023414</v>
      </c>
      <c r="E79" s="115">
        <v>69</v>
      </c>
      <c r="F79" s="114">
        <v>66</v>
      </c>
      <c r="G79" s="114">
        <v>62</v>
      </c>
      <c r="H79" s="114">
        <v>54</v>
      </c>
      <c r="I79" s="140">
        <v>59</v>
      </c>
      <c r="J79" s="115">
        <v>10</v>
      </c>
      <c r="K79" s="116">
        <v>16.949152542372882</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2.998286693318104</v>
      </c>
      <c r="E81" s="143">
        <v>210</v>
      </c>
      <c r="F81" s="144">
        <v>222</v>
      </c>
      <c r="G81" s="144">
        <v>218</v>
      </c>
      <c r="H81" s="144">
        <v>225</v>
      </c>
      <c r="I81" s="145">
        <v>206</v>
      </c>
      <c r="J81" s="143">
        <v>4</v>
      </c>
      <c r="K81" s="146">
        <v>1.941747572815534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4179</v>
      </c>
      <c r="G12" s="536">
        <v>3543</v>
      </c>
      <c r="H12" s="536">
        <v>5204</v>
      </c>
      <c r="I12" s="536">
        <v>3959</v>
      </c>
      <c r="J12" s="537">
        <v>4304</v>
      </c>
      <c r="K12" s="538">
        <v>-125</v>
      </c>
      <c r="L12" s="349">
        <v>-2.9042750929368029</v>
      </c>
    </row>
    <row r="13" spans="1:17" s="110" customFormat="1" ht="15" customHeight="1" x14ac:dyDescent="0.2">
      <c r="A13" s="350" t="s">
        <v>344</v>
      </c>
      <c r="B13" s="351" t="s">
        <v>345</v>
      </c>
      <c r="C13" s="347"/>
      <c r="D13" s="347"/>
      <c r="E13" s="348"/>
      <c r="F13" s="536">
        <v>2410</v>
      </c>
      <c r="G13" s="536">
        <v>1979</v>
      </c>
      <c r="H13" s="536">
        <v>2828</v>
      </c>
      <c r="I13" s="536">
        <v>2254</v>
      </c>
      <c r="J13" s="537">
        <v>2551</v>
      </c>
      <c r="K13" s="538">
        <v>-141</v>
      </c>
      <c r="L13" s="349">
        <v>-5.5272442179537435</v>
      </c>
    </row>
    <row r="14" spans="1:17" s="110" customFormat="1" ht="22.5" customHeight="1" x14ac:dyDescent="0.2">
      <c r="A14" s="350"/>
      <c r="B14" s="351" t="s">
        <v>346</v>
      </c>
      <c r="C14" s="347"/>
      <c r="D14" s="347"/>
      <c r="E14" s="348"/>
      <c r="F14" s="536">
        <v>1769</v>
      </c>
      <c r="G14" s="536">
        <v>1564</v>
      </c>
      <c r="H14" s="536">
        <v>2376</v>
      </c>
      <c r="I14" s="536">
        <v>1705</v>
      </c>
      <c r="J14" s="537">
        <v>1753</v>
      </c>
      <c r="K14" s="538">
        <v>16</v>
      </c>
      <c r="L14" s="349">
        <v>0.91272104962920708</v>
      </c>
    </row>
    <row r="15" spans="1:17" s="110" customFormat="1" ht="15" customHeight="1" x14ac:dyDescent="0.2">
      <c r="A15" s="350" t="s">
        <v>347</v>
      </c>
      <c r="B15" s="351" t="s">
        <v>108</v>
      </c>
      <c r="C15" s="347"/>
      <c r="D15" s="347"/>
      <c r="E15" s="348"/>
      <c r="F15" s="536">
        <v>729</v>
      </c>
      <c r="G15" s="536">
        <v>608</v>
      </c>
      <c r="H15" s="536">
        <v>1898</v>
      </c>
      <c r="I15" s="536">
        <v>640</v>
      </c>
      <c r="J15" s="537">
        <v>702</v>
      </c>
      <c r="K15" s="538">
        <v>27</v>
      </c>
      <c r="L15" s="349">
        <v>3.8461538461538463</v>
      </c>
    </row>
    <row r="16" spans="1:17" s="110" customFormat="1" ht="15" customHeight="1" x14ac:dyDescent="0.2">
      <c r="A16" s="350"/>
      <c r="B16" s="351" t="s">
        <v>109</v>
      </c>
      <c r="C16" s="347"/>
      <c r="D16" s="347"/>
      <c r="E16" s="348"/>
      <c r="F16" s="536">
        <v>2831</v>
      </c>
      <c r="G16" s="536">
        <v>2465</v>
      </c>
      <c r="H16" s="536">
        <v>2830</v>
      </c>
      <c r="I16" s="536">
        <v>2708</v>
      </c>
      <c r="J16" s="537">
        <v>2940</v>
      </c>
      <c r="K16" s="538">
        <v>-109</v>
      </c>
      <c r="L16" s="349">
        <v>-3.7074829931972788</v>
      </c>
    </row>
    <row r="17" spans="1:12" s="110" customFormat="1" ht="15" customHeight="1" x14ac:dyDescent="0.2">
      <c r="A17" s="350"/>
      <c r="B17" s="351" t="s">
        <v>110</v>
      </c>
      <c r="C17" s="347"/>
      <c r="D17" s="347"/>
      <c r="E17" s="348"/>
      <c r="F17" s="536">
        <v>580</v>
      </c>
      <c r="G17" s="536">
        <v>436</v>
      </c>
      <c r="H17" s="536">
        <v>438</v>
      </c>
      <c r="I17" s="536">
        <v>564</v>
      </c>
      <c r="J17" s="537">
        <v>623</v>
      </c>
      <c r="K17" s="538">
        <v>-43</v>
      </c>
      <c r="L17" s="349">
        <v>-6.902086677367576</v>
      </c>
    </row>
    <row r="18" spans="1:12" s="110" customFormat="1" ht="15" customHeight="1" x14ac:dyDescent="0.2">
      <c r="A18" s="350"/>
      <c r="B18" s="351" t="s">
        <v>111</v>
      </c>
      <c r="C18" s="347"/>
      <c r="D18" s="347"/>
      <c r="E18" s="348"/>
      <c r="F18" s="536">
        <v>39</v>
      </c>
      <c r="G18" s="536">
        <v>34</v>
      </c>
      <c r="H18" s="536">
        <v>38</v>
      </c>
      <c r="I18" s="536">
        <v>47</v>
      </c>
      <c r="J18" s="537">
        <v>39</v>
      </c>
      <c r="K18" s="538">
        <v>0</v>
      </c>
      <c r="L18" s="349">
        <v>0</v>
      </c>
    </row>
    <row r="19" spans="1:12" s="110" customFormat="1" ht="15" customHeight="1" x14ac:dyDescent="0.2">
      <c r="A19" s="118" t="s">
        <v>113</v>
      </c>
      <c r="B19" s="119" t="s">
        <v>181</v>
      </c>
      <c r="C19" s="347"/>
      <c r="D19" s="347"/>
      <c r="E19" s="348"/>
      <c r="F19" s="536">
        <v>2770</v>
      </c>
      <c r="G19" s="536">
        <v>2342</v>
      </c>
      <c r="H19" s="536">
        <v>3698</v>
      </c>
      <c r="I19" s="536">
        <v>2626</v>
      </c>
      <c r="J19" s="537">
        <v>2905</v>
      </c>
      <c r="K19" s="538">
        <v>-135</v>
      </c>
      <c r="L19" s="349">
        <v>-4.6471600688468158</v>
      </c>
    </row>
    <row r="20" spans="1:12" s="110" customFormat="1" ht="15" customHeight="1" x14ac:dyDescent="0.2">
      <c r="A20" s="118"/>
      <c r="B20" s="119" t="s">
        <v>182</v>
      </c>
      <c r="C20" s="347"/>
      <c r="D20" s="347"/>
      <c r="E20" s="348"/>
      <c r="F20" s="536">
        <v>1409</v>
      </c>
      <c r="G20" s="536">
        <v>1201</v>
      </c>
      <c r="H20" s="536">
        <v>1506</v>
      </c>
      <c r="I20" s="536">
        <v>1333</v>
      </c>
      <c r="J20" s="537">
        <v>1399</v>
      </c>
      <c r="K20" s="538">
        <v>10</v>
      </c>
      <c r="L20" s="349">
        <v>0.71479628305932807</v>
      </c>
    </row>
    <row r="21" spans="1:12" s="110" customFormat="1" ht="15" customHeight="1" x14ac:dyDescent="0.2">
      <c r="A21" s="118" t="s">
        <v>113</v>
      </c>
      <c r="B21" s="119" t="s">
        <v>116</v>
      </c>
      <c r="C21" s="347"/>
      <c r="D21" s="347"/>
      <c r="E21" s="348"/>
      <c r="F21" s="536">
        <v>3826</v>
      </c>
      <c r="G21" s="536">
        <v>3246</v>
      </c>
      <c r="H21" s="536">
        <v>4745</v>
      </c>
      <c r="I21" s="536">
        <v>3556</v>
      </c>
      <c r="J21" s="537">
        <v>3896</v>
      </c>
      <c r="K21" s="538">
        <v>-70</v>
      </c>
      <c r="L21" s="349">
        <v>-1.7967145790554415</v>
      </c>
    </row>
    <row r="22" spans="1:12" s="110" customFormat="1" ht="15" customHeight="1" x14ac:dyDescent="0.2">
      <c r="A22" s="118"/>
      <c r="B22" s="119" t="s">
        <v>117</v>
      </c>
      <c r="C22" s="347"/>
      <c r="D22" s="347"/>
      <c r="E22" s="348"/>
      <c r="F22" s="536">
        <v>353</v>
      </c>
      <c r="G22" s="536">
        <v>296</v>
      </c>
      <c r="H22" s="536">
        <v>453</v>
      </c>
      <c r="I22" s="536">
        <v>402</v>
      </c>
      <c r="J22" s="537">
        <v>403</v>
      </c>
      <c r="K22" s="538">
        <v>-50</v>
      </c>
      <c r="L22" s="349">
        <v>-12.406947890818859</v>
      </c>
    </row>
    <row r="23" spans="1:12" s="110" customFormat="1" ht="15" customHeight="1" x14ac:dyDescent="0.2">
      <c r="A23" s="352" t="s">
        <v>347</v>
      </c>
      <c r="B23" s="353" t="s">
        <v>193</v>
      </c>
      <c r="C23" s="354"/>
      <c r="D23" s="354"/>
      <c r="E23" s="355"/>
      <c r="F23" s="539">
        <v>79</v>
      </c>
      <c r="G23" s="539">
        <v>132</v>
      </c>
      <c r="H23" s="539">
        <v>933</v>
      </c>
      <c r="I23" s="539">
        <v>75</v>
      </c>
      <c r="J23" s="540">
        <v>96</v>
      </c>
      <c r="K23" s="541">
        <v>-17</v>
      </c>
      <c r="L23" s="356">
        <v>-17.708333333333332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31.1</v>
      </c>
      <c r="H25" s="542">
        <v>36.4</v>
      </c>
      <c r="I25" s="542">
        <v>38.5</v>
      </c>
      <c r="J25" s="542">
        <v>34.799999999999997</v>
      </c>
      <c r="K25" s="543" t="s">
        <v>349</v>
      </c>
      <c r="L25" s="364">
        <v>-3.2999999999999972</v>
      </c>
    </row>
    <row r="26" spans="1:12" s="110" customFormat="1" ht="15" customHeight="1" x14ac:dyDescent="0.2">
      <c r="A26" s="365" t="s">
        <v>105</v>
      </c>
      <c r="B26" s="366" t="s">
        <v>345</v>
      </c>
      <c r="C26" s="362"/>
      <c r="D26" s="362"/>
      <c r="E26" s="363"/>
      <c r="F26" s="542">
        <v>27.1</v>
      </c>
      <c r="G26" s="542">
        <v>24</v>
      </c>
      <c r="H26" s="542">
        <v>32</v>
      </c>
      <c r="I26" s="542">
        <v>33.9</v>
      </c>
      <c r="J26" s="544">
        <v>29.2</v>
      </c>
      <c r="K26" s="543" t="s">
        <v>349</v>
      </c>
      <c r="L26" s="364">
        <v>-2.0999999999999979</v>
      </c>
    </row>
    <row r="27" spans="1:12" s="110" customFormat="1" ht="15" customHeight="1" x14ac:dyDescent="0.2">
      <c r="A27" s="365"/>
      <c r="B27" s="366" t="s">
        <v>346</v>
      </c>
      <c r="C27" s="362"/>
      <c r="D27" s="362"/>
      <c r="E27" s="363"/>
      <c r="F27" s="542">
        <v>37.5</v>
      </c>
      <c r="G27" s="542">
        <v>40.200000000000003</v>
      </c>
      <c r="H27" s="542">
        <v>41.6</v>
      </c>
      <c r="I27" s="542">
        <v>44.6</v>
      </c>
      <c r="J27" s="542">
        <v>43.2</v>
      </c>
      <c r="K27" s="543" t="s">
        <v>349</v>
      </c>
      <c r="L27" s="364">
        <v>-5.7000000000000028</v>
      </c>
    </row>
    <row r="28" spans="1:12" s="110" customFormat="1" ht="15" customHeight="1" x14ac:dyDescent="0.2">
      <c r="A28" s="365" t="s">
        <v>113</v>
      </c>
      <c r="B28" s="366" t="s">
        <v>108</v>
      </c>
      <c r="C28" s="362"/>
      <c r="D28" s="362"/>
      <c r="E28" s="363"/>
      <c r="F28" s="542">
        <v>47.2</v>
      </c>
      <c r="G28" s="542">
        <v>44.2</v>
      </c>
      <c r="H28" s="542">
        <v>47.2</v>
      </c>
      <c r="I28" s="542">
        <v>52</v>
      </c>
      <c r="J28" s="542">
        <v>48.3</v>
      </c>
      <c r="K28" s="543" t="s">
        <v>349</v>
      </c>
      <c r="L28" s="364">
        <v>-1.0999999999999943</v>
      </c>
    </row>
    <row r="29" spans="1:12" s="110" customFormat="1" ht="11.25" x14ac:dyDescent="0.2">
      <c r="A29" s="365"/>
      <c r="B29" s="366" t="s">
        <v>109</v>
      </c>
      <c r="C29" s="362"/>
      <c r="D29" s="362"/>
      <c r="E29" s="363"/>
      <c r="F29" s="542">
        <v>29.3</v>
      </c>
      <c r="G29" s="542">
        <v>30.2</v>
      </c>
      <c r="H29" s="542">
        <v>33.700000000000003</v>
      </c>
      <c r="I29" s="542">
        <v>36.4</v>
      </c>
      <c r="J29" s="544">
        <v>33.6</v>
      </c>
      <c r="K29" s="543" t="s">
        <v>349</v>
      </c>
      <c r="L29" s="364">
        <v>-4.3000000000000007</v>
      </c>
    </row>
    <row r="30" spans="1:12" s="110" customFormat="1" ht="15" customHeight="1" x14ac:dyDescent="0.2">
      <c r="A30" s="365"/>
      <c r="B30" s="366" t="s">
        <v>110</v>
      </c>
      <c r="C30" s="362"/>
      <c r="D30" s="362"/>
      <c r="E30" s="363"/>
      <c r="F30" s="542">
        <v>24.5</v>
      </c>
      <c r="G30" s="542">
        <v>22.9</v>
      </c>
      <c r="H30" s="542">
        <v>32.700000000000003</v>
      </c>
      <c r="I30" s="542">
        <v>34.9</v>
      </c>
      <c r="J30" s="542">
        <v>27.7</v>
      </c>
      <c r="K30" s="543" t="s">
        <v>349</v>
      </c>
      <c r="L30" s="364">
        <v>-3.1999999999999993</v>
      </c>
    </row>
    <row r="31" spans="1:12" s="110" customFormat="1" ht="15" customHeight="1" x14ac:dyDescent="0.2">
      <c r="A31" s="365"/>
      <c r="B31" s="366" t="s">
        <v>111</v>
      </c>
      <c r="C31" s="362"/>
      <c r="D31" s="362"/>
      <c r="E31" s="363"/>
      <c r="F31" s="542">
        <v>28.2</v>
      </c>
      <c r="G31" s="542">
        <v>24.2</v>
      </c>
      <c r="H31" s="542">
        <v>47.4</v>
      </c>
      <c r="I31" s="542">
        <v>36.200000000000003</v>
      </c>
      <c r="J31" s="542">
        <v>33.299999999999997</v>
      </c>
      <c r="K31" s="543" t="s">
        <v>349</v>
      </c>
      <c r="L31" s="364">
        <v>-5.0999999999999979</v>
      </c>
    </row>
    <row r="32" spans="1:12" s="110" customFormat="1" ht="15" customHeight="1" x14ac:dyDescent="0.2">
      <c r="A32" s="367" t="s">
        <v>113</v>
      </c>
      <c r="B32" s="368" t="s">
        <v>181</v>
      </c>
      <c r="C32" s="362"/>
      <c r="D32" s="362"/>
      <c r="E32" s="363"/>
      <c r="F32" s="542">
        <v>27.4</v>
      </c>
      <c r="G32" s="542">
        <v>25.6</v>
      </c>
      <c r="H32" s="542">
        <v>32.299999999999997</v>
      </c>
      <c r="I32" s="542">
        <v>34.200000000000003</v>
      </c>
      <c r="J32" s="544">
        <v>30.8</v>
      </c>
      <c r="K32" s="543" t="s">
        <v>349</v>
      </c>
      <c r="L32" s="364">
        <v>-3.4000000000000021</v>
      </c>
    </row>
    <row r="33" spans="1:12" s="110" customFormat="1" ht="15" customHeight="1" x14ac:dyDescent="0.2">
      <c r="A33" s="367"/>
      <c r="B33" s="368" t="s">
        <v>182</v>
      </c>
      <c r="C33" s="362"/>
      <c r="D33" s="362"/>
      <c r="E33" s="363"/>
      <c r="F33" s="542">
        <v>39.4</v>
      </c>
      <c r="G33" s="542">
        <v>41.4</v>
      </c>
      <c r="H33" s="542">
        <v>43.5</v>
      </c>
      <c r="I33" s="542">
        <v>46.9</v>
      </c>
      <c r="J33" s="542">
        <v>43</v>
      </c>
      <c r="K33" s="543" t="s">
        <v>349</v>
      </c>
      <c r="L33" s="364">
        <v>-3.6000000000000014</v>
      </c>
    </row>
    <row r="34" spans="1:12" s="369" customFormat="1" ht="15" customHeight="1" x14ac:dyDescent="0.2">
      <c r="A34" s="367" t="s">
        <v>113</v>
      </c>
      <c r="B34" s="368" t="s">
        <v>116</v>
      </c>
      <c r="C34" s="362"/>
      <c r="D34" s="362"/>
      <c r="E34" s="363"/>
      <c r="F34" s="542">
        <v>30</v>
      </c>
      <c r="G34" s="542">
        <v>29.5</v>
      </c>
      <c r="H34" s="542">
        <v>35.4</v>
      </c>
      <c r="I34" s="542">
        <v>36</v>
      </c>
      <c r="J34" s="542">
        <v>33.200000000000003</v>
      </c>
      <c r="K34" s="543" t="s">
        <v>349</v>
      </c>
      <c r="L34" s="364">
        <v>-3.2000000000000028</v>
      </c>
    </row>
    <row r="35" spans="1:12" s="369" customFormat="1" ht="11.25" x14ac:dyDescent="0.2">
      <c r="A35" s="370"/>
      <c r="B35" s="371" t="s">
        <v>117</v>
      </c>
      <c r="C35" s="372"/>
      <c r="D35" s="372"/>
      <c r="E35" s="373"/>
      <c r="F35" s="545">
        <v>47.5</v>
      </c>
      <c r="G35" s="545">
        <v>48.8</v>
      </c>
      <c r="H35" s="545">
        <v>45.7</v>
      </c>
      <c r="I35" s="545">
        <v>61.2</v>
      </c>
      <c r="J35" s="546">
        <v>49.7</v>
      </c>
      <c r="K35" s="547" t="s">
        <v>349</v>
      </c>
      <c r="L35" s="374">
        <v>-2.2000000000000028</v>
      </c>
    </row>
    <row r="36" spans="1:12" s="369" customFormat="1" ht="15.95" customHeight="1" x14ac:dyDescent="0.2">
      <c r="A36" s="375" t="s">
        <v>350</v>
      </c>
      <c r="B36" s="376"/>
      <c r="C36" s="377"/>
      <c r="D36" s="376"/>
      <c r="E36" s="378"/>
      <c r="F36" s="548">
        <v>4056</v>
      </c>
      <c r="G36" s="548">
        <v>3337</v>
      </c>
      <c r="H36" s="548">
        <v>4033</v>
      </c>
      <c r="I36" s="548">
        <v>3825</v>
      </c>
      <c r="J36" s="548">
        <v>4148</v>
      </c>
      <c r="K36" s="549">
        <v>-92</v>
      </c>
      <c r="L36" s="380">
        <v>-2.217936354869817</v>
      </c>
    </row>
    <row r="37" spans="1:12" s="369" customFormat="1" ht="15.95" customHeight="1" x14ac:dyDescent="0.2">
      <c r="A37" s="381"/>
      <c r="B37" s="382" t="s">
        <v>113</v>
      </c>
      <c r="C37" s="382" t="s">
        <v>351</v>
      </c>
      <c r="D37" s="382"/>
      <c r="E37" s="383"/>
      <c r="F37" s="548">
        <v>1277</v>
      </c>
      <c r="G37" s="548">
        <v>1038</v>
      </c>
      <c r="H37" s="548">
        <v>1469</v>
      </c>
      <c r="I37" s="548">
        <v>1472</v>
      </c>
      <c r="J37" s="548">
        <v>1445</v>
      </c>
      <c r="K37" s="549">
        <v>-168</v>
      </c>
      <c r="L37" s="380">
        <v>-11.626297577854672</v>
      </c>
    </row>
    <row r="38" spans="1:12" s="369" customFormat="1" ht="15.95" customHeight="1" x14ac:dyDescent="0.2">
      <c r="A38" s="381"/>
      <c r="B38" s="384" t="s">
        <v>105</v>
      </c>
      <c r="C38" s="384" t="s">
        <v>106</v>
      </c>
      <c r="D38" s="385"/>
      <c r="E38" s="383"/>
      <c r="F38" s="548">
        <v>2350</v>
      </c>
      <c r="G38" s="548">
        <v>1868</v>
      </c>
      <c r="H38" s="548">
        <v>2176</v>
      </c>
      <c r="I38" s="548">
        <v>2186</v>
      </c>
      <c r="J38" s="550">
        <v>2469</v>
      </c>
      <c r="K38" s="549">
        <v>-119</v>
      </c>
      <c r="L38" s="380">
        <v>-4.819765087079789</v>
      </c>
    </row>
    <row r="39" spans="1:12" s="369" customFormat="1" ht="15.95" customHeight="1" x14ac:dyDescent="0.2">
      <c r="A39" s="381"/>
      <c r="B39" s="385"/>
      <c r="C39" s="382" t="s">
        <v>352</v>
      </c>
      <c r="D39" s="385"/>
      <c r="E39" s="383"/>
      <c r="F39" s="548">
        <v>637</v>
      </c>
      <c r="G39" s="548">
        <v>448</v>
      </c>
      <c r="H39" s="548">
        <v>696</v>
      </c>
      <c r="I39" s="548">
        <v>741</v>
      </c>
      <c r="J39" s="548">
        <v>720</v>
      </c>
      <c r="K39" s="549">
        <v>-83</v>
      </c>
      <c r="L39" s="380">
        <v>-11.527777777777779</v>
      </c>
    </row>
    <row r="40" spans="1:12" s="369" customFormat="1" ht="15.95" customHeight="1" x14ac:dyDescent="0.2">
      <c r="A40" s="381"/>
      <c r="B40" s="384"/>
      <c r="C40" s="384" t="s">
        <v>107</v>
      </c>
      <c r="D40" s="385"/>
      <c r="E40" s="383"/>
      <c r="F40" s="548">
        <v>1706</v>
      </c>
      <c r="G40" s="548">
        <v>1469</v>
      </c>
      <c r="H40" s="548">
        <v>1857</v>
      </c>
      <c r="I40" s="548">
        <v>1639</v>
      </c>
      <c r="J40" s="548">
        <v>1679</v>
      </c>
      <c r="K40" s="549">
        <v>27</v>
      </c>
      <c r="L40" s="380">
        <v>1.6081000595592614</v>
      </c>
    </row>
    <row r="41" spans="1:12" s="369" customFormat="1" ht="24" customHeight="1" x14ac:dyDescent="0.2">
      <c r="A41" s="381"/>
      <c r="B41" s="385"/>
      <c r="C41" s="382" t="s">
        <v>352</v>
      </c>
      <c r="D41" s="385"/>
      <c r="E41" s="383"/>
      <c r="F41" s="548">
        <v>640</v>
      </c>
      <c r="G41" s="548">
        <v>590</v>
      </c>
      <c r="H41" s="548">
        <v>773</v>
      </c>
      <c r="I41" s="548">
        <v>731</v>
      </c>
      <c r="J41" s="550">
        <v>725</v>
      </c>
      <c r="K41" s="549">
        <v>-85</v>
      </c>
      <c r="L41" s="380">
        <v>-11.724137931034482</v>
      </c>
    </row>
    <row r="42" spans="1:12" s="110" customFormat="1" ht="15" customHeight="1" x14ac:dyDescent="0.2">
      <c r="A42" s="381"/>
      <c r="B42" s="384" t="s">
        <v>113</v>
      </c>
      <c r="C42" s="384" t="s">
        <v>353</v>
      </c>
      <c r="D42" s="385"/>
      <c r="E42" s="383"/>
      <c r="F42" s="548">
        <v>648</v>
      </c>
      <c r="G42" s="548">
        <v>453</v>
      </c>
      <c r="H42" s="548">
        <v>816</v>
      </c>
      <c r="I42" s="548">
        <v>560</v>
      </c>
      <c r="J42" s="548">
        <v>590</v>
      </c>
      <c r="K42" s="549">
        <v>58</v>
      </c>
      <c r="L42" s="380">
        <v>9.8305084745762716</v>
      </c>
    </row>
    <row r="43" spans="1:12" s="110" customFormat="1" ht="15" customHeight="1" x14ac:dyDescent="0.2">
      <c r="A43" s="381"/>
      <c r="B43" s="385"/>
      <c r="C43" s="382" t="s">
        <v>352</v>
      </c>
      <c r="D43" s="385"/>
      <c r="E43" s="383"/>
      <c r="F43" s="548">
        <v>306</v>
      </c>
      <c r="G43" s="548">
        <v>200</v>
      </c>
      <c r="H43" s="548">
        <v>385</v>
      </c>
      <c r="I43" s="548">
        <v>291</v>
      </c>
      <c r="J43" s="548">
        <v>285</v>
      </c>
      <c r="K43" s="549">
        <v>21</v>
      </c>
      <c r="L43" s="380">
        <v>7.3684210526315788</v>
      </c>
    </row>
    <row r="44" spans="1:12" s="110" customFormat="1" ht="15" customHeight="1" x14ac:dyDescent="0.2">
      <c r="A44" s="381"/>
      <c r="B44" s="384"/>
      <c r="C44" s="366" t="s">
        <v>109</v>
      </c>
      <c r="D44" s="385"/>
      <c r="E44" s="383"/>
      <c r="F44" s="548">
        <v>2797</v>
      </c>
      <c r="G44" s="548">
        <v>2427</v>
      </c>
      <c r="H44" s="548">
        <v>2748</v>
      </c>
      <c r="I44" s="548">
        <v>2670</v>
      </c>
      <c r="J44" s="550">
        <v>2908</v>
      </c>
      <c r="K44" s="549">
        <v>-111</v>
      </c>
      <c r="L44" s="380">
        <v>-3.8170563961485557</v>
      </c>
    </row>
    <row r="45" spans="1:12" s="110" customFormat="1" ht="15" customHeight="1" x14ac:dyDescent="0.2">
      <c r="A45" s="381"/>
      <c r="B45" s="385"/>
      <c r="C45" s="382" t="s">
        <v>352</v>
      </c>
      <c r="D45" s="385"/>
      <c r="E45" s="383"/>
      <c r="F45" s="548">
        <v>820</v>
      </c>
      <c r="G45" s="548">
        <v>733</v>
      </c>
      <c r="H45" s="548">
        <v>925</v>
      </c>
      <c r="I45" s="548">
        <v>973</v>
      </c>
      <c r="J45" s="548">
        <v>978</v>
      </c>
      <c r="K45" s="549">
        <v>-158</v>
      </c>
      <c r="L45" s="380">
        <v>-16.155419222903884</v>
      </c>
    </row>
    <row r="46" spans="1:12" s="110" customFormat="1" ht="15" customHeight="1" x14ac:dyDescent="0.2">
      <c r="A46" s="381"/>
      <c r="B46" s="384"/>
      <c r="C46" s="366" t="s">
        <v>110</v>
      </c>
      <c r="D46" s="385"/>
      <c r="E46" s="383"/>
      <c r="F46" s="548">
        <v>572</v>
      </c>
      <c r="G46" s="548">
        <v>424</v>
      </c>
      <c r="H46" s="548">
        <v>431</v>
      </c>
      <c r="I46" s="548">
        <v>548</v>
      </c>
      <c r="J46" s="548">
        <v>611</v>
      </c>
      <c r="K46" s="549">
        <v>-39</v>
      </c>
      <c r="L46" s="380">
        <v>-6.3829787234042552</v>
      </c>
    </row>
    <row r="47" spans="1:12" s="110" customFormat="1" ht="15" customHeight="1" x14ac:dyDescent="0.2">
      <c r="A47" s="381"/>
      <c r="B47" s="385"/>
      <c r="C47" s="382" t="s">
        <v>352</v>
      </c>
      <c r="D47" s="385"/>
      <c r="E47" s="383"/>
      <c r="F47" s="548">
        <v>140</v>
      </c>
      <c r="G47" s="548">
        <v>97</v>
      </c>
      <c r="H47" s="548">
        <v>141</v>
      </c>
      <c r="I47" s="548">
        <v>191</v>
      </c>
      <c r="J47" s="550">
        <v>169</v>
      </c>
      <c r="K47" s="549">
        <v>-29</v>
      </c>
      <c r="L47" s="380">
        <v>-17.159763313609467</v>
      </c>
    </row>
    <row r="48" spans="1:12" s="110" customFormat="1" ht="15" customHeight="1" x14ac:dyDescent="0.2">
      <c r="A48" s="381"/>
      <c r="B48" s="385"/>
      <c r="C48" s="366" t="s">
        <v>111</v>
      </c>
      <c r="D48" s="386"/>
      <c r="E48" s="387"/>
      <c r="F48" s="548">
        <v>39</v>
      </c>
      <c r="G48" s="548">
        <v>33</v>
      </c>
      <c r="H48" s="548">
        <v>38</v>
      </c>
      <c r="I48" s="548">
        <v>47</v>
      </c>
      <c r="J48" s="548">
        <v>39</v>
      </c>
      <c r="K48" s="549">
        <v>0</v>
      </c>
      <c r="L48" s="380">
        <v>0</v>
      </c>
    </row>
    <row r="49" spans="1:12" s="110" customFormat="1" ht="15" customHeight="1" x14ac:dyDescent="0.2">
      <c r="A49" s="381"/>
      <c r="B49" s="385"/>
      <c r="C49" s="382" t="s">
        <v>352</v>
      </c>
      <c r="D49" s="385"/>
      <c r="E49" s="383"/>
      <c r="F49" s="548">
        <v>11</v>
      </c>
      <c r="G49" s="548">
        <v>8</v>
      </c>
      <c r="H49" s="548">
        <v>18</v>
      </c>
      <c r="I49" s="548">
        <v>17</v>
      </c>
      <c r="J49" s="548">
        <v>13</v>
      </c>
      <c r="K49" s="549">
        <v>-2</v>
      </c>
      <c r="L49" s="380">
        <v>-15.384615384615385</v>
      </c>
    </row>
    <row r="50" spans="1:12" s="110" customFormat="1" ht="15" customHeight="1" x14ac:dyDescent="0.2">
      <c r="A50" s="381"/>
      <c r="B50" s="384" t="s">
        <v>113</v>
      </c>
      <c r="C50" s="382" t="s">
        <v>181</v>
      </c>
      <c r="D50" s="385"/>
      <c r="E50" s="383"/>
      <c r="F50" s="548">
        <v>2678</v>
      </c>
      <c r="G50" s="548">
        <v>2178</v>
      </c>
      <c r="H50" s="548">
        <v>2561</v>
      </c>
      <c r="I50" s="548">
        <v>2530</v>
      </c>
      <c r="J50" s="550">
        <v>2788</v>
      </c>
      <c r="K50" s="549">
        <v>-110</v>
      </c>
      <c r="L50" s="380">
        <v>-3.9454806312769009</v>
      </c>
    </row>
    <row r="51" spans="1:12" s="110" customFormat="1" ht="15" customHeight="1" x14ac:dyDescent="0.2">
      <c r="A51" s="381"/>
      <c r="B51" s="385"/>
      <c r="C51" s="382" t="s">
        <v>352</v>
      </c>
      <c r="D51" s="385"/>
      <c r="E51" s="383"/>
      <c r="F51" s="548">
        <v>734</v>
      </c>
      <c r="G51" s="548">
        <v>558</v>
      </c>
      <c r="H51" s="548">
        <v>828</v>
      </c>
      <c r="I51" s="548">
        <v>865</v>
      </c>
      <c r="J51" s="548">
        <v>860</v>
      </c>
      <c r="K51" s="549">
        <v>-126</v>
      </c>
      <c r="L51" s="380">
        <v>-14.651162790697674</v>
      </c>
    </row>
    <row r="52" spans="1:12" s="110" customFormat="1" ht="15" customHeight="1" x14ac:dyDescent="0.2">
      <c r="A52" s="381"/>
      <c r="B52" s="384"/>
      <c r="C52" s="382" t="s">
        <v>182</v>
      </c>
      <c r="D52" s="385"/>
      <c r="E52" s="383"/>
      <c r="F52" s="548">
        <v>1378</v>
      </c>
      <c r="G52" s="548">
        <v>1159</v>
      </c>
      <c r="H52" s="548">
        <v>1472</v>
      </c>
      <c r="I52" s="548">
        <v>1295</v>
      </c>
      <c r="J52" s="548">
        <v>1360</v>
      </c>
      <c r="K52" s="549">
        <v>18</v>
      </c>
      <c r="L52" s="380">
        <v>1.3235294117647058</v>
      </c>
    </row>
    <row r="53" spans="1:12" s="269" customFormat="1" ht="11.25" customHeight="1" x14ac:dyDescent="0.2">
      <c r="A53" s="381"/>
      <c r="B53" s="385"/>
      <c r="C53" s="382" t="s">
        <v>352</v>
      </c>
      <c r="D53" s="385"/>
      <c r="E53" s="383"/>
      <c r="F53" s="548">
        <v>543</v>
      </c>
      <c r="G53" s="548">
        <v>480</v>
      </c>
      <c r="H53" s="548">
        <v>641</v>
      </c>
      <c r="I53" s="548">
        <v>607</v>
      </c>
      <c r="J53" s="550">
        <v>585</v>
      </c>
      <c r="K53" s="549">
        <v>-42</v>
      </c>
      <c r="L53" s="380">
        <v>-7.1794871794871797</v>
      </c>
    </row>
    <row r="54" spans="1:12" s="151" customFormat="1" ht="12.75" customHeight="1" x14ac:dyDescent="0.2">
      <c r="A54" s="381"/>
      <c r="B54" s="384" t="s">
        <v>113</v>
      </c>
      <c r="C54" s="384" t="s">
        <v>116</v>
      </c>
      <c r="D54" s="385"/>
      <c r="E54" s="383"/>
      <c r="F54" s="548">
        <v>3715</v>
      </c>
      <c r="G54" s="548">
        <v>3055</v>
      </c>
      <c r="H54" s="548">
        <v>3629</v>
      </c>
      <c r="I54" s="548">
        <v>3440</v>
      </c>
      <c r="J54" s="548">
        <v>3751</v>
      </c>
      <c r="K54" s="549">
        <v>-36</v>
      </c>
      <c r="L54" s="380">
        <v>-0.95974406824846703</v>
      </c>
    </row>
    <row r="55" spans="1:12" ht="11.25" x14ac:dyDescent="0.2">
      <c r="A55" s="381"/>
      <c r="B55" s="385"/>
      <c r="C55" s="382" t="s">
        <v>352</v>
      </c>
      <c r="D55" s="385"/>
      <c r="E55" s="383"/>
      <c r="F55" s="548">
        <v>1115</v>
      </c>
      <c r="G55" s="548">
        <v>901</v>
      </c>
      <c r="H55" s="548">
        <v>1284</v>
      </c>
      <c r="I55" s="548">
        <v>1237</v>
      </c>
      <c r="J55" s="548">
        <v>1247</v>
      </c>
      <c r="K55" s="549">
        <v>-132</v>
      </c>
      <c r="L55" s="380">
        <v>-10.585404971932638</v>
      </c>
    </row>
    <row r="56" spans="1:12" ht="14.25" customHeight="1" x14ac:dyDescent="0.2">
      <c r="A56" s="381"/>
      <c r="B56" s="385"/>
      <c r="C56" s="384" t="s">
        <v>117</v>
      </c>
      <c r="D56" s="385"/>
      <c r="E56" s="383"/>
      <c r="F56" s="548">
        <v>341</v>
      </c>
      <c r="G56" s="548">
        <v>281</v>
      </c>
      <c r="H56" s="548">
        <v>398</v>
      </c>
      <c r="I56" s="548">
        <v>384</v>
      </c>
      <c r="J56" s="548">
        <v>392</v>
      </c>
      <c r="K56" s="549">
        <v>-51</v>
      </c>
      <c r="L56" s="380">
        <v>-13.010204081632653</v>
      </c>
    </row>
    <row r="57" spans="1:12" ht="18.75" customHeight="1" x14ac:dyDescent="0.2">
      <c r="A57" s="388"/>
      <c r="B57" s="389"/>
      <c r="C57" s="390" t="s">
        <v>352</v>
      </c>
      <c r="D57" s="389"/>
      <c r="E57" s="391"/>
      <c r="F57" s="551">
        <v>162</v>
      </c>
      <c r="G57" s="552">
        <v>137</v>
      </c>
      <c r="H57" s="552">
        <v>182</v>
      </c>
      <c r="I57" s="552">
        <v>235</v>
      </c>
      <c r="J57" s="552">
        <v>195</v>
      </c>
      <c r="K57" s="553">
        <f t="shared" ref="K57" si="0">IF(OR(F57=".",J57=".")=TRUE,".",IF(OR(F57="*",J57="*")=TRUE,"*",IF(AND(F57="-",J57="-")=TRUE,"-",IF(AND(ISNUMBER(J57),ISNUMBER(F57))=TRUE,IF(F57-J57=0,0,F57-J57),IF(ISNUMBER(F57)=TRUE,F57,-J57)))))</f>
        <v>-33</v>
      </c>
      <c r="L57" s="392">
        <f t="shared" ref="L57" si="1">IF(K57 =".",".",IF(K57 ="*","*",IF(K57="-","-",IF(K57=0,0,IF(OR(J57="-",J57=".",F57="-",F57=".")=TRUE,"X",IF(J57=0,"0,0",IF(ABS(K57*100/J57)&gt;250,".X",(K57*100/J57))))))))</f>
        <v>-16.923076923076923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4179</v>
      </c>
      <c r="E11" s="114">
        <v>3543</v>
      </c>
      <c r="F11" s="114">
        <v>5204</v>
      </c>
      <c r="G11" s="114">
        <v>3959</v>
      </c>
      <c r="H11" s="140">
        <v>4304</v>
      </c>
      <c r="I11" s="115">
        <v>-125</v>
      </c>
      <c r="J11" s="116">
        <v>-2.9042750929368029</v>
      </c>
    </row>
    <row r="12" spans="1:15" s="110" customFormat="1" ht="24.95" customHeight="1" x14ac:dyDescent="0.2">
      <c r="A12" s="193" t="s">
        <v>132</v>
      </c>
      <c r="B12" s="194" t="s">
        <v>133</v>
      </c>
      <c r="C12" s="113">
        <v>2.8954295285953577</v>
      </c>
      <c r="D12" s="115">
        <v>121</v>
      </c>
      <c r="E12" s="114">
        <v>54</v>
      </c>
      <c r="F12" s="114">
        <v>124</v>
      </c>
      <c r="G12" s="114">
        <v>84</v>
      </c>
      <c r="H12" s="140">
        <v>104</v>
      </c>
      <c r="I12" s="115">
        <v>17</v>
      </c>
      <c r="J12" s="116">
        <v>16.346153846153847</v>
      </c>
    </row>
    <row r="13" spans="1:15" s="110" customFormat="1" ht="24.95" customHeight="1" x14ac:dyDescent="0.2">
      <c r="A13" s="193" t="s">
        <v>134</v>
      </c>
      <c r="B13" s="199" t="s">
        <v>214</v>
      </c>
      <c r="C13" s="113">
        <v>2.512562814070352</v>
      </c>
      <c r="D13" s="115">
        <v>105</v>
      </c>
      <c r="E13" s="114">
        <v>541</v>
      </c>
      <c r="F13" s="114">
        <v>80</v>
      </c>
      <c r="G13" s="114">
        <v>90</v>
      </c>
      <c r="H13" s="140">
        <v>77</v>
      </c>
      <c r="I13" s="115">
        <v>28</v>
      </c>
      <c r="J13" s="116">
        <v>36.363636363636367</v>
      </c>
    </row>
    <row r="14" spans="1:15" s="287" customFormat="1" ht="24.95" customHeight="1" x14ac:dyDescent="0.2">
      <c r="A14" s="193" t="s">
        <v>215</v>
      </c>
      <c r="B14" s="199" t="s">
        <v>137</v>
      </c>
      <c r="C14" s="113">
        <v>20.172290021536252</v>
      </c>
      <c r="D14" s="115">
        <v>843</v>
      </c>
      <c r="E14" s="114">
        <v>401</v>
      </c>
      <c r="F14" s="114">
        <v>828</v>
      </c>
      <c r="G14" s="114">
        <v>575</v>
      </c>
      <c r="H14" s="140">
        <v>868</v>
      </c>
      <c r="I14" s="115">
        <v>-25</v>
      </c>
      <c r="J14" s="116">
        <v>-2.8801843317972349</v>
      </c>
      <c r="K14" s="110"/>
      <c r="L14" s="110"/>
      <c r="M14" s="110"/>
      <c r="N14" s="110"/>
      <c r="O14" s="110"/>
    </row>
    <row r="15" spans="1:15" s="110" customFormat="1" ht="24.95" customHeight="1" x14ac:dyDescent="0.2">
      <c r="A15" s="193" t="s">
        <v>216</v>
      </c>
      <c r="B15" s="199" t="s">
        <v>217</v>
      </c>
      <c r="C15" s="113">
        <v>2.512562814070352</v>
      </c>
      <c r="D15" s="115">
        <v>105</v>
      </c>
      <c r="E15" s="114">
        <v>86</v>
      </c>
      <c r="F15" s="114">
        <v>200</v>
      </c>
      <c r="G15" s="114">
        <v>97</v>
      </c>
      <c r="H15" s="140">
        <v>127</v>
      </c>
      <c r="I15" s="115">
        <v>-22</v>
      </c>
      <c r="J15" s="116">
        <v>-17.322834645669293</v>
      </c>
    </row>
    <row r="16" spans="1:15" s="287" customFormat="1" ht="24.95" customHeight="1" x14ac:dyDescent="0.2">
      <c r="A16" s="193" t="s">
        <v>218</v>
      </c>
      <c r="B16" s="199" t="s">
        <v>141</v>
      </c>
      <c r="C16" s="113">
        <v>11.701363962670495</v>
      </c>
      <c r="D16" s="115">
        <v>489</v>
      </c>
      <c r="E16" s="114">
        <v>210</v>
      </c>
      <c r="F16" s="114">
        <v>395</v>
      </c>
      <c r="G16" s="114">
        <v>334</v>
      </c>
      <c r="H16" s="140">
        <v>539</v>
      </c>
      <c r="I16" s="115">
        <v>-50</v>
      </c>
      <c r="J16" s="116">
        <v>-9.2764378478664185</v>
      </c>
      <c r="K16" s="110"/>
      <c r="L16" s="110"/>
      <c r="M16" s="110"/>
      <c r="N16" s="110"/>
      <c r="O16" s="110"/>
    </row>
    <row r="17" spans="1:15" s="110" customFormat="1" ht="24.95" customHeight="1" x14ac:dyDescent="0.2">
      <c r="A17" s="193" t="s">
        <v>142</v>
      </c>
      <c r="B17" s="199" t="s">
        <v>220</v>
      </c>
      <c r="C17" s="113">
        <v>5.9583632447954056</v>
      </c>
      <c r="D17" s="115">
        <v>249</v>
      </c>
      <c r="E17" s="114">
        <v>105</v>
      </c>
      <c r="F17" s="114">
        <v>233</v>
      </c>
      <c r="G17" s="114">
        <v>144</v>
      </c>
      <c r="H17" s="140">
        <v>202</v>
      </c>
      <c r="I17" s="115">
        <v>47</v>
      </c>
      <c r="J17" s="116">
        <v>23.267326732673268</v>
      </c>
    </row>
    <row r="18" spans="1:15" s="287" customFormat="1" ht="24.95" customHeight="1" x14ac:dyDescent="0.2">
      <c r="A18" s="201" t="s">
        <v>144</v>
      </c>
      <c r="B18" s="202" t="s">
        <v>145</v>
      </c>
      <c r="C18" s="113">
        <v>7.5376884422110555</v>
      </c>
      <c r="D18" s="115">
        <v>315</v>
      </c>
      <c r="E18" s="114">
        <v>150</v>
      </c>
      <c r="F18" s="114">
        <v>365</v>
      </c>
      <c r="G18" s="114">
        <v>316</v>
      </c>
      <c r="H18" s="140">
        <v>334</v>
      </c>
      <c r="I18" s="115">
        <v>-19</v>
      </c>
      <c r="J18" s="116">
        <v>-5.6886227544910177</v>
      </c>
      <c r="K18" s="110"/>
      <c r="L18" s="110"/>
      <c r="M18" s="110"/>
      <c r="N18" s="110"/>
      <c r="O18" s="110"/>
    </row>
    <row r="19" spans="1:15" s="110" customFormat="1" ht="24.95" customHeight="1" x14ac:dyDescent="0.2">
      <c r="A19" s="193" t="s">
        <v>146</v>
      </c>
      <c r="B19" s="199" t="s">
        <v>147</v>
      </c>
      <c r="C19" s="113">
        <v>13.615697535295526</v>
      </c>
      <c r="D19" s="115">
        <v>569</v>
      </c>
      <c r="E19" s="114">
        <v>529</v>
      </c>
      <c r="F19" s="114">
        <v>765</v>
      </c>
      <c r="G19" s="114">
        <v>502</v>
      </c>
      <c r="H19" s="140">
        <v>534</v>
      </c>
      <c r="I19" s="115">
        <v>35</v>
      </c>
      <c r="J19" s="116">
        <v>6.5543071161048685</v>
      </c>
    </row>
    <row r="20" spans="1:15" s="287" customFormat="1" ht="24.95" customHeight="1" x14ac:dyDescent="0.2">
      <c r="A20" s="193" t="s">
        <v>148</v>
      </c>
      <c r="B20" s="199" t="s">
        <v>149</v>
      </c>
      <c r="C20" s="113">
        <v>5.6472840392438384</v>
      </c>
      <c r="D20" s="115">
        <v>236</v>
      </c>
      <c r="E20" s="114">
        <v>165</v>
      </c>
      <c r="F20" s="114">
        <v>240</v>
      </c>
      <c r="G20" s="114">
        <v>176</v>
      </c>
      <c r="H20" s="140">
        <v>215</v>
      </c>
      <c r="I20" s="115">
        <v>21</v>
      </c>
      <c r="J20" s="116">
        <v>9.7674418604651159</v>
      </c>
      <c r="K20" s="110"/>
      <c r="L20" s="110"/>
      <c r="M20" s="110"/>
      <c r="N20" s="110"/>
      <c r="O20" s="110"/>
    </row>
    <row r="21" spans="1:15" s="110" customFormat="1" ht="24.95" customHeight="1" x14ac:dyDescent="0.2">
      <c r="A21" s="201" t="s">
        <v>150</v>
      </c>
      <c r="B21" s="202" t="s">
        <v>151</v>
      </c>
      <c r="C21" s="113">
        <v>5.3840631730078963</v>
      </c>
      <c r="D21" s="115">
        <v>225</v>
      </c>
      <c r="E21" s="114">
        <v>210</v>
      </c>
      <c r="F21" s="114">
        <v>300</v>
      </c>
      <c r="G21" s="114">
        <v>188</v>
      </c>
      <c r="H21" s="140">
        <v>306</v>
      </c>
      <c r="I21" s="115">
        <v>-81</v>
      </c>
      <c r="J21" s="116">
        <v>-26.470588235294116</v>
      </c>
    </row>
    <row r="22" spans="1:15" s="110" customFormat="1" ht="24.95" customHeight="1" x14ac:dyDescent="0.2">
      <c r="A22" s="201" t="s">
        <v>152</v>
      </c>
      <c r="B22" s="199" t="s">
        <v>153</v>
      </c>
      <c r="C22" s="113">
        <v>0.19143335726250299</v>
      </c>
      <c r="D22" s="115">
        <v>8</v>
      </c>
      <c r="E22" s="114">
        <v>5</v>
      </c>
      <c r="F22" s="114">
        <v>14</v>
      </c>
      <c r="G22" s="114">
        <v>11</v>
      </c>
      <c r="H22" s="140">
        <v>12</v>
      </c>
      <c r="I22" s="115">
        <v>-4</v>
      </c>
      <c r="J22" s="116">
        <v>-33.333333333333336</v>
      </c>
    </row>
    <row r="23" spans="1:15" s="110" customFormat="1" ht="24.95" customHeight="1" x14ac:dyDescent="0.2">
      <c r="A23" s="193" t="s">
        <v>154</v>
      </c>
      <c r="B23" s="199" t="s">
        <v>155</v>
      </c>
      <c r="C23" s="113">
        <v>0.45465422349844459</v>
      </c>
      <c r="D23" s="115">
        <v>19</v>
      </c>
      <c r="E23" s="114">
        <v>15</v>
      </c>
      <c r="F23" s="114">
        <v>30</v>
      </c>
      <c r="G23" s="114">
        <v>16</v>
      </c>
      <c r="H23" s="140">
        <v>23</v>
      </c>
      <c r="I23" s="115">
        <v>-4</v>
      </c>
      <c r="J23" s="116">
        <v>-17.391304347826086</v>
      </c>
    </row>
    <row r="24" spans="1:15" s="110" customFormat="1" ht="24.95" customHeight="1" x14ac:dyDescent="0.2">
      <c r="A24" s="193" t="s">
        <v>156</v>
      </c>
      <c r="B24" s="199" t="s">
        <v>221</v>
      </c>
      <c r="C24" s="113">
        <v>5.3362048336922712</v>
      </c>
      <c r="D24" s="115">
        <v>223</v>
      </c>
      <c r="E24" s="114">
        <v>164</v>
      </c>
      <c r="F24" s="114">
        <v>250</v>
      </c>
      <c r="G24" s="114">
        <v>211</v>
      </c>
      <c r="H24" s="140">
        <v>158</v>
      </c>
      <c r="I24" s="115">
        <v>65</v>
      </c>
      <c r="J24" s="116">
        <v>41.139240506329116</v>
      </c>
    </row>
    <row r="25" spans="1:15" s="110" customFormat="1" ht="24.95" customHeight="1" x14ac:dyDescent="0.2">
      <c r="A25" s="193" t="s">
        <v>222</v>
      </c>
      <c r="B25" s="204" t="s">
        <v>159</v>
      </c>
      <c r="C25" s="113">
        <v>6.0301507537688446</v>
      </c>
      <c r="D25" s="115">
        <v>252</v>
      </c>
      <c r="E25" s="114">
        <v>199</v>
      </c>
      <c r="F25" s="114">
        <v>248</v>
      </c>
      <c r="G25" s="114">
        <v>274</v>
      </c>
      <c r="H25" s="140">
        <v>276</v>
      </c>
      <c r="I25" s="115">
        <v>-24</v>
      </c>
      <c r="J25" s="116">
        <v>-8.695652173913043</v>
      </c>
    </row>
    <row r="26" spans="1:15" s="110" customFormat="1" ht="24.95" customHeight="1" x14ac:dyDescent="0.2">
      <c r="A26" s="201">
        <v>782.78300000000002</v>
      </c>
      <c r="B26" s="203" t="s">
        <v>160</v>
      </c>
      <c r="C26" s="113">
        <v>7.3701842546063654</v>
      </c>
      <c r="D26" s="115">
        <v>308</v>
      </c>
      <c r="E26" s="114">
        <v>190</v>
      </c>
      <c r="F26" s="114">
        <v>344</v>
      </c>
      <c r="G26" s="114">
        <v>388</v>
      </c>
      <c r="H26" s="140">
        <v>352</v>
      </c>
      <c r="I26" s="115">
        <v>-44</v>
      </c>
      <c r="J26" s="116">
        <v>-12.5</v>
      </c>
    </row>
    <row r="27" spans="1:15" s="110" customFormat="1" ht="24.95" customHeight="1" x14ac:dyDescent="0.2">
      <c r="A27" s="193" t="s">
        <v>161</v>
      </c>
      <c r="B27" s="199" t="s">
        <v>162</v>
      </c>
      <c r="C27" s="113">
        <v>2.7518545106484806</v>
      </c>
      <c r="D27" s="115">
        <v>115</v>
      </c>
      <c r="E27" s="114">
        <v>85</v>
      </c>
      <c r="F27" s="114">
        <v>181</v>
      </c>
      <c r="G27" s="114">
        <v>133</v>
      </c>
      <c r="H27" s="140">
        <v>143</v>
      </c>
      <c r="I27" s="115">
        <v>-28</v>
      </c>
      <c r="J27" s="116">
        <v>-19.58041958041958</v>
      </c>
    </row>
    <row r="28" spans="1:15" s="110" customFormat="1" ht="24.95" customHeight="1" x14ac:dyDescent="0.2">
      <c r="A28" s="193" t="s">
        <v>163</v>
      </c>
      <c r="B28" s="199" t="s">
        <v>164</v>
      </c>
      <c r="C28" s="113">
        <v>2.2972002871500359</v>
      </c>
      <c r="D28" s="115">
        <v>96</v>
      </c>
      <c r="E28" s="114">
        <v>98</v>
      </c>
      <c r="F28" s="114">
        <v>166</v>
      </c>
      <c r="G28" s="114">
        <v>115</v>
      </c>
      <c r="H28" s="140">
        <v>100</v>
      </c>
      <c r="I28" s="115">
        <v>-4</v>
      </c>
      <c r="J28" s="116">
        <v>-4</v>
      </c>
    </row>
    <row r="29" spans="1:15" s="110" customFormat="1" ht="24.95" customHeight="1" x14ac:dyDescent="0.2">
      <c r="A29" s="193">
        <v>86</v>
      </c>
      <c r="B29" s="199" t="s">
        <v>165</v>
      </c>
      <c r="C29" s="113">
        <v>6.0062215841110316</v>
      </c>
      <c r="D29" s="115">
        <v>251</v>
      </c>
      <c r="E29" s="114">
        <v>188</v>
      </c>
      <c r="F29" s="114">
        <v>368</v>
      </c>
      <c r="G29" s="114">
        <v>204</v>
      </c>
      <c r="H29" s="140">
        <v>277</v>
      </c>
      <c r="I29" s="115">
        <v>-26</v>
      </c>
      <c r="J29" s="116">
        <v>-9.3862815884476536</v>
      </c>
    </row>
    <row r="30" spans="1:15" s="110" customFormat="1" ht="24.95" customHeight="1" x14ac:dyDescent="0.2">
      <c r="A30" s="193">
        <v>87.88</v>
      </c>
      <c r="B30" s="204" t="s">
        <v>166</v>
      </c>
      <c r="C30" s="113">
        <v>9.4041636755204596</v>
      </c>
      <c r="D30" s="115">
        <v>393</v>
      </c>
      <c r="E30" s="114">
        <v>448</v>
      </c>
      <c r="F30" s="114">
        <v>735</v>
      </c>
      <c r="G30" s="114">
        <v>414</v>
      </c>
      <c r="H30" s="140">
        <v>406</v>
      </c>
      <c r="I30" s="115">
        <v>-13</v>
      </c>
      <c r="J30" s="116">
        <v>-3.2019704433497536</v>
      </c>
    </row>
    <row r="31" spans="1:15" s="110" customFormat="1" ht="24.95" customHeight="1" x14ac:dyDescent="0.2">
      <c r="A31" s="193" t="s">
        <v>167</v>
      </c>
      <c r="B31" s="199" t="s">
        <v>168</v>
      </c>
      <c r="C31" s="113">
        <v>2.3929169657812874</v>
      </c>
      <c r="D31" s="115">
        <v>100</v>
      </c>
      <c r="E31" s="114">
        <v>101</v>
      </c>
      <c r="F31" s="114">
        <v>166</v>
      </c>
      <c r="G31" s="114">
        <v>262</v>
      </c>
      <c r="H31" s="140">
        <v>119</v>
      </c>
      <c r="I31" s="115">
        <v>-19</v>
      </c>
      <c r="J31" s="116">
        <v>-15.966386554621849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2.8954295285953577</v>
      </c>
      <c r="D34" s="115">
        <v>121</v>
      </c>
      <c r="E34" s="114">
        <v>54</v>
      </c>
      <c r="F34" s="114">
        <v>124</v>
      </c>
      <c r="G34" s="114">
        <v>84</v>
      </c>
      <c r="H34" s="140">
        <v>104</v>
      </c>
      <c r="I34" s="115">
        <v>17</v>
      </c>
      <c r="J34" s="116">
        <v>16.346153846153847</v>
      </c>
    </row>
    <row r="35" spans="1:10" s="110" customFormat="1" ht="24.95" customHeight="1" x14ac:dyDescent="0.2">
      <c r="A35" s="292" t="s">
        <v>171</v>
      </c>
      <c r="B35" s="293" t="s">
        <v>172</v>
      </c>
      <c r="C35" s="113">
        <v>30.222541277817658</v>
      </c>
      <c r="D35" s="115">
        <v>1263</v>
      </c>
      <c r="E35" s="114">
        <v>1092</v>
      </c>
      <c r="F35" s="114">
        <v>1273</v>
      </c>
      <c r="G35" s="114">
        <v>981</v>
      </c>
      <c r="H35" s="140">
        <v>1279</v>
      </c>
      <c r="I35" s="115">
        <v>-16</v>
      </c>
      <c r="J35" s="116">
        <v>-1.2509773260359656</v>
      </c>
    </row>
    <row r="36" spans="1:10" s="110" customFormat="1" ht="24.95" customHeight="1" x14ac:dyDescent="0.2">
      <c r="A36" s="294" t="s">
        <v>173</v>
      </c>
      <c r="B36" s="295" t="s">
        <v>174</v>
      </c>
      <c r="C36" s="125">
        <v>66.882029193586988</v>
      </c>
      <c r="D36" s="143">
        <v>2795</v>
      </c>
      <c r="E36" s="144">
        <v>2397</v>
      </c>
      <c r="F36" s="144">
        <v>3807</v>
      </c>
      <c r="G36" s="144">
        <v>2894</v>
      </c>
      <c r="H36" s="145">
        <v>2921</v>
      </c>
      <c r="I36" s="143">
        <v>-126</v>
      </c>
      <c r="J36" s="146">
        <v>-4.3135912358781239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4179</v>
      </c>
      <c r="F11" s="264">
        <v>3543</v>
      </c>
      <c r="G11" s="264">
        <v>5204</v>
      </c>
      <c r="H11" s="264">
        <v>3959</v>
      </c>
      <c r="I11" s="265">
        <v>4304</v>
      </c>
      <c r="J11" s="263">
        <v>-125</v>
      </c>
      <c r="K11" s="266">
        <v>-2.9042750929368029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25.101698971045703</v>
      </c>
      <c r="E13" s="115">
        <v>1049</v>
      </c>
      <c r="F13" s="114">
        <v>898</v>
      </c>
      <c r="G13" s="114">
        <v>1229</v>
      </c>
      <c r="H13" s="114">
        <v>1236</v>
      </c>
      <c r="I13" s="140">
        <v>1148</v>
      </c>
      <c r="J13" s="115">
        <v>-99</v>
      </c>
      <c r="K13" s="116">
        <v>-8.6236933797909412</v>
      </c>
    </row>
    <row r="14" spans="1:15" ht="15.95" customHeight="1" x14ac:dyDescent="0.2">
      <c r="A14" s="306" t="s">
        <v>230</v>
      </c>
      <c r="B14" s="307"/>
      <c r="C14" s="308"/>
      <c r="D14" s="113">
        <v>60.301507537688444</v>
      </c>
      <c r="E14" s="115">
        <v>2520</v>
      </c>
      <c r="F14" s="114">
        <v>2009</v>
      </c>
      <c r="G14" s="114">
        <v>3265</v>
      </c>
      <c r="H14" s="114">
        <v>2154</v>
      </c>
      <c r="I14" s="140">
        <v>2540</v>
      </c>
      <c r="J14" s="115">
        <v>-20</v>
      </c>
      <c r="K14" s="116">
        <v>-0.78740157480314965</v>
      </c>
    </row>
    <row r="15" spans="1:15" ht="15.95" customHeight="1" x14ac:dyDescent="0.2">
      <c r="A15" s="306" t="s">
        <v>231</v>
      </c>
      <c r="B15" s="307"/>
      <c r="C15" s="308"/>
      <c r="D15" s="113">
        <v>7.6334051208423066</v>
      </c>
      <c r="E15" s="115">
        <v>319</v>
      </c>
      <c r="F15" s="114">
        <v>270</v>
      </c>
      <c r="G15" s="114">
        <v>287</v>
      </c>
      <c r="H15" s="114">
        <v>275</v>
      </c>
      <c r="I15" s="140">
        <v>270</v>
      </c>
      <c r="J15" s="115">
        <v>49</v>
      </c>
      <c r="K15" s="116">
        <v>18.148148148148149</v>
      </c>
    </row>
    <row r="16" spans="1:15" ht="15.95" customHeight="1" x14ac:dyDescent="0.2">
      <c r="A16" s="306" t="s">
        <v>232</v>
      </c>
      <c r="B16" s="307"/>
      <c r="C16" s="308"/>
      <c r="D16" s="113">
        <v>6.2933716200047858</v>
      </c>
      <c r="E16" s="115">
        <v>263</v>
      </c>
      <c r="F16" s="114">
        <v>296</v>
      </c>
      <c r="G16" s="114">
        <v>279</v>
      </c>
      <c r="H16" s="114">
        <v>240</v>
      </c>
      <c r="I16" s="140">
        <v>306</v>
      </c>
      <c r="J16" s="115">
        <v>-43</v>
      </c>
      <c r="K16" s="116">
        <v>-14.052287581699346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2.7757836803062932</v>
      </c>
      <c r="E18" s="115">
        <v>116</v>
      </c>
      <c r="F18" s="114">
        <v>57</v>
      </c>
      <c r="G18" s="114">
        <v>120</v>
      </c>
      <c r="H18" s="114">
        <v>94</v>
      </c>
      <c r="I18" s="140">
        <v>119</v>
      </c>
      <c r="J18" s="115">
        <v>-3</v>
      </c>
      <c r="K18" s="116">
        <v>-2.5210084033613445</v>
      </c>
    </row>
    <row r="19" spans="1:11" ht="14.1" customHeight="1" x14ac:dyDescent="0.2">
      <c r="A19" s="306" t="s">
        <v>235</v>
      </c>
      <c r="B19" s="307" t="s">
        <v>236</v>
      </c>
      <c r="C19" s="308"/>
      <c r="D19" s="113">
        <v>2.0818377602297202</v>
      </c>
      <c r="E19" s="115">
        <v>87</v>
      </c>
      <c r="F19" s="114">
        <v>33</v>
      </c>
      <c r="G19" s="114">
        <v>92</v>
      </c>
      <c r="H19" s="114">
        <v>77</v>
      </c>
      <c r="I19" s="140">
        <v>93</v>
      </c>
      <c r="J19" s="115">
        <v>-6</v>
      </c>
      <c r="K19" s="116">
        <v>-6.4516129032258061</v>
      </c>
    </row>
    <row r="20" spans="1:11" ht="14.1" customHeight="1" x14ac:dyDescent="0.2">
      <c r="A20" s="306">
        <v>12</v>
      </c>
      <c r="B20" s="307" t="s">
        <v>237</v>
      </c>
      <c r="C20" s="308"/>
      <c r="D20" s="113">
        <v>1.3878918401531466</v>
      </c>
      <c r="E20" s="115">
        <v>58</v>
      </c>
      <c r="F20" s="114">
        <v>44</v>
      </c>
      <c r="G20" s="114">
        <v>70</v>
      </c>
      <c r="H20" s="114">
        <v>89</v>
      </c>
      <c r="I20" s="140">
        <v>60</v>
      </c>
      <c r="J20" s="115">
        <v>-2</v>
      </c>
      <c r="K20" s="116">
        <v>-3.3333333333333335</v>
      </c>
    </row>
    <row r="21" spans="1:11" ht="14.1" customHeight="1" x14ac:dyDescent="0.2">
      <c r="A21" s="306">
        <v>21</v>
      </c>
      <c r="B21" s="307" t="s">
        <v>238</v>
      </c>
      <c r="C21" s="308"/>
      <c r="D21" s="113">
        <v>0.95716678631251495</v>
      </c>
      <c r="E21" s="115">
        <v>40</v>
      </c>
      <c r="F21" s="114">
        <v>146</v>
      </c>
      <c r="G21" s="114">
        <v>13</v>
      </c>
      <c r="H21" s="114">
        <v>21</v>
      </c>
      <c r="I21" s="140">
        <v>27</v>
      </c>
      <c r="J21" s="115">
        <v>13</v>
      </c>
      <c r="K21" s="116">
        <v>48.148148148148145</v>
      </c>
    </row>
    <row r="22" spans="1:11" ht="14.1" customHeight="1" x14ac:dyDescent="0.2">
      <c r="A22" s="306">
        <v>22</v>
      </c>
      <c r="B22" s="307" t="s">
        <v>239</v>
      </c>
      <c r="C22" s="308"/>
      <c r="D22" s="113">
        <v>1.9861210815984685</v>
      </c>
      <c r="E22" s="115">
        <v>83</v>
      </c>
      <c r="F22" s="114">
        <v>39</v>
      </c>
      <c r="G22" s="114">
        <v>113</v>
      </c>
      <c r="H22" s="114">
        <v>98</v>
      </c>
      <c r="I22" s="140">
        <v>120</v>
      </c>
      <c r="J22" s="115">
        <v>-37</v>
      </c>
      <c r="K22" s="116">
        <v>-30.833333333333332</v>
      </c>
    </row>
    <row r="23" spans="1:11" ht="14.1" customHeight="1" x14ac:dyDescent="0.2">
      <c r="A23" s="306">
        <v>23</v>
      </c>
      <c r="B23" s="307" t="s">
        <v>240</v>
      </c>
      <c r="C23" s="308"/>
      <c r="D23" s="113">
        <v>0.78966259870782485</v>
      </c>
      <c r="E23" s="115">
        <v>33</v>
      </c>
      <c r="F23" s="114">
        <v>63</v>
      </c>
      <c r="G23" s="114">
        <v>38</v>
      </c>
      <c r="H23" s="114">
        <v>20</v>
      </c>
      <c r="I23" s="140">
        <v>9</v>
      </c>
      <c r="J23" s="115">
        <v>24</v>
      </c>
      <c r="K23" s="116" t="s">
        <v>514</v>
      </c>
    </row>
    <row r="24" spans="1:11" ht="14.1" customHeight="1" x14ac:dyDescent="0.2">
      <c r="A24" s="306">
        <v>24</v>
      </c>
      <c r="B24" s="307" t="s">
        <v>241</v>
      </c>
      <c r="C24" s="308"/>
      <c r="D24" s="113">
        <v>6.58052165589854</v>
      </c>
      <c r="E24" s="115">
        <v>275</v>
      </c>
      <c r="F24" s="114">
        <v>110</v>
      </c>
      <c r="G24" s="114">
        <v>226</v>
      </c>
      <c r="H24" s="114">
        <v>169</v>
      </c>
      <c r="I24" s="140">
        <v>360</v>
      </c>
      <c r="J24" s="115">
        <v>-85</v>
      </c>
      <c r="K24" s="116">
        <v>-23.611111111111111</v>
      </c>
    </row>
    <row r="25" spans="1:11" ht="14.1" customHeight="1" x14ac:dyDescent="0.2">
      <c r="A25" s="306">
        <v>25</v>
      </c>
      <c r="B25" s="307" t="s">
        <v>242</v>
      </c>
      <c r="C25" s="308"/>
      <c r="D25" s="113">
        <v>6.4848049772672889</v>
      </c>
      <c r="E25" s="115">
        <v>271</v>
      </c>
      <c r="F25" s="114">
        <v>295</v>
      </c>
      <c r="G25" s="114">
        <v>315</v>
      </c>
      <c r="H25" s="114">
        <v>233</v>
      </c>
      <c r="I25" s="140">
        <v>228</v>
      </c>
      <c r="J25" s="115">
        <v>43</v>
      </c>
      <c r="K25" s="116">
        <v>18.859649122807017</v>
      </c>
    </row>
    <row r="26" spans="1:11" ht="14.1" customHeight="1" x14ac:dyDescent="0.2">
      <c r="A26" s="306">
        <v>26</v>
      </c>
      <c r="B26" s="307" t="s">
        <v>243</v>
      </c>
      <c r="C26" s="308"/>
      <c r="D26" s="113">
        <v>2.8715003589375447</v>
      </c>
      <c r="E26" s="115">
        <v>120</v>
      </c>
      <c r="F26" s="114">
        <v>98</v>
      </c>
      <c r="G26" s="114">
        <v>113</v>
      </c>
      <c r="H26" s="114">
        <v>80</v>
      </c>
      <c r="I26" s="140">
        <v>92</v>
      </c>
      <c r="J26" s="115">
        <v>28</v>
      </c>
      <c r="K26" s="116">
        <v>30.434782608695652</v>
      </c>
    </row>
    <row r="27" spans="1:11" ht="14.1" customHeight="1" x14ac:dyDescent="0.2">
      <c r="A27" s="306">
        <v>27</v>
      </c>
      <c r="B27" s="307" t="s">
        <v>244</v>
      </c>
      <c r="C27" s="308"/>
      <c r="D27" s="113">
        <v>2.3929169657812874</v>
      </c>
      <c r="E27" s="115">
        <v>100</v>
      </c>
      <c r="F27" s="114">
        <v>105</v>
      </c>
      <c r="G27" s="114">
        <v>54</v>
      </c>
      <c r="H27" s="114">
        <v>61</v>
      </c>
      <c r="I27" s="140">
        <v>61</v>
      </c>
      <c r="J27" s="115">
        <v>39</v>
      </c>
      <c r="K27" s="116">
        <v>63.934426229508198</v>
      </c>
    </row>
    <row r="28" spans="1:11" ht="14.1" customHeight="1" x14ac:dyDescent="0.2">
      <c r="A28" s="306">
        <v>28</v>
      </c>
      <c r="B28" s="307" t="s">
        <v>245</v>
      </c>
      <c r="C28" s="308"/>
      <c r="D28" s="113">
        <v>0.16750418760469013</v>
      </c>
      <c r="E28" s="115">
        <v>7</v>
      </c>
      <c r="F28" s="114" t="s">
        <v>513</v>
      </c>
      <c r="G28" s="114">
        <v>9</v>
      </c>
      <c r="H28" s="114">
        <v>8</v>
      </c>
      <c r="I28" s="140">
        <v>12</v>
      </c>
      <c r="J28" s="115">
        <v>-5</v>
      </c>
      <c r="K28" s="116">
        <v>-41.666666666666664</v>
      </c>
    </row>
    <row r="29" spans="1:11" ht="14.1" customHeight="1" x14ac:dyDescent="0.2">
      <c r="A29" s="306">
        <v>29</v>
      </c>
      <c r="B29" s="307" t="s">
        <v>246</v>
      </c>
      <c r="C29" s="308"/>
      <c r="D29" s="113">
        <v>2.9672170375687963</v>
      </c>
      <c r="E29" s="115">
        <v>124</v>
      </c>
      <c r="F29" s="114">
        <v>113</v>
      </c>
      <c r="G29" s="114">
        <v>198</v>
      </c>
      <c r="H29" s="114">
        <v>110</v>
      </c>
      <c r="I29" s="140">
        <v>152</v>
      </c>
      <c r="J29" s="115">
        <v>-28</v>
      </c>
      <c r="K29" s="116">
        <v>-18.421052631578949</v>
      </c>
    </row>
    <row r="30" spans="1:11" ht="14.1" customHeight="1" x14ac:dyDescent="0.2">
      <c r="A30" s="306" t="s">
        <v>247</v>
      </c>
      <c r="B30" s="307" t="s">
        <v>248</v>
      </c>
      <c r="C30" s="308"/>
      <c r="D30" s="113">
        <v>0.98109595597032784</v>
      </c>
      <c r="E30" s="115">
        <v>41</v>
      </c>
      <c r="F30" s="114">
        <v>21</v>
      </c>
      <c r="G30" s="114" t="s">
        <v>513</v>
      </c>
      <c r="H30" s="114" t="s">
        <v>513</v>
      </c>
      <c r="I30" s="140">
        <v>45</v>
      </c>
      <c r="J30" s="115">
        <v>-4</v>
      </c>
      <c r="K30" s="116">
        <v>-8.8888888888888893</v>
      </c>
    </row>
    <row r="31" spans="1:11" ht="14.1" customHeight="1" x14ac:dyDescent="0.2">
      <c r="A31" s="306" t="s">
        <v>249</v>
      </c>
      <c r="B31" s="307" t="s">
        <v>250</v>
      </c>
      <c r="C31" s="308"/>
      <c r="D31" s="113">
        <v>1.9861210815984685</v>
      </c>
      <c r="E31" s="115">
        <v>83</v>
      </c>
      <c r="F31" s="114">
        <v>92</v>
      </c>
      <c r="G31" s="114">
        <v>120</v>
      </c>
      <c r="H31" s="114">
        <v>81</v>
      </c>
      <c r="I31" s="140">
        <v>107</v>
      </c>
      <c r="J31" s="115">
        <v>-24</v>
      </c>
      <c r="K31" s="116">
        <v>-22.429906542056074</v>
      </c>
    </row>
    <row r="32" spans="1:11" ht="14.1" customHeight="1" x14ac:dyDescent="0.2">
      <c r="A32" s="306">
        <v>31</v>
      </c>
      <c r="B32" s="307" t="s">
        <v>251</v>
      </c>
      <c r="C32" s="308"/>
      <c r="D32" s="113">
        <v>0.28715003589375449</v>
      </c>
      <c r="E32" s="115">
        <v>12</v>
      </c>
      <c r="F32" s="114">
        <v>11</v>
      </c>
      <c r="G32" s="114">
        <v>10</v>
      </c>
      <c r="H32" s="114">
        <v>6</v>
      </c>
      <c r="I32" s="140">
        <v>5</v>
      </c>
      <c r="J32" s="115">
        <v>7</v>
      </c>
      <c r="K32" s="116">
        <v>140</v>
      </c>
    </row>
    <row r="33" spans="1:11" ht="14.1" customHeight="1" x14ac:dyDescent="0.2">
      <c r="A33" s="306">
        <v>32</v>
      </c>
      <c r="B33" s="307" t="s">
        <v>252</v>
      </c>
      <c r="C33" s="308"/>
      <c r="D33" s="113">
        <v>3.4936587700406796</v>
      </c>
      <c r="E33" s="115">
        <v>146</v>
      </c>
      <c r="F33" s="114">
        <v>74</v>
      </c>
      <c r="G33" s="114">
        <v>173</v>
      </c>
      <c r="H33" s="114">
        <v>179</v>
      </c>
      <c r="I33" s="140">
        <v>200</v>
      </c>
      <c r="J33" s="115">
        <v>-54</v>
      </c>
      <c r="K33" s="116">
        <v>-27</v>
      </c>
    </row>
    <row r="34" spans="1:11" ht="14.1" customHeight="1" x14ac:dyDescent="0.2">
      <c r="A34" s="306">
        <v>33</v>
      </c>
      <c r="B34" s="307" t="s">
        <v>253</v>
      </c>
      <c r="C34" s="308"/>
      <c r="D34" s="113">
        <v>2.3211294568078489</v>
      </c>
      <c r="E34" s="115">
        <v>97</v>
      </c>
      <c r="F34" s="114">
        <v>28</v>
      </c>
      <c r="G34" s="114">
        <v>55</v>
      </c>
      <c r="H34" s="114">
        <v>47</v>
      </c>
      <c r="I34" s="140">
        <v>77</v>
      </c>
      <c r="J34" s="115">
        <v>20</v>
      </c>
      <c r="K34" s="116">
        <v>25.974025974025974</v>
      </c>
    </row>
    <row r="35" spans="1:11" ht="14.1" customHeight="1" x14ac:dyDescent="0.2">
      <c r="A35" s="306">
        <v>34</v>
      </c>
      <c r="B35" s="307" t="s">
        <v>254</v>
      </c>
      <c r="C35" s="308"/>
      <c r="D35" s="113">
        <v>2.8715003589375447</v>
      </c>
      <c r="E35" s="115">
        <v>120</v>
      </c>
      <c r="F35" s="114">
        <v>105</v>
      </c>
      <c r="G35" s="114">
        <v>146</v>
      </c>
      <c r="H35" s="114">
        <v>121</v>
      </c>
      <c r="I35" s="140">
        <v>133</v>
      </c>
      <c r="J35" s="115">
        <v>-13</v>
      </c>
      <c r="K35" s="116">
        <v>-9.7744360902255636</v>
      </c>
    </row>
    <row r="36" spans="1:11" ht="14.1" customHeight="1" x14ac:dyDescent="0.2">
      <c r="A36" s="306">
        <v>41</v>
      </c>
      <c r="B36" s="307" t="s">
        <v>255</v>
      </c>
      <c r="C36" s="308"/>
      <c r="D36" s="113">
        <v>1.5793251974156497</v>
      </c>
      <c r="E36" s="115">
        <v>66</v>
      </c>
      <c r="F36" s="114">
        <v>47</v>
      </c>
      <c r="G36" s="114">
        <v>108</v>
      </c>
      <c r="H36" s="114">
        <v>49</v>
      </c>
      <c r="I36" s="140">
        <v>75</v>
      </c>
      <c r="J36" s="115">
        <v>-9</v>
      </c>
      <c r="K36" s="116">
        <v>-12</v>
      </c>
    </row>
    <row r="37" spans="1:11" ht="14.1" customHeight="1" x14ac:dyDescent="0.2">
      <c r="A37" s="306">
        <v>42</v>
      </c>
      <c r="B37" s="307" t="s">
        <v>256</v>
      </c>
      <c r="C37" s="308"/>
      <c r="D37" s="113" t="s">
        <v>513</v>
      </c>
      <c r="E37" s="115" t="s">
        <v>513</v>
      </c>
      <c r="F37" s="114">
        <v>7</v>
      </c>
      <c r="G37" s="114">
        <v>9</v>
      </c>
      <c r="H37" s="114">
        <v>0</v>
      </c>
      <c r="I37" s="140">
        <v>0</v>
      </c>
      <c r="J37" s="115" t="s">
        <v>513</v>
      </c>
      <c r="K37" s="116" t="s">
        <v>513</v>
      </c>
    </row>
    <row r="38" spans="1:11" ht="14.1" customHeight="1" x14ac:dyDescent="0.2">
      <c r="A38" s="306">
        <v>43</v>
      </c>
      <c r="B38" s="307" t="s">
        <v>257</v>
      </c>
      <c r="C38" s="308"/>
      <c r="D38" s="113">
        <v>0.35893754486719309</v>
      </c>
      <c r="E38" s="115">
        <v>15</v>
      </c>
      <c r="F38" s="114">
        <v>12</v>
      </c>
      <c r="G38" s="114">
        <v>21</v>
      </c>
      <c r="H38" s="114">
        <v>14</v>
      </c>
      <c r="I38" s="140">
        <v>12</v>
      </c>
      <c r="J38" s="115">
        <v>3</v>
      </c>
      <c r="K38" s="116">
        <v>25</v>
      </c>
    </row>
    <row r="39" spans="1:11" ht="14.1" customHeight="1" x14ac:dyDescent="0.2">
      <c r="A39" s="306">
        <v>51</v>
      </c>
      <c r="B39" s="307" t="s">
        <v>258</v>
      </c>
      <c r="C39" s="308"/>
      <c r="D39" s="113">
        <v>7.0351758793969852</v>
      </c>
      <c r="E39" s="115">
        <v>294</v>
      </c>
      <c r="F39" s="114">
        <v>259</v>
      </c>
      <c r="G39" s="114">
        <v>438</v>
      </c>
      <c r="H39" s="114">
        <v>411</v>
      </c>
      <c r="I39" s="140">
        <v>325</v>
      </c>
      <c r="J39" s="115">
        <v>-31</v>
      </c>
      <c r="K39" s="116">
        <v>-9.5384615384615383</v>
      </c>
    </row>
    <row r="40" spans="1:11" ht="14.1" customHeight="1" x14ac:dyDescent="0.2">
      <c r="A40" s="306" t="s">
        <v>259</v>
      </c>
      <c r="B40" s="307" t="s">
        <v>260</v>
      </c>
      <c r="C40" s="308"/>
      <c r="D40" s="113">
        <v>6.3890882986360369</v>
      </c>
      <c r="E40" s="115">
        <v>267</v>
      </c>
      <c r="F40" s="114">
        <v>239</v>
      </c>
      <c r="G40" s="114">
        <v>404</v>
      </c>
      <c r="H40" s="114">
        <v>379</v>
      </c>
      <c r="I40" s="140">
        <v>303</v>
      </c>
      <c r="J40" s="115">
        <v>-36</v>
      </c>
      <c r="K40" s="116">
        <v>-11.881188118811881</v>
      </c>
    </row>
    <row r="41" spans="1:11" ht="14.1" customHeight="1" x14ac:dyDescent="0.2">
      <c r="A41" s="306"/>
      <c r="B41" s="307" t="s">
        <v>261</v>
      </c>
      <c r="C41" s="308"/>
      <c r="D41" s="113">
        <v>5.8147882268485285</v>
      </c>
      <c r="E41" s="115">
        <v>243</v>
      </c>
      <c r="F41" s="114">
        <v>212</v>
      </c>
      <c r="G41" s="114">
        <v>330</v>
      </c>
      <c r="H41" s="114">
        <v>348</v>
      </c>
      <c r="I41" s="140">
        <v>280</v>
      </c>
      <c r="J41" s="115">
        <v>-37</v>
      </c>
      <c r="K41" s="116">
        <v>-13.214285714285714</v>
      </c>
    </row>
    <row r="42" spans="1:11" ht="14.1" customHeight="1" x14ac:dyDescent="0.2">
      <c r="A42" s="306">
        <v>52</v>
      </c>
      <c r="B42" s="307" t="s">
        <v>262</v>
      </c>
      <c r="C42" s="308"/>
      <c r="D42" s="113">
        <v>6.9394592007657332</v>
      </c>
      <c r="E42" s="115">
        <v>290</v>
      </c>
      <c r="F42" s="114">
        <v>200</v>
      </c>
      <c r="G42" s="114">
        <v>265</v>
      </c>
      <c r="H42" s="114">
        <v>247</v>
      </c>
      <c r="I42" s="140">
        <v>280</v>
      </c>
      <c r="J42" s="115">
        <v>10</v>
      </c>
      <c r="K42" s="116">
        <v>3.5714285714285716</v>
      </c>
    </row>
    <row r="43" spans="1:11" ht="14.1" customHeight="1" x14ac:dyDescent="0.2">
      <c r="A43" s="306" t="s">
        <v>263</v>
      </c>
      <c r="B43" s="307" t="s">
        <v>264</v>
      </c>
      <c r="C43" s="308"/>
      <c r="D43" s="113">
        <v>5.9583632447954056</v>
      </c>
      <c r="E43" s="115">
        <v>249</v>
      </c>
      <c r="F43" s="114">
        <v>180</v>
      </c>
      <c r="G43" s="114">
        <v>218</v>
      </c>
      <c r="H43" s="114">
        <v>210</v>
      </c>
      <c r="I43" s="140">
        <v>236</v>
      </c>
      <c r="J43" s="115">
        <v>13</v>
      </c>
      <c r="K43" s="116">
        <v>5.5084745762711869</v>
      </c>
    </row>
    <row r="44" spans="1:11" ht="14.1" customHeight="1" x14ac:dyDescent="0.2">
      <c r="A44" s="306">
        <v>53</v>
      </c>
      <c r="B44" s="307" t="s">
        <v>265</v>
      </c>
      <c r="C44" s="308"/>
      <c r="D44" s="113">
        <v>0.90930844699688917</v>
      </c>
      <c r="E44" s="115">
        <v>38</v>
      </c>
      <c r="F44" s="114">
        <v>36</v>
      </c>
      <c r="G44" s="114">
        <v>32</v>
      </c>
      <c r="H44" s="114">
        <v>48</v>
      </c>
      <c r="I44" s="140">
        <v>26</v>
      </c>
      <c r="J44" s="115">
        <v>12</v>
      </c>
      <c r="K44" s="116">
        <v>46.153846153846153</v>
      </c>
    </row>
    <row r="45" spans="1:11" ht="14.1" customHeight="1" x14ac:dyDescent="0.2">
      <c r="A45" s="306" t="s">
        <v>266</v>
      </c>
      <c r="B45" s="307" t="s">
        <v>267</v>
      </c>
      <c r="C45" s="308"/>
      <c r="D45" s="113">
        <v>0.88537927733907629</v>
      </c>
      <c r="E45" s="115">
        <v>37</v>
      </c>
      <c r="F45" s="114">
        <v>31</v>
      </c>
      <c r="G45" s="114">
        <v>31</v>
      </c>
      <c r="H45" s="114">
        <v>44</v>
      </c>
      <c r="I45" s="140">
        <v>20</v>
      </c>
      <c r="J45" s="115">
        <v>17</v>
      </c>
      <c r="K45" s="116">
        <v>85</v>
      </c>
    </row>
    <row r="46" spans="1:11" ht="14.1" customHeight="1" x14ac:dyDescent="0.2">
      <c r="A46" s="306">
        <v>54</v>
      </c>
      <c r="B46" s="307" t="s">
        <v>268</v>
      </c>
      <c r="C46" s="308"/>
      <c r="D46" s="113">
        <v>3.6372337879875567</v>
      </c>
      <c r="E46" s="115">
        <v>152</v>
      </c>
      <c r="F46" s="114">
        <v>109</v>
      </c>
      <c r="G46" s="114">
        <v>148</v>
      </c>
      <c r="H46" s="114">
        <v>232</v>
      </c>
      <c r="I46" s="140">
        <v>194</v>
      </c>
      <c r="J46" s="115">
        <v>-42</v>
      </c>
      <c r="K46" s="116">
        <v>-21.649484536082475</v>
      </c>
    </row>
    <row r="47" spans="1:11" ht="14.1" customHeight="1" x14ac:dyDescent="0.2">
      <c r="A47" s="306">
        <v>61</v>
      </c>
      <c r="B47" s="307" t="s">
        <v>269</v>
      </c>
      <c r="C47" s="308"/>
      <c r="D47" s="113">
        <v>1.5075376884422111</v>
      </c>
      <c r="E47" s="115">
        <v>63</v>
      </c>
      <c r="F47" s="114">
        <v>27</v>
      </c>
      <c r="G47" s="114">
        <v>68</v>
      </c>
      <c r="H47" s="114">
        <v>50</v>
      </c>
      <c r="I47" s="140">
        <v>48</v>
      </c>
      <c r="J47" s="115">
        <v>15</v>
      </c>
      <c r="K47" s="116">
        <v>31.25</v>
      </c>
    </row>
    <row r="48" spans="1:11" ht="14.1" customHeight="1" x14ac:dyDescent="0.2">
      <c r="A48" s="306">
        <v>62</v>
      </c>
      <c r="B48" s="307" t="s">
        <v>270</v>
      </c>
      <c r="C48" s="308"/>
      <c r="D48" s="113">
        <v>7.9205551567360617</v>
      </c>
      <c r="E48" s="115">
        <v>331</v>
      </c>
      <c r="F48" s="114">
        <v>342</v>
      </c>
      <c r="G48" s="114">
        <v>453</v>
      </c>
      <c r="H48" s="114">
        <v>301</v>
      </c>
      <c r="I48" s="140">
        <v>277</v>
      </c>
      <c r="J48" s="115">
        <v>54</v>
      </c>
      <c r="K48" s="116">
        <v>19.494584837545126</v>
      </c>
    </row>
    <row r="49" spans="1:11" ht="14.1" customHeight="1" x14ac:dyDescent="0.2">
      <c r="A49" s="306">
        <v>63</v>
      </c>
      <c r="B49" s="307" t="s">
        <v>271</v>
      </c>
      <c r="C49" s="308"/>
      <c r="D49" s="113">
        <v>3.374012921751615</v>
      </c>
      <c r="E49" s="115">
        <v>141</v>
      </c>
      <c r="F49" s="114">
        <v>133</v>
      </c>
      <c r="G49" s="114">
        <v>193</v>
      </c>
      <c r="H49" s="114">
        <v>133</v>
      </c>
      <c r="I49" s="140">
        <v>206</v>
      </c>
      <c r="J49" s="115">
        <v>-65</v>
      </c>
      <c r="K49" s="116">
        <v>-31.553398058252426</v>
      </c>
    </row>
    <row r="50" spans="1:11" ht="14.1" customHeight="1" x14ac:dyDescent="0.2">
      <c r="A50" s="306" t="s">
        <v>272</v>
      </c>
      <c r="B50" s="307" t="s">
        <v>273</v>
      </c>
      <c r="C50" s="308"/>
      <c r="D50" s="113">
        <v>0.33500837520938026</v>
      </c>
      <c r="E50" s="115">
        <v>14</v>
      </c>
      <c r="F50" s="114">
        <v>17</v>
      </c>
      <c r="G50" s="114">
        <v>31</v>
      </c>
      <c r="H50" s="114">
        <v>19</v>
      </c>
      <c r="I50" s="140">
        <v>37</v>
      </c>
      <c r="J50" s="115">
        <v>-23</v>
      </c>
      <c r="K50" s="116">
        <v>-62.162162162162161</v>
      </c>
    </row>
    <row r="51" spans="1:11" ht="14.1" customHeight="1" x14ac:dyDescent="0.2">
      <c r="A51" s="306" t="s">
        <v>274</v>
      </c>
      <c r="B51" s="307" t="s">
        <v>275</v>
      </c>
      <c r="C51" s="308"/>
      <c r="D51" s="113">
        <v>2.8954295285953577</v>
      </c>
      <c r="E51" s="115">
        <v>121</v>
      </c>
      <c r="F51" s="114">
        <v>109</v>
      </c>
      <c r="G51" s="114">
        <v>155</v>
      </c>
      <c r="H51" s="114">
        <v>104</v>
      </c>
      <c r="I51" s="140">
        <v>163</v>
      </c>
      <c r="J51" s="115">
        <v>-42</v>
      </c>
      <c r="K51" s="116">
        <v>-25.766871165644172</v>
      </c>
    </row>
    <row r="52" spans="1:11" ht="14.1" customHeight="1" x14ac:dyDescent="0.2">
      <c r="A52" s="306">
        <v>71</v>
      </c>
      <c r="B52" s="307" t="s">
        <v>276</v>
      </c>
      <c r="C52" s="308"/>
      <c r="D52" s="113">
        <v>6.0301507537688446</v>
      </c>
      <c r="E52" s="115">
        <v>252</v>
      </c>
      <c r="F52" s="114">
        <v>219</v>
      </c>
      <c r="G52" s="114">
        <v>271</v>
      </c>
      <c r="H52" s="114">
        <v>204</v>
      </c>
      <c r="I52" s="140">
        <v>244</v>
      </c>
      <c r="J52" s="115">
        <v>8</v>
      </c>
      <c r="K52" s="116">
        <v>3.278688524590164</v>
      </c>
    </row>
    <row r="53" spans="1:11" ht="14.1" customHeight="1" x14ac:dyDescent="0.2">
      <c r="A53" s="306" t="s">
        <v>277</v>
      </c>
      <c r="B53" s="307" t="s">
        <v>278</v>
      </c>
      <c r="C53" s="308"/>
      <c r="D53" s="113">
        <v>2.0579085905719072</v>
      </c>
      <c r="E53" s="115">
        <v>86</v>
      </c>
      <c r="F53" s="114">
        <v>67</v>
      </c>
      <c r="G53" s="114">
        <v>96</v>
      </c>
      <c r="H53" s="114">
        <v>69</v>
      </c>
      <c r="I53" s="140">
        <v>78</v>
      </c>
      <c r="J53" s="115">
        <v>8</v>
      </c>
      <c r="K53" s="116">
        <v>10.256410256410257</v>
      </c>
    </row>
    <row r="54" spans="1:11" ht="14.1" customHeight="1" x14ac:dyDescent="0.2">
      <c r="A54" s="306" t="s">
        <v>279</v>
      </c>
      <c r="B54" s="307" t="s">
        <v>280</v>
      </c>
      <c r="C54" s="308"/>
      <c r="D54" s="113">
        <v>3.0868628858578608</v>
      </c>
      <c r="E54" s="115">
        <v>129</v>
      </c>
      <c r="F54" s="114">
        <v>134</v>
      </c>
      <c r="G54" s="114">
        <v>153</v>
      </c>
      <c r="H54" s="114">
        <v>113</v>
      </c>
      <c r="I54" s="140">
        <v>132</v>
      </c>
      <c r="J54" s="115">
        <v>-3</v>
      </c>
      <c r="K54" s="116">
        <v>-2.2727272727272729</v>
      </c>
    </row>
    <row r="55" spans="1:11" ht="14.1" customHeight="1" x14ac:dyDescent="0.2">
      <c r="A55" s="306">
        <v>72</v>
      </c>
      <c r="B55" s="307" t="s">
        <v>281</v>
      </c>
      <c r="C55" s="308"/>
      <c r="D55" s="113">
        <v>1.1486001435750179</v>
      </c>
      <c r="E55" s="115">
        <v>48</v>
      </c>
      <c r="F55" s="114">
        <v>46</v>
      </c>
      <c r="G55" s="114">
        <v>64</v>
      </c>
      <c r="H55" s="114">
        <v>48</v>
      </c>
      <c r="I55" s="140">
        <v>43</v>
      </c>
      <c r="J55" s="115">
        <v>5</v>
      </c>
      <c r="K55" s="116">
        <v>11.627906976744185</v>
      </c>
    </row>
    <row r="56" spans="1:11" ht="14.1" customHeight="1" x14ac:dyDescent="0.2">
      <c r="A56" s="306" t="s">
        <v>282</v>
      </c>
      <c r="B56" s="307" t="s">
        <v>283</v>
      </c>
      <c r="C56" s="308"/>
      <c r="D56" s="113">
        <v>0.31107920555156737</v>
      </c>
      <c r="E56" s="115">
        <v>13</v>
      </c>
      <c r="F56" s="114">
        <v>13</v>
      </c>
      <c r="G56" s="114">
        <v>28</v>
      </c>
      <c r="H56" s="114">
        <v>14</v>
      </c>
      <c r="I56" s="140">
        <v>11</v>
      </c>
      <c r="J56" s="115">
        <v>2</v>
      </c>
      <c r="K56" s="116">
        <v>18.181818181818183</v>
      </c>
    </row>
    <row r="57" spans="1:11" ht="14.1" customHeight="1" x14ac:dyDescent="0.2">
      <c r="A57" s="306" t="s">
        <v>284</v>
      </c>
      <c r="B57" s="307" t="s">
        <v>285</v>
      </c>
      <c r="C57" s="308"/>
      <c r="D57" s="113">
        <v>0.67001675041876052</v>
      </c>
      <c r="E57" s="115">
        <v>28</v>
      </c>
      <c r="F57" s="114">
        <v>27</v>
      </c>
      <c r="G57" s="114">
        <v>23</v>
      </c>
      <c r="H57" s="114">
        <v>25</v>
      </c>
      <c r="I57" s="140">
        <v>24</v>
      </c>
      <c r="J57" s="115">
        <v>4</v>
      </c>
      <c r="K57" s="116">
        <v>16.666666666666668</v>
      </c>
    </row>
    <row r="58" spans="1:11" ht="14.1" customHeight="1" x14ac:dyDescent="0.2">
      <c r="A58" s="306">
        <v>73</v>
      </c>
      <c r="B58" s="307" t="s">
        <v>286</v>
      </c>
      <c r="C58" s="308"/>
      <c r="D58" s="113">
        <v>0.93323761665470206</v>
      </c>
      <c r="E58" s="115">
        <v>39</v>
      </c>
      <c r="F58" s="114">
        <v>29</v>
      </c>
      <c r="G58" s="114">
        <v>104</v>
      </c>
      <c r="H58" s="114">
        <v>37</v>
      </c>
      <c r="I58" s="140">
        <v>42</v>
      </c>
      <c r="J58" s="115">
        <v>-3</v>
      </c>
      <c r="K58" s="116">
        <v>-7.1428571428571432</v>
      </c>
    </row>
    <row r="59" spans="1:11" ht="14.1" customHeight="1" x14ac:dyDescent="0.2">
      <c r="A59" s="306" t="s">
        <v>287</v>
      </c>
      <c r="B59" s="307" t="s">
        <v>288</v>
      </c>
      <c r="C59" s="308"/>
      <c r="D59" s="113">
        <v>0.81359176836563774</v>
      </c>
      <c r="E59" s="115">
        <v>34</v>
      </c>
      <c r="F59" s="114">
        <v>25</v>
      </c>
      <c r="G59" s="114">
        <v>89</v>
      </c>
      <c r="H59" s="114">
        <v>31</v>
      </c>
      <c r="I59" s="140">
        <v>40</v>
      </c>
      <c r="J59" s="115">
        <v>-6</v>
      </c>
      <c r="K59" s="116">
        <v>-15</v>
      </c>
    </row>
    <row r="60" spans="1:11" ht="14.1" customHeight="1" x14ac:dyDescent="0.2">
      <c r="A60" s="306">
        <v>81</v>
      </c>
      <c r="B60" s="307" t="s">
        <v>289</v>
      </c>
      <c r="C60" s="308"/>
      <c r="D60" s="113">
        <v>7.6573342905001196</v>
      </c>
      <c r="E60" s="115">
        <v>320</v>
      </c>
      <c r="F60" s="114">
        <v>232</v>
      </c>
      <c r="G60" s="114">
        <v>405</v>
      </c>
      <c r="H60" s="114">
        <v>246</v>
      </c>
      <c r="I60" s="140">
        <v>329</v>
      </c>
      <c r="J60" s="115">
        <v>-9</v>
      </c>
      <c r="K60" s="116">
        <v>-2.735562310030395</v>
      </c>
    </row>
    <row r="61" spans="1:11" ht="14.1" customHeight="1" x14ac:dyDescent="0.2">
      <c r="A61" s="306" t="s">
        <v>290</v>
      </c>
      <c r="B61" s="307" t="s">
        <v>291</v>
      </c>
      <c r="C61" s="308"/>
      <c r="D61" s="113">
        <v>1.8186168939937783</v>
      </c>
      <c r="E61" s="115">
        <v>76</v>
      </c>
      <c r="F61" s="114">
        <v>34</v>
      </c>
      <c r="G61" s="114">
        <v>69</v>
      </c>
      <c r="H61" s="114">
        <v>55</v>
      </c>
      <c r="I61" s="140">
        <v>80</v>
      </c>
      <c r="J61" s="115">
        <v>-4</v>
      </c>
      <c r="K61" s="116">
        <v>-5</v>
      </c>
    </row>
    <row r="62" spans="1:11" ht="14.1" customHeight="1" x14ac:dyDescent="0.2">
      <c r="A62" s="306" t="s">
        <v>292</v>
      </c>
      <c r="B62" s="307" t="s">
        <v>293</v>
      </c>
      <c r="C62" s="308"/>
      <c r="D62" s="113">
        <v>3.6372337879875567</v>
      </c>
      <c r="E62" s="115">
        <v>152</v>
      </c>
      <c r="F62" s="114">
        <v>131</v>
      </c>
      <c r="G62" s="114">
        <v>219</v>
      </c>
      <c r="H62" s="114">
        <v>105</v>
      </c>
      <c r="I62" s="140">
        <v>113</v>
      </c>
      <c r="J62" s="115">
        <v>39</v>
      </c>
      <c r="K62" s="116">
        <v>34.513274336283189</v>
      </c>
    </row>
    <row r="63" spans="1:11" ht="14.1" customHeight="1" x14ac:dyDescent="0.2">
      <c r="A63" s="306"/>
      <c r="B63" s="307" t="s">
        <v>294</v>
      </c>
      <c r="C63" s="308"/>
      <c r="D63" s="113">
        <v>3.3261545824359895</v>
      </c>
      <c r="E63" s="115">
        <v>139</v>
      </c>
      <c r="F63" s="114">
        <v>91</v>
      </c>
      <c r="G63" s="114">
        <v>185</v>
      </c>
      <c r="H63" s="114">
        <v>88</v>
      </c>
      <c r="I63" s="140">
        <v>99</v>
      </c>
      <c r="J63" s="115">
        <v>40</v>
      </c>
      <c r="K63" s="116">
        <v>40.404040404040401</v>
      </c>
    </row>
    <row r="64" spans="1:11" ht="14.1" customHeight="1" x14ac:dyDescent="0.2">
      <c r="A64" s="306" t="s">
        <v>295</v>
      </c>
      <c r="B64" s="307" t="s">
        <v>296</v>
      </c>
      <c r="C64" s="308"/>
      <c r="D64" s="113">
        <v>0.78966259870782485</v>
      </c>
      <c r="E64" s="115">
        <v>33</v>
      </c>
      <c r="F64" s="114">
        <v>19</v>
      </c>
      <c r="G64" s="114">
        <v>43</v>
      </c>
      <c r="H64" s="114">
        <v>29</v>
      </c>
      <c r="I64" s="140">
        <v>50</v>
      </c>
      <c r="J64" s="115">
        <v>-17</v>
      </c>
      <c r="K64" s="116">
        <v>-34</v>
      </c>
    </row>
    <row r="65" spans="1:11" ht="14.1" customHeight="1" x14ac:dyDescent="0.2">
      <c r="A65" s="306" t="s">
        <v>297</v>
      </c>
      <c r="B65" s="307" t="s">
        <v>298</v>
      </c>
      <c r="C65" s="308"/>
      <c r="D65" s="113">
        <v>0.76573342905001196</v>
      </c>
      <c r="E65" s="115">
        <v>32</v>
      </c>
      <c r="F65" s="114">
        <v>26</v>
      </c>
      <c r="G65" s="114">
        <v>42</v>
      </c>
      <c r="H65" s="114">
        <v>26</v>
      </c>
      <c r="I65" s="140">
        <v>43</v>
      </c>
      <c r="J65" s="115">
        <v>-11</v>
      </c>
      <c r="K65" s="116">
        <v>-25.581395348837209</v>
      </c>
    </row>
    <row r="66" spans="1:11" ht="14.1" customHeight="1" x14ac:dyDescent="0.2">
      <c r="A66" s="306">
        <v>82</v>
      </c>
      <c r="B66" s="307" t="s">
        <v>299</v>
      </c>
      <c r="C66" s="308"/>
      <c r="D66" s="113">
        <v>4.1876046901172526</v>
      </c>
      <c r="E66" s="115">
        <v>175</v>
      </c>
      <c r="F66" s="114">
        <v>167</v>
      </c>
      <c r="G66" s="114">
        <v>325</v>
      </c>
      <c r="H66" s="114">
        <v>197</v>
      </c>
      <c r="I66" s="140">
        <v>180</v>
      </c>
      <c r="J66" s="115">
        <v>-5</v>
      </c>
      <c r="K66" s="116">
        <v>-2.7777777777777777</v>
      </c>
    </row>
    <row r="67" spans="1:11" ht="14.1" customHeight="1" x14ac:dyDescent="0.2">
      <c r="A67" s="306" t="s">
        <v>300</v>
      </c>
      <c r="B67" s="307" t="s">
        <v>301</v>
      </c>
      <c r="C67" s="308"/>
      <c r="D67" s="113">
        <v>3.2065087341469249</v>
      </c>
      <c r="E67" s="115">
        <v>134</v>
      </c>
      <c r="F67" s="114">
        <v>136</v>
      </c>
      <c r="G67" s="114">
        <v>257</v>
      </c>
      <c r="H67" s="114">
        <v>151</v>
      </c>
      <c r="I67" s="140">
        <v>143</v>
      </c>
      <c r="J67" s="115">
        <v>-9</v>
      </c>
      <c r="K67" s="116">
        <v>-6.2937062937062933</v>
      </c>
    </row>
    <row r="68" spans="1:11" ht="14.1" customHeight="1" x14ac:dyDescent="0.2">
      <c r="A68" s="306" t="s">
        <v>302</v>
      </c>
      <c r="B68" s="307" t="s">
        <v>303</v>
      </c>
      <c r="C68" s="308"/>
      <c r="D68" s="113">
        <v>0.47858339315625748</v>
      </c>
      <c r="E68" s="115">
        <v>20</v>
      </c>
      <c r="F68" s="114">
        <v>24</v>
      </c>
      <c r="G68" s="114">
        <v>45</v>
      </c>
      <c r="H68" s="114">
        <v>35</v>
      </c>
      <c r="I68" s="140">
        <v>19</v>
      </c>
      <c r="J68" s="115">
        <v>1</v>
      </c>
      <c r="K68" s="116">
        <v>5.2631578947368425</v>
      </c>
    </row>
    <row r="69" spans="1:11" ht="14.1" customHeight="1" x14ac:dyDescent="0.2">
      <c r="A69" s="306">
        <v>83</v>
      </c>
      <c r="B69" s="307" t="s">
        <v>304</v>
      </c>
      <c r="C69" s="308"/>
      <c r="D69" s="113">
        <v>5.2883464943766452</v>
      </c>
      <c r="E69" s="115">
        <v>221</v>
      </c>
      <c r="F69" s="114">
        <v>233</v>
      </c>
      <c r="G69" s="114">
        <v>359</v>
      </c>
      <c r="H69" s="114">
        <v>230</v>
      </c>
      <c r="I69" s="140">
        <v>222</v>
      </c>
      <c r="J69" s="115">
        <v>-1</v>
      </c>
      <c r="K69" s="116">
        <v>-0.45045045045045046</v>
      </c>
    </row>
    <row r="70" spans="1:11" ht="14.1" customHeight="1" x14ac:dyDescent="0.2">
      <c r="A70" s="306" t="s">
        <v>305</v>
      </c>
      <c r="B70" s="307" t="s">
        <v>306</v>
      </c>
      <c r="C70" s="308"/>
      <c r="D70" s="113">
        <v>4.4986838956688207</v>
      </c>
      <c r="E70" s="115">
        <v>188</v>
      </c>
      <c r="F70" s="114">
        <v>215</v>
      </c>
      <c r="G70" s="114">
        <v>328</v>
      </c>
      <c r="H70" s="114">
        <v>192</v>
      </c>
      <c r="I70" s="140">
        <v>197</v>
      </c>
      <c r="J70" s="115">
        <v>-9</v>
      </c>
      <c r="K70" s="116">
        <v>-4.5685279187817258</v>
      </c>
    </row>
    <row r="71" spans="1:11" ht="14.1" customHeight="1" x14ac:dyDescent="0.2">
      <c r="A71" s="306"/>
      <c r="B71" s="307" t="s">
        <v>307</v>
      </c>
      <c r="C71" s="308"/>
      <c r="D71" s="113">
        <v>2.9193586982531707</v>
      </c>
      <c r="E71" s="115">
        <v>122</v>
      </c>
      <c r="F71" s="114">
        <v>160</v>
      </c>
      <c r="G71" s="114">
        <v>248</v>
      </c>
      <c r="H71" s="114">
        <v>136</v>
      </c>
      <c r="I71" s="140">
        <v>127</v>
      </c>
      <c r="J71" s="115">
        <v>-5</v>
      </c>
      <c r="K71" s="116">
        <v>-3.9370078740157481</v>
      </c>
    </row>
    <row r="72" spans="1:11" ht="14.1" customHeight="1" x14ac:dyDescent="0.2">
      <c r="A72" s="306">
        <v>84</v>
      </c>
      <c r="B72" s="307" t="s">
        <v>308</v>
      </c>
      <c r="C72" s="308"/>
      <c r="D72" s="113">
        <v>1.1246709739172052</v>
      </c>
      <c r="E72" s="115">
        <v>47</v>
      </c>
      <c r="F72" s="114">
        <v>33</v>
      </c>
      <c r="G72" s="114">
        <v>90</v>
      </c>
      <c r="H72" s="114">
        <v>47</v>
      </c>
      <c r="I72" s="140">
        <v>60</v>
      </c>
      <c r="J72" s="115">
        <v>-13</v>
      </c>
      <c r="K72" s="116">
        <v>-21.666666666666668</v>
      </c>
    </row>
    <row r="73" spans="1:11" ht="14.1" customHeight="1" x14ac:dyDescent="0.2">
      <c r="A73" s="306" t="s">
        <v>309</v>
      </c>
      <c r="B73" s="307" t="s">
        <v>310</v>
      </c>
      <c r="C73" s="308"/>
      <c r="D73" s="113">
        <v>0.47858339315625748</v>
      </c>
      <c r="E73" s="115">
        <v>20</v>
      </c>
      <c r="F73" s="114">
        <v>9</v>
      </c>
      <c r="G73" s="114">
        <v>42</v>
      </c>
      <c r="H73" s="114">
        <v>7</v>
      </c>
      <c r="I73" s="140">
        <v>20</v>
      </c>
      <c r="J73" s="115">
        <v>0</v>
      </c>
      <c r="K73" s="116">
        <v>0</v>
      </c>
    </row>
    <row r="74" spans="1:11" ht="14.1" customHeight="1" x14ac:dyDescent="0.2">
      <c r="A74" s="306" t="s">
        <v>311</v>
      </c>
      <c r="B74" s="307" t="s">
        <v>312</v>
      </c>
      <c r="C74" s="308"/>
      <c r="D74" s="113">
        <v>0.11964584828906437</v>
      </c>
      <c r="E74" s="115">
        <v>5</v>
      </c>
      <c r="F74" s="114">
        <v>10</v>
      </c>
      <c r="G74" s="114">
        <v>18</v>
      </c>
      <c r="H74" s="114">
        <v>7</v>
      </c>
      <c r="I74" s="140">
        <v>8</v>
      </c>
      <c r="J74" s="115">
        <v>-3</v>
      </c>
      <c r="K74" s="116">
        <v>-37.5</v>
      </c>
    </row>
    <row r="75" spans="1:11" ht="14.1" customHeight="1" x14ac:dyDescent="0.2">
      <c r="A75" s="306" t="s">
        <v>313</v>
      </c>
      <c r="B75" s="307" t="s">
        <v>314</v>
      </c>
      <c r="C75" s="308"/>
      <c r="D75" s="113">
        <v>0.31107920555156737</v>
      </c>
      <c r="E75" s="115">
        <v>13</v>
      </c>
      <c r="F75" s="114">
        <v>5</v>
      </c>
      <c r="G75" s="114">
        <v>7</v>
      </c>
      <c r="H75" s="114">
        <v>15</v>
      </c>
      <c r="I75" s="140">
        <v>15</v>
      </c>
      <c r="J75" s="115">
        <v>-2</v>
      </c>
      <c r="K75" s="116">
        <v>-13.333333333333334</v>
      </c>
    </row>
    <row r="76" spans="1:11" ht="14.1" customHeight="1" x14ac:dyDescent="0.2">
      <c r="A76" s="306">
        <v>91</v>
      </c>
      <c r="B76" s="307" t="s">
        <v>315</v>
      </c>
      <c r="C76" s="308"/>
      <c r="D76" s="113">
        <v>0.57430007178750897</v>
      </c>
      <c r="E76" s="115">
        <v>24</v>
      </c>
      <c r="F76" s="114">
        <v>34</v>
      </c>
      <c r="G76" s="114">
        <v>27</v>
      </c>
      <c r="H76" s="114">
        <v>23</v>
      </c>
      <c r="I76" s="140">
        <v>23</v>
      </c>
      <c r="J76" s="115">
        <v>1</v>
      </c>
      <c r="K76" s="116">
        <v>4.3478260869565215</v>
      </c>
    </row>
    <row r="77" spans="1:11" ht="14.1" customHeight="1" x14ac:dyDescent="0.2">
      <c r="A77" s="306">
        <v>92</v>
      </c>
      <c r="B77" s="307" t="s">
        <v>316</v>
      </c>
      <c r="C77" s="308"/>
      <c r="D77" s="113">
        <v>0.35893754486719309</v>
      </c>
      <c r="E77" s="115">
        <v>15</v>
      </c>
      <c r="F77" s="114">
        <v>7</v>
      </c>
      <c r="G77" s="114">
        <v>6</v>
      </c>
      <c r="H77" s="114">
        <v>26</v>
      </c>
      <c r="I77" s="140">
        <v>10</v>
      </c>
      <c r="J77" s="115">
        <v>5</v>
      </c>
      <c r="K77" s="116">
        <v>50</v>
      </c>
    </row>
    <row r="78" spans="1:11" ht="14.1" customHeight="1" x14ac:dyDescent="0.2">
      <c r="A78" s="306">
        <v>93</v>
      </c>
      <c r="B78" s="307" t="s">
        <v>317</v>
      </c>
      <c r="C78" s="308"/>
      <c r="D78" s="113" t="s">
        <v>513</v>
      </c>
      <c r="E78" s="115" t="s">
        <v>513</v>
      </c>
      <c r="F78" s="114">
        <v>0</v>
      </c>
      <c r="G78" s="114">
        <v>3</v>
      </c>
      <c r="H78" s="114">
        <v>4</v>
      </c>
      <c r="I78" s="140">
        <v>4</v>
      </c>
      <c r="J78" s="115" t="s">
        <v>513</v>
      </c>
      <c r="K78" s="116" t="s">
        <v>513</v>
      </c>
    </row>
    <row r="79" spans="1:11" ht="14.1" customHeight="1" x14ac:dyDescent="0.2">
      <c r="A79" s="306">
        <v>94</v>
      </c>
      <c r="B79" s="307" t="s">
        <v>318</v>
      </c>
      <c r="C79" s="308"/>
      <c r="D79" s="113">
        <v>0.28715003589375449</v>
      </c>
      <c r="E79" s="115">
        <v>12</v>
      </c>
      <c r="F79" s="114">
        <v>6</v>
      </c>
      <c r="G79" s="114">
        <v>18</v>
      </c>
      <c r="H79" s="114">
        <v>22</v>
      </c>
      <c r="I79" s="140">
        <v>9</v>
      </c>
      <c r="J79" s="115">
        <v>3</v>
      </c>
      <c r="K79" s="116">
        <v>33.333333333333336</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0.67001675041876052</v>
      </c>
      <c r="E81" s="143">
        <v>28</v>
      </c>
      <c r="F81" s="144">
        <v>70</v>
      </c>
      <c r="G81" s="144">
        <v>144</v>
      </c>
      <c r="H81" s="144">
        <v>54</v>
      </c>
      <c r="I81" s="145">
        <v>40</v>
      </c>
      <c r="J81" s="143">
        <v>-12</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4543</v>
      </c>
      <c r="E11" s="114">
        <v>4333</v>
      </c>
      <c r="F11" s="114">
        <v>4534</v>
      </c>
      <c r="G11" s="114">
        <v>3803</v>
      </c>
      <c r="H11" s="140">
        <v>4545</v>
      </c>
      <c r="I11" s="115">
        <v>-2</v>
      </c>
      <c r="J11" s="116">
        <v>-4.4004400440044007E-2</v>
      </c>
    </row>
    <row r="12" spans="1:15" s="110" customFormat="1" ht="24.95" customHeight="1" x14ac:dyDescent="0.2">
      <c r="A12" s="193" t="s">
        <v>132</v>
      </c>
      <c r="B12" s="194" t="s">
        <v>133</v>
      </c>
      <c r="C12" s="113">
        <v>2.2892361875412721</v>
      </c>
      <c r="D12" s="115">
        <v>104</v>
      </c>
      <c r="E12" s="114">
        <v>108</v>
      </c>
      <c r="F12" s="114">
        <v>106</v>
      </c>
      <c r="G12" s="114">
        <v>70</v>
      </c>
      <c r="H12" s="140">
        <v>92</v>
      </c>
      <c r="I12" s="115">
        <v>12</v>
      </c>
      <c r="J12" s="116">
        <v>13.043478260869565</v>
      </c>
    </row>
    <row r="13" spans="1:15" s="110" customFormat="1" ht="24.95" customHeight="1" x14ac:dyDescent="0.2">
      <c r="A13" s="193" t="s">
        <v>134</v>
      </c>
      <c r="B13" s="199" t="s">
        <v>214</v>
      </c>
      <c r="C13" s="113">
        <v>1.8489984591679507</v>
      </c>
      <c r="D13" s="115">
        <v>84</v>
      </c>
      <c r="E13" s="114">
        <v>554</v>
      </c>
      <c r="F13" s="114">
        <v>62</v>
      </c>
      <c r="G13" s="114">
        <v>72</v>
      </c>
      <c r="H13" s="140">
        <v>76</v>
      </c>
      <c r="I13" s="115">
        <v>8</v>
      </c>
      <c r="J13" s="116">
        <v>10.526315789473685</v>
      </c>
    </row>
    <row r="14" spans="1:15" s="287" customFormat="1" ht="24.95" customHeight="1" x14ac:dyDescent="0.2">
      <c r="A14" s="193" t="s">
        <v>215</v>
      </c>
      <c r="B14" s="199" t="s">
        <v>137</v>
      </c>
      <c r="C14" s="113">
        <v>20.735197006383448</v>
      </c>
      <c r="D14" s="115">
        <v>942</v>
      </c>
      <c r="E14" s="114">
        <v>539</v>
      </c>
      <c r="F14" s="114">
        <v>698</v>
      </c>
      <c r="G14" s="114">
        <v>747</v>
      </c>
      <c r="H14" s="140">
        <v>955</v>
      </c>
      <c r="I14" s="115">
        <v>-13</v>
      </c>
      <c r="J14" s="116">
        <v>-1.3612565445026179</v>
      </c>
      <c r="K14" s="110"/>
      <c r="L14" s="110"/>
      <c r="M14" s="110"/>
      <c r="N14" s="110"/>
      <c r="O14" s="110"/>
    </row>
    <row r="15" spans="1:15" s="110" customFormat="1" ht="24.95" customHeight="1" x14ac:dyDescent="0.2">
      <c r="A15" s="193" t="s">
        <v>216</v>
      </c>
      <c r="B15" s="199" t="s">
        <v>217</v>
      </c>
      <c r="C15" s="113">
        <v>3.5439137134052388</v>
      </c>
      <c r="D15" s="115">
        <v>161</v>
      </c>
      <c r="E15" s="114">
        <v>113</v>
      </c>
      <c r="F15" s="114">
        <v>112</v>
      </c>
      <c r="G15" s="114">
        <v>93</v>
      </c>
      <c r="H15" s="140">
        <v>193</v>
      </c>
      <c r="I15" s="115">
        <v>-32</v>
      </c>
      <c r="J15" s="116">
        <v>-16.580310880829014</v>
      </c>
    </row>
    <row r="16" spans="1:15" s="287" customFormat="1" ht="24.95" customHeight="1" x14ac:dyDescent="0.2">
      <c r="A16" s="193" t="s">
        <v>218</v>
      </c>
      <c r="B16" s="199" t="s">
        <v>141</v>
      </c>
      <c r="C16" s="113">
        <v>12.062513757429011</v>
      </c>
      <c r="D16" s="115">
        <v>548</v>
      </c>
      <c r="E16" s="114">
        <v>288</v>
      </c>
      <c r="F16" s="114">
        <v>436</v>
      </c>
      <c r="G16" s="114">
        <v>457</v>
      </c>
      <c r="H16" s="140">
        <v>593</v>
      </c>
      <c r="I16" s="115">
        <v>-45</v>
      </c>
      <c r="J16" s="116">
        <v>-7.5885328836424959</v>
      </c>
      <c r="K16" s="110"/>
      <c r="L16" s="110"/>
      <c r="M16" s="110"/>
      <c r="N16" s="110"/>
      <c r="O16" s="110"/>
    </row>
    <row r="17" spans="1:15" s="110" customFormat="1" ht="24.95" customHeight="1" x14ac:dyDescent="0.2">
      <c r="A17" s="193" t="s">
        <v>142</v>
      </c>
      <c r="B17" s="199" t="s">
        <v>220</v>
      </c>
      <c r="C17" s="113">
        <v>5.1287695355491962</v>
      </c>
      <c r="D17" s="115">
        <v>233</v>
      </c>
      <c r="E17" s="114">
        <v>138</v>
      </c>
      <c r="F17" s="114">
        <v>150</v>
      </c>
      <c r="G17" s="114">
        <v>197</v>
      </c>
      <c r="H17" s="140">
        <v>169</v>
      </c>
      <c r="I17" s="115">
        <v>64</v>
      </c>
      <c r="J17" s="116">
        <v>37.869822485207102</v>
      </c>
    </row>
    <row r="18" spans="1:15" s="287" customFormat="1" ht="24.95" customHeight="1" x14ac:dyDescent="0.2">
      <c r="A18" s="201" t="s">
        <v>144</v>
      </c>
      <c r="B18" s="202" t="s">
        <v>145</v>
      </c>
      <c r="C18" s="113">
        <v>6.9117323354611493</v>
      </c>
      <c r="D18" s="115">
        <v>314</v>
      </c>
      <c r="E18" s="114">
        <v>286</v>
      </c>
      <c r="F18" s="114">
        <v>268</v>
      </c>
      <c r="G18" s="114">
        <v>240</v>
      </c>
      <c r="H18" s="140">
        <v>318</v>
      </c>
      <c r="I18" s="115">
        <v>-4</v>
      </c>
      <c r="J18" s="116">
        <v>-1.2578616352201257</v>
      </c>
      <c r="K18" s="110"/>
      <c r="L18" s="110"/>
      <c r="M18" s="110"/>
      <c r="N18" s="110"/>
      <c r="O18" s="110"/>
    </row>
    <row r="19" spans="1:15" s="110" customFormat="1" ht="24.95" customHeight="1" x14ac:dyDescent="0.2">
      <c r="A19" s="193" t="s">
        <v>146</v>
      </c>
      <c r="B19" s="199" t="s">
        <v>147</v>
      </c>
      <c r="C19" s="113">
        <v>13.075060532687651</v>
      </c>
      <c r="D19" s="115">
        <v>594</v>
      </c>
      <c r="E19" s="114">
        <v>552</v>
      </c>
      <c r="F19" s="114">
        <v>640</v>
      </c>
      <c r="G19" s="114">
        <v>500</v>
      </c>
      <c r="H19" s="140">
        <v>610</v>
      </c>
      <c r="I19" s="115">
        <v>-16</v>
      </c>
      <c r="J19" s="116">
        <v>-2.622950819672131</v>
      </c>
    </row>
    <row r="20" spans="1:15" s="287" customFormat="1" ht="24.95" customHeight="1" x14ac:dyDescent="0.2">
      <c r="A20" s="193" t="s">
        <v>148</v>
      </c>
      <c r="B20" s="199" t="s">
        <v>149</v>
      </c>
      <c r="C20" s="113">
        <v>5.3709002861545239</v>
      </c>
      <c r="D20" s="115">
        <v>244</v>
      </c>
      <c r="E20" s="114">
        <v>266</v>
      </c>
      <c r="F20" s="114">
        <v>217</v>
      </c>
      <c r="G20" s="114">
        <v>183</v>
      </c>
      <c r="H20" s="140">
        <v>220</v>
      </c>
      <c r="I20" s="115">
        <v>24</v>
      </c>
      <c r="J20" s="116">
        <v>10.909090909090908</v>
      </c>
      <c r="K20" s="110"/>
      <c r="L20" s="110"/>
      <c r="M20" s="110"/>
      <c r="N20" s="110"/>
      <c r="O20" s="110"/>
    </row>
    <row r="21" spans="1:15" s="110" customFormat="1" ht="24.95" customHeight="1" x14ac:dyDescent="0.2">
      <c r="A21" s="201" t="s">
        <v>150</v>
      </c>
      <c r="B21" s="202" t="s">
        <v>151</v>
      </c>
      <c r="C21" s="113">
        <v>5.7010785824345147</v>
      </c>
      <c r="D21" s="115">
        <v>259</v>
      </c>
      <c r="E21" s="114">
        <v>241</v>
      </c>
      <c r="F21" s="114">
        <v>273</v>
      </c>
      <c r="G21" s="114">
        <v>137</v>
      </c>
      <c r="H21" s="140">
        <v>244</v>
      </c>
      <c r="I21" s="115">
        <v>15</v>
      </c>
      <c r="J21" s="116">
        <v>6.1475409836065573</v>
      </c>
    </row>
    <row r="22" spans="1:15" s="110" customFormat="1" ht="24.95" customHeight="1" x14ac:dyDescent="0.2">
      <c r="A22" s="201" t="s">
        <v>152</v>
      </c>
      <c r="B22" s="199" t="s">
        <v>153</v>
      </c>
      <c r="C22" s="113">
        <v>0.59432093330398417</v>
      </c>
      <c r="D22" s="115">
        <v>27</v>
      </c>
      <c r="E22" s="114">
        <v>11</v>
      </c>
      <c r="F22" s="114">
        <v>20</v>
      </c>
      <c r="G22" s="114">
        <v>15</v>
      </c>
      <c r="H22" s="140">
        <v>13</v>
      </c>
      <c r="I22" s="115">
        <v>14</v>
      </c>
      <c r="J22" s="116">
        <v>107.69230769230769</v>
      </c>
    </row>
    <row r="23" spans="1:15" s="110" customFormat="1" ht="24.95" customHeight="1" x14ac:dyDescent="0.2">
      <c r="A23" s="193" t="s">
        <v>154</v>
      </c>
      <c r="B23" s="199" t="s">
        <v>155</v>
      </c>
      <c r="C23" s="113">
        <v>0.550297160466652</v>
      </c>
      <c r="D23" s="115">
        <v>25</v>
      </c>
      <c r="E23" s="114">
        <v>20</v>
      </c>
      <c r="F23" s="114">
        <v>30</v>
      </c>
      <c r="G23" s="114">
        <v>32</v>
      </c>
      <c r="H23" s="140">
        <v>25</v>
      </c>
      <c r="I23" s="115">
        <v>0</v>
      </c>
      <c r="J23" s="116">
        <v>0</v>
      </c>
    </row>
    <row r="24" spans="1:15" s="110" customFormat="1" ht="24.95" customHeight="1" x14ac:dyDescent="0.2">
      <c r="A24" s="193" t="s">
        <v>156</v>
      </c>
      <c r="B24" s="199" t="s">
        <v>221</v>
      </c>
      <c r="C24" s="113">
        <v>4.4464010565705481</v>
      </c>
      <c r="D24" s="115">
        <v>202</v>
      </c>
      <c r="E24" s="114">
        <v>184</v>
      </c>
      <c r="F24" s="114">
        <v>194</v>
      </c>
      <c r="G24" s="114">
        <v>140</v>
      </c>
      <c r="H24" s="140">
        <v>162</v>
      </c>
      <c r="I24" s="115">
        <v>40</v>
      </c>
      <c r="J24" s="116">
        <v>24.691358024691358</v>
      </c>
    </row>
    <row r="25" spans="1:15" s="110" customFormat="1" ht="24.95" customHeight="1" x14ac:dyDescent="0.2">
      <c r="A25" s="193" t="s">
        <v>222</v>
      </c>
      <c r="B25" s="204" t="s">
        <v>159</v>
      </c>
      <c r="C25" s="113">
        <v>6.1193044243891705</v>
      </c>
      <c r="D25" s="115">
        <v>278</v>
      </c>
      <c r="E25" s="114">
        <v>258</v>
      </c>
      <c r="F25" s="114">
        <v>253</v>
      </c>
      <c r="G25" s="114">
        <v>247</v>
      </c>
      <c r="H25" s="140">
        <v>322</v>
      </c>
      <c r="I25" s="115">
        <v>-44</v>
      </c>
      <c r="J25" s="116">
        <v>-13.664596273291925</v>
      </c>
    </row>
    <row r="26" spans="1:15" s="110" customFormat="1" ht="24.95" customHeight="1" x14ac:dyDescent="0.2">
      <c r="A26" s="201">
        <v>782.78300000000002</v>
      </c>
      <c r="B26" s="203" t="s">
        <v>160</v>
      </c>
      <c r="C26" s="113">
        <v>7.3959938366718028</v>
      </c>
      <c r="D26" s="115">
        <v>336</v>
      </c>
      <c r="E26" s="114">
        <v>393</v>
      </c>
      <c r="F26" s="114">
        <v>390</v>
      </c>
      <c r="G26" s="114">
        <v>336</v>
      </c>
      <c r="H26" s="140">
        <v>342</v>
      </c>
      <c r="I26" s="115">
        <v>-6</v>
      </c>
      <c r="J26" s="116">
        <v>-1.7543859649122806</v>
      </c>
    </row>
    <row r="27" spans="1:15" s="110" customFormat="1" ht="24.95" customHeight="1" x14ac:dyDescent="0.2">
      <c r="A27" s="193" t="s">
        <v>161</v>
      </c>
      <c r="B27" s="199" t="s">
        <v>162</v>
      </c>
      <c r="C27" s="113">
        <v>3.5659255998239048</v>
      </c>
      <c r="D27" s="115">
        <v>162</v>
      </c>
      <c r="E27" s="114">
        <v>125</v>
      </c>
      <c r="F27" s="114">
        <v>166</v>
      </c>
      <c r="G27" s="114">
        <v>123</v>
      </c>
      <c r="H27" s="140">
        <v>137</v>
      </c>
      <c r="I27" s="115">
        <v>25</v>
      </c>
      <c r="J27" s="116">
        <v>18.248175182481752</v>
      </c>
    </row>
    <row r="28" spans="1:15" s="110" customFormat="1" ht="24.95" customHeight="1" x14ac:dyDescent="0.2">
      <c r="A28" s="193" t="s">
        <v>163</v>
      </c>
      <c r="B28" s="199" t="s">
        <v>164</v>
      </c>
      <c r="C28" s="113">
        <v>2.5753907109839314</v>
      </c>
      <c r="D28" s="115">
        <v>117</v>
      </c>
      <c r="E28" s="114">
        <v>88</v>
      </c>
      <c r="F28" s="114">
        <v>171</v>
      </c>
      <c r="G28" s="114">
        <v>105</v>
      </c>
      <c r="H28" s="140">
        <v>127</v>
      </c>
      <c r="I28" s="115">
        <v>-10</v>
      </c>
      <c r="J28" s="116">
        <v>-7.8740157480314963</v>
      </c>
    </row>
    <row r="29" spans="1:15" s="110" customFormat="1" ht="24.95" customHeight="1" x14ac:dyDescent="0.2">
      <c r="A29" s="193">
        <v>86</v>
      </c>
      <c r="B29" s="199" t="s">
        <v>165</v>
      </c>
      <c r="C29" s="113">
        <v>7.5060532687651333</v>
      </c>
      <c r="D29" s="115">
        <v>341</v>
      </c>
      <c r="E29" s="114">
        <v>201</v>
      </c>
      <c r="F29" s="114">
        <v>296</v>
      </c>
      <c r="G29" s="114">
        <v>228</v>
      </c>
      <c r="H29" s="140">
        <v>282</v>
      </c>
      <c r="I29" s="115">
        <v>59</v>
      </c>
      <c r="J29" s="116">
        <v>20.921985815602838</v>
      </c>
    </row>
    <row r="30" spans="1:15" s="110" customFormat="1" ht="24.95" customHeight="1" x14ac:dyDescent="0.2">
      <c r="A30" s="193">
        <v>87.88</v>
      </c>
      <c r="B30" s="204" t="s">
        <v>166</v>
      </c>
      <c r="C30" s="113">
        <v>8.4745762711864412</v>
      </c>
      <c r="D30" s="115">
        <v>385</v>
      </c>
      <c r="E30" s="114">
        <v>415</v>
      </c>
      <c r="F30" s="114">
        <v>605</v>
      </c>
      <c r="G30" s="114">
        <v>396</v>
      </c>
      <c r="H30" s="140">
        <v>493</v>
      </c>
      <c r="I30" s="115">
        <v>-108</v>
      </c>
      <c r="J30" s="116">
        <v>-21.906693711967545</v>
      </c>
    </row>
    <row r="31" spans="1:15" s="110" customFormat="1" ht="24.95" customHeight="1" x14ac:dyDescent="0.2">
      <c r="A31" s="193" t="s">
        <v>167</v>
      </c>
      <c r="B31" s="199" t="s">
        <v>168</v>
      </c>
      <c r="C31" s="113">
        <v>2.8395333480079241</v>
      </c>
      <c r="D31" s="115">
        <v>129</v>
      </c>
      <c r="E31" s="114">
        <v>92</v>
      </c>
      <c r="F31" s="114">
        <v>145</v>
      </c>
      <c r="G31" s="114">
        <v>232</v>
      </c>
      <c r="H31" s="140">
        <v>127</v>
      </c>
      <c r="I31" s="115">
        <v>2</v>
      </c>
      <c r="J31" s="116">
        <v>1.5748031496062993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2.2892361875412721</v>
      </c>
      <c r="D34" s="115">
        <v>104</v>
      </c>
      <c r="E34" s="114">
        <v>108</v>
      </c>
      <c r="F34" s="114">
        <v>106</v>
      </c>
      <c r="G34" s="114">
        <v>70</v>
      </c>
      <c r="H34" s="140">
        <v>92</v>
      </c>
      <c r="I34" s="115">
        <v>12</v>
      </c>
      <c r="J34" s="116">
        <v>13.043478260869565</v>
      </c>
    </row>
    <row r="35" spans="1:10" s="110" customFormat="1" ht="24.95" customHeight="1" x14ac:dyDescent="0.2">
      <c r="A35" s="292" t="s">
        <v>171</v>
      </c>
      <c r="B35" s="293" t="s">
        <v>172</v>
      </c>
      <c r="C35" s="113">
        <v>29.495927801012545</v>
      </c>
      <c r="D35" s="115">
        <v>1340</v>
      </c>
      <c r="E35" s="114">
        <v>1379</v>
      </c>
      <c r="F35" s="114">
        <v>1028</v>
      </c>
      <c r="G35" s="114">
        <v>1059</v>
      </c>
      <c r="H35" s="140">
        <v>1349</v>
      </c>
      <c r="I35" s="115">
        <v>-9</v>
      </c>
      <c r="J35" s="116">
        <v>-0.66716085989621943</v>
      </c>
    </row>
    <row r="36" spans="1:10" s="110" customFormat="1" ht="24.95" customHeight="1" x14ac:dyDescent="0.2">
      <c r="A36" s="294" t="s">
        <v>173</v>
      </c>
      <c r="B36" s="295" t="s">
        <v>174</v>
      </c>
      <c r="C36" s="125">
        <v>68.214836011446181</v>
      </c>
      <c r="D36" s="143">
        <v>3099</v>
      </c>
      <c r="E36" s="144">
        <v>2846</v>
      </c>
      <c r="F36" s="144">
        <v>3400</v>
      </c>
      <c r="G36" s="144">
        <v>2674</v>
      </c>
      <c r="H36" s="145">
        <v>3104</v>
      </c>
      <c r="I36" s="143">
        <v>-5</v>
      </c>
      <c r="J36" s="146">
        <v>-0.16108247422680413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4543</v>
      </c>
      <c r="F11" s="264">
        <v>4333</v>
      </c>
      <c r="G11" s="264">
        <v>4534</v>
      </c>
      <c r="H11" s="264">
        <v>3803</v>
      </c>
      <c r="I11" s="265">
        <v>4545</v>
      </c>
      <c r="J11" s="263">
        <v>-2</v>
      </c>
      <c r="K11" s="266">
        <v>-4.4004400440044007E-2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22.936385648250056</v>
      </c>
      <c r="E13" s="115">
        <v>1042</v>
      </c>
      <c r="F13" s="114">
        <v>1101</v>
      </c>
      <c r="G13" s="114">
        <v>1203</v>
      </c>
      <c r="H13" s="114">
        <v>914</v>
      </c>
      <c r="I13" s="140">
        <v>1077</v>
      </c>
      <c r="J13" s="115">
        <v>-35</v>
      </c>
      <c r="K13" s="116">
        <v>-3.2497678737233056</v>
      </c>
    </row>
    <row r="14" spans="1:17" ht="15.95" customHeight="1" x14ac:dyDescent="0.2">
      <c r="A14" s="306" t="s">
        <v>230</v>
      </c>
      <c r="B14" s="307"/>
      <c r="C14" s="308"/>
      <c r="D14" s="113">
        <v>60.75280651551838</v>
      </c>
      <c r="E14" s="115">
        <v>2760</v>
      </c>
      <c r="F14" s="114">
        <v>2560</v>
      </c>
      <c r="G14" s="114">
        <v>2616</v>
      </c>
      <c r="H14" s="114">
        <v>2305</v>
      </c>
      <c r="I14" s="140">
        <v>2768</v>
      </c>
      <c r="J14" s="115">
        <v>-8</v>
      </c>
      <c r="K14" s="116">
        <v>-0.28901734104046245</v>
      </c>
    </row>
    <row r="15" spans="1:17" ht="15.95" customHeight="1" x14ac:dyDescent="0.2">
      <c r="A15" s="306" t="s">
        <v>231</v>
      </c>
      <c r="B15" s="307"/>
      <c r="C15" s="308"/>
      <c r="D15" s="113">
        <v>7.6161127008584639</v>
      </c>
      <c r="E15" s="115">
        <v>346</v>
      </c>
      <c r="F15" s="114">
        <v>297</v>
      </c>
      <c r="G15" s="114">
        <v>268</v>
      </c>
      <c r="H15" s="114">
        <v>300</v>
      </c>
      <c r="I15" s="140">
        <v>316</v>
      </c>
      <c r="J15" s="115">
        <v>30</v>
      </c>
      <c r="K15" s="116">
        <v>9.4936708860759502</v>
      </c>
    </row>
    <row r="16" spans="1:17" ht="15.95" customHeight="1" x14ac:dyDescent="0.2">
      <c r="A16" s="306" t="s">
        <v>232</v>
      </c>
      <c r="B16" s="307"/>
      <c r="C16" s="308"/>
      <c r="D16" s="113">
        <v>7.7922077922077921</v>
      </c>
      <c r="E16" s="115">
        <v>354</v>
      </c>
      <c r="F16" s="114">
        <v>318</v>
      </c>
      <c r="G16" s="114">
        <v>329</v>
      </c>
      <c r="H16" s="114">
        <v>217</v>
      </c>
      <c r="I16" s="140">
        <v>335</v>
      </c>
      <c r="J16" s="115">
        <v>19</v>
      </c>
      <c r="K16" s="116">
        <v>5.6716417910447765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2.3552718467972706</v>
      </c>
      <c r="E18" s="115">
        <v>107</v>
      </c>
      <c r="F18" s="114">
        <v>121</v>
      </c>
      <c r="G18" s="114">
        <v>119</v>
      </c>
      <c r="H18" s="114">
        <v>64</v>
      </c>
      <c r="I18" s="140">
        <v>81</v>
      </c>
      <c r="J18" s="115">
        <v>26</v>
      </c>
      <c r="K18" s="116">
        <v>32.098765432098766</v>
      </c>
    </row>
    <row r="19" spans="1:11" ht="14.1" customHeight="1" x14ac:dyDescent="0.2">
      <c r="A19" s="306" t="s">
        <v>235</v>
      </c>
      <c r="B19" s="307" t="s">
        <v>236</v>
      </c>
      <c r="C19" s="308"/>
      <c r="D19" s="113">
        <v>1.4527845036319613</v>
      </c>
      <c r="E19" s="115">
        <v>66</v>
      </c>
      <c r="F19" s="114">
        <v>100</v>
      </c>
      <c r="G19" s="114">
        <v>88</v>
      </c>
      <c r="H19" s="114">
        <v>46</v>
      </c>
      <c r="I19" s="140">
        <v>52</v>
      </c>
      <c r="J19" s="115">
        <v>14</v>
      </c>
      <c r="K19" s="116">
        <v>26.923076923076923</v>
      </c>
    </row>
    <row r="20" spans="1:11" ht="14.1" customHeight="1" x14ac:dyDescent="0.2">
      <c r="A20" s="306">
        <v>12</v>
      </c>
      <c r="B20" s="307" t="s">
        <v>237</v>
      </c>
      <c r="C20" s="308"/>
      <c r="D20" s="113">
        <v>0.77041602465331283</v>
      </c>
      <c r="E20" s="115">
        <v>35</v>
      </c>
      <c r="F20" s="114">
        <v>116</v>
      </c>
      <c r="G20" s="114">
        <v>63</v>
      </c>
      <c r="H20" s="114">
        <v>26</v>
      </c>
      <c r="I20" s="140">
        <v>55</v>
      </c>
      <c r="J20" s="115">
        <v>-20</v>
      </c>
      <c r="K20" s="116">
        <v>-36.363636363636367</v>
      </c>
    </row>
    <row r="21" spans="1:11" ht="14.1" customHeight="1" x14ac:dyDescent="0.2">
      <c r="A21" s="306">
        <v>21</v>
      </c>
      <c r="B21" s="307" t="s">
        <v>238</v>
      </c>
      <c r="C21" s="308"/>
      <c r="D21" s="113">
        <v>0.70438036539731452</v>
      </c>
      <c r="E21" s="115">
        <v>32</v>
      </c>
      <c r="F21" s="114">
        <v>160</v>
      </c>
      <c r="G21" s="114">
        <v>15</v>
      </c>
      <c r="H21" s="114">
        <v>18</v>
      </c>
      <c r="I21" s="140">
        <v>18</v>
      </c>
      <c r="J21" s="115">
        <v>14</v>
      </c>
      <c r="K21" s="116">
        <v>77.777777777777771</v>
      </c>
    </row>
    <row r="22" spans="1:11" ht="14.1" customHeight="1" x14ac:dyDescent="0.2">
      <c r="A22" s="306">
        <v>22</v>
      </c>
      <c r="B22" s="307" t="s">
        <v>239</v>
      </c>
      <c r="C22" s="308"/>
      <c r="D22" s="113">
        <v>2.0250935505172794</v>
      </c>
      <c r="E22" s="115">
        <v>92</v>
      </c>
      <c r="F22" s="114">
        <v>87</v>
      </c>
      <c r="G22" s="114">
        <v>98</v>
      </c>
      <c r="H22" s="114">
        <v>105</v>
      </c>
      <c r="I22" s="140">
        <v>89</v>
      </c>
      <c r="J22" s="115">
        <v>3</v>
      </c>
      <c r="K22" s="116">
        <v>3.3707865168539324</v>
      </c>
    </row>
    <row r="23" spans="1:11" ht="14.1" customHeight="1" x14ac:dyDescent="0.2">
      <c r="A23" s="306">
        <v>23</v>
      </c>
      <c r="B23" s="307" t="s">
        <v>240</v>
      </c>
      <c r="C23" s="308"/>
      <c r="D23" s="113">
        <v>0.44023772837332159</v>
      </c>
      <c r="E23" s="115">
        <v>20</v>
      </c>
      <c r="F23" s="114">
        <v>43</v>
      </c>
      <c r="G23" s="114">
        <v>41</v>
      </c>
      <c r="H23" s="114">
        <v>22</v>
      </c>
      <c r="I23" s="140">
        <v>36</v>
      </c>
      <c r="J23" s="115">
        <v>-16</v>
      </c>
      <c r="K23" s="116">
        <v>-44.444444444444443</v>
      </c>
    </row>
    <row r="24" spans="1:11" ht="14.1" customHeight="1" x14ac:dyDescent="0.2">
      <c r="A24" s="306">
        <v>24</v>
      </c>
      <c r="B24" s="307" t="s">
        <v>241</v>
      </c>
      <c r="C24" s="308"/>
      <c r="D24" s="113">
        <v>6.4714946070878279</v>
      </c>
      <c r="E24" s="115">
        <v>294</v>
      </c>
      <c r="F24" s="114">
        <v>197</v>
      </c>
      <c r="G24" s="114">
        <v>234</v>
      </c>
      <c r="H24" s="114">
        <v>254</v>
      </c>
      <c r="I24" s="140">
        <v>387</v>
      </c>
      <c r="J24" s="115">
        <v>-93</v>
      </c>
      <c r="K24" s="116">
        <v>-24.031007751937985</v>
      </c>
    </row>
    <row r="25" spans="1:11" ht="14.1" customHeight="1" x14ac:dyDescent="0.2">
      <c r="A25" s="306">
        <v>25</v>
      </c>
      <c r="B25" s="307" t="s">
        <v>242</v>
      </c>
      <c r="C25" s="308"/>
      <c r="D25" s="113">
        <v>6.8016729033678187</v>
      </c>
      <c r="E25" s="115">
        <v>309</v>
      </c>
      <c r="F25" s="114">
        <v>320</v>
      </c>
      <c r="G25" s="114">
        <v>272</v>
      </c>
      <c r="H25" s="114">
        <v>250</v>
      </c>
      <c r="I25" s="140">
        <v>249</v>
      </c>
      <c r="J25" s="115">
        <v>60</v>
      </c>
      <c r="K25" s="116">
        <v>24.096385542168676</v>
      </c>
    </row>
    <row r="26" spans="1:11" ht="14.1" customHeight="1" x14ac:dyDescent="0.2">
      <c r="A26" s="306">
        <v>26</v>
      </c>
      <c r="B26" s="307" t="s">
        <v>243</v>
      </c>
      <c r="C26" s="308"/>
      <c r="D26" s="113">
        <v>3.5439137134052388</v>
      </c>
      <c r="E26" s="115">
        <v>161</v>
      </c>
      <c r="F26" s="114">
        <v>114</v>
      </c>
      <c r="G26" s="114">
        <v>91</v>
      </c>
      <c r="H26" s="114">
        <v>93</v>
      </c>
      <c r="I26" s="140">
        <v>123</v>
      </c>
      <c r="J26" s="115">
        <v>38</v>
      </c>
      <c r="K26" s="116">
        <v>30.894308943089431</v>
      </c>
    </row>
    <row r="27" spans="1:11" ht="14.1" customHeight="1" x14ac:dyDescent="0.2">
      <c r="A27" s="306">
        <v>27</v>
      </c>
      <c r="B27" s="307" t="s">
        <v>244</v>
      </c>
      <c r="C27" s="308"/>
      <c r="D27" s="113">
        <v>2.1351529826106099</v>
      </c>
      <c r="E27" s="115">
        <v>97</v>
      </c>
      <c r="F27" s="114">
        <v>115</v>
      </c>
      <c r="G27" s="114">
        <v>67</v>
      </c>
      <c r="H27" s="114">
        <v>80</v>
      </c>
      <c r="I27" s="140">
        <v>79</v>
      </c>
      <c r="J27" s="115">
        <v>18</v>
      </c>
      <c r="K27" s="116">
        <v>22.784810126582279</v>
      </c>
    </row>
    <row r="28" spans="1:11" ht="14.1" customHeight="1" x14ac:dyDescent="0.2">
      <c r="A28" s="306">
        <v>28</v>
      </c>
      <c r="B28" s="307" t="s">
        <v>245</v>
      </c>
      <c r="C28" s="308"/>
      <c r="D28" s="113">
        <v>0.17609509134932863</v>
      </c>
      <c r="E28" s="115">
        <v>8</v>
      </c>
      <c r="F28" s="114">
        <v>13</v>
      </c>
      <c r="G28" s="114">
        <v>10</v>
      </c>
      <c r="H28" s="114">
        <v>10</v>
      </c>
      <c r="I28" s="140">
        <v>13</v>
      </c>
      <c r="J28" s="115">
        <v>-5</v>
      </c>
      <c r="K28" s="116">
        <v>-38.46153846153846</v>
      </c>
    </row>
    <row r="29" spans="1:11" ht="14.1" customHeight="1" x14ac:dyDescent="0.2">
      <c r="A29" s="306">
        <v>29</v>
      </c>
      <c r="B29" s="307" t="s">
        <v>246</v>
      </c>
      <c r="C29" s="308"/>
      <c r="D29" s="113">
        <v>3.4778780541492407</v>
      </c>
      <c r="E29" s="115">
        <v>158</v>
      </c>
      <c r="F29" s="114">
        <v>128</v>
      </c>
      <c r="G29" s="114">
        <v>137</v>
      </c>
      <c r="H29" s="114">
        <v>90</v>
      </c>
      <c r="I29" s="140">
        <v>145</v>
      </c>
      <c r="J29" s="115">
        <v>13</v>
      </c>
      <c r="K29" s="116">
        <v>8.9655172413793096</v>
      </c>
    </row>
    <row r="30" spans="1:11" ht="14.1" customHeight="1" x14ac:dyDescent="0.2">
      <c r="A30" s="306" t="s">
        <v>247</v>
      </c>
      <c r="B30" s="307" t="s">
        <v>248</v>
      </c>
      <c r="C30" s="308"/>
      <c r="D30" s="113">
        <v>1.408760730794629</v>
      </c>
      <c r="E30" s="115">
        <v>64</v>
      </c>
      <c r="F30" s="114">
        <v>35</v>
      </c>
      <c r="G30" s="114" t="s">
        <v>513</v>
      </c>
      <c r="H30" s="114">
        <v>29</v>
      </c>
      <c r="I30" s="140" t="s">
        <v>513</v>
      </c>
      <c r="J30" s="115" t="s">
        <v>513</v>
      </c>
      <c r="K30" s="116" t="s">
        <v>513</v>
      </c>
    </row>
    <row r="31" spans="1:11" ht="14.1" customHeight="1" x14ac:dyDescent="0.2">
      <c r="A31" s="306" t="s">
        <v>249</v>
      </c>
      <c r="B31" s="307" t="s">
        <v>250</v>
      </c>
      <c r="C31" s="308"/>
      <c r="D31" s="113">
        <v>2.0691173233546114</v>
      </c>
      <c r="E31" s="115">
        <v>94</v>
      </c>
      <c r="F31" s="114">
        <v>93</v>
      </c>
      <c r="G31" s="114">
        <v>93</v>
      </c>
      <c r="H31" s="114">
        <v>61</v>
      </c>
      <c r="I31" s="140">
        <v>74</v>
      </c>
      <c r="J31" s="115">
        <v>20</v>
      </c>
      <c r="K31" s="116">
        <v>27.027027027027028</v>
      </c>
    </row>
    <row r="32" spans="1:11" ht="14.1" customHeight="1" x14ac:dyDescent="0.2">
      <c r="A32" s="306">
        <v>31</v>
      </c>
      <c r="B32" s="307" t="s">
        <v>251</v>
      </c>
      <c r="C32" s="308"/>
      <c r="D32" s="113">
        <v>0.35219018269865726</v>
      </c>
      <c r="E32" s="115">
        <v>16</v>
      </c>
      <c r="F32" s="114">
        <v>12</v>
      </c>
      <c r="G32" s="114">
        <v>9</v>
      </c>
      <c r="H32" s="114">
        <v>10</v>
      </c>
      <c r="I32" s="140">
        <v>12</v>
      </c>
      <c r="J32" s="115">
        <v>4</v>
      </c>
      <c r="K32" s="116">
        <v>33.333333333333336</v>
      </c>
    </row>
    <row r="33" spans="1:11" ht="14.1" customHeight="1" x14ac:dyDescent="0.2">
      <c r="A33" s="306">
        <v>32</v>
      </c>
      <c r="B33" s="307" t="s">
        <v>252</v>
      </c>
      <c r="C33" s="308"/>
      <c r="D33" s="113">
        <v>3.5659255998239048</v>
      </c>
      <c r="E33" s="115">
        <v>162</v>
      </c>
      <c r="F33" s="114">
        <v>148</v>
      </c>
      <c r="G33" s="114">
        <v>152</v>
      </c>
      <c r="H33" s="114">
        <v>145</v>
      </c>
      <c r="I33" s="140">
        <v>151</v>
      </c>
      <c r="J33" s="115">
        <v>11</v>
      </c>
      <c r="K33" s="116">
        <v>7.2847682119205297</v>
      </c>
    </row>
    <row r="34" spans="1:11" ht="14.1" customHeight="1" x14ac:dyDescent="0.2">
      <c r="A34" s="306">
        <v>33</v>
      </c>
      <c r="B34" s="307" t="s">
        <v>253</v>
      </c>
      <c r="C34" s="308"/>
      <c r="D34" s="113">
        <v>1.12260620735197</v>
      </c>
      <c r="E34" s="115">
        <v>51</v>
      </c>
      <c r="F34" s="114">
        <v>69</v>
      </c>
      <c r="G34" s="114">
        <v>42</v>
      </c>
      <c r="H34" s="114">
        <v>38</v>
      </c>
      <c r="I34" s="140">
        <v>57</v>
      </c>
      <c r="J34" s="115">
        <v>-6</v>
      </c>
      <c r="K34" s="116">
        <v>-10.526315789473685</v>
      </c>
    </row>
    <row r="35" spans="1:11" ht="14.1" customHeight="1" x14ac:dyDescent="0.2">
      <c r="A35" s="306">
        <v>34</v>
      </c>
      <c r="B35" s="307" t="s">
        <v>254</v>
      </c>
      <c r="C35" s="308"/>
      <c r="D35" s="113">
        <v>2.8175214615892581</v>
      </c>
      <c r="E35" s="115">
        <v>128</v>
      </c>
      <c r="F35" s="114">
        <v>116</v>
      </c>
      <c r="G35" s="114">
        <v>112</v>
      </c>
      <c r="H35" s="114">
        <v>72</v>
      </c>
      <c r="I35" s="140">
        <v>128</v>
      </c>
      <c r="J35" s="115">
        <v>0</v>
      </c>
      <c r="K35" s="116">
        <v>0</v>
      </c>
    </row>
    <row r="36" spans="1:11" ht="14.1" customHeight="1" x14ac:dyDescent="0.2">
      <c r="A36" s="306">
        <v>41</v>
      </c>
      <c r="B36" s="307" t="s">
        <v>255</v>
      </c>
      <c r="C36" s="308"/>
      <c r="D36" s="113">
        <v>2.4213075060532687</v>
      </c>
      <c r="E36" s="115">
        <v>110</v>
      </c>
      <c r="F36" s="114">
        <v>68</v>
      </c>
      <c r="G36" s="114">
        <v>62</v>
      </c>
      <c r="H36" s="114">
        <v>54</v>
      </c>
      <c r="I36" s="140">
        <v>85</v>
      </c>
      <c r="J36" s="115">
        <v>25</v>
      </c>
      <c r="K36" s="116">
        <v>29.411764705882351</v>
      </c>
    </row>
    <row r="37" spans="1:11" ht="14.1" customHeight="1" x14ac:dyDescent="0.2">
      <c r="A37" s="306">
        <v>42</v>
      </c>
      <c r="B37" s="307" t="s">
        <v>256</v>
      </c>
      <c r="C37" s="308"/>
      <c r="D37" s="113">
        <v>0.1100594320933304</v>
      </c>
      <c r="E37" s="115">
        <v>5</v>
      </c>
      <c r="F37" s="114">
        <v>8</v>
      </c>
      <c r="G37" s="114">
        <v>4</v>
      </c>
      <c r="H37" s="114" t="s">
        <v>513</v>
      </c>
      <c r="I37" s="140" t="s">
        <v>513</v>
      </c>
      <c r="J37" s="115" t="s">
        <v>513</v>
      </c>
      <c r="K37" s="116" t="s">
        <v>513</v>
      </c>
    </row>
    <row r="38" spans="1:11" ht="14.1" customHeight="1" x14ac:dyDescent="0.2">
      <c r="A38" s="306">
        <v>43</v>
      </c>
      <c r="B38" s="307" t="s">
        <v>257</v>
      </c>
      <c r="C38" s="308"/>
      <c r="D38" s="113">
        <v>0.35219018269865726</v>
      </c>
      <c r="E38" s="115">
        <v>16</v>
      </c>
      <c r="F38" s="114">
        <v>12</v>
      </c>
      <c r="G38" s="114">
        <v>15</v>
      </c>
      <c r="H38" s="114">
        <v>14</v>
      </c>
      <c r="I38" s="140">
        <v>15</v>
      </c>
      <c r="J38" s="115">
        <v>1</v>
      </c>
      <c r="K38" s="116">
        <v>6.666666666666667</v>
      </c>
    </row>
    <row r="39" spans="1:11" ht="14.1" customHeight="1" x14ac:dyDescent="0.2">
      <c r="A39" s="306">
        <v>51</v>
      </c>
      <c r="B39" s="307" t="s">
        <v>258</v>
      </c>
      <c r="C39" s="308"/>
      <c r="D39" s="113">
        <v>7.4180057230904692</v>
      </c>
      <c r="E39" s="115">
        <v>337</v>
      </c>
      <c r="F39" s="114">
        <v>373</v>
      </c>
      <c r="G39" s="114">
        <v>380</v>
      </c>
      <c r="H39" s="114">
        <v>373</v>
      </c>
      <c r="I39" s="140">
        <v>349</v>
      </c>
      <c r="J39" s="115">
        <v>-12</v>
      </c>
      <c r="K39" s="116">
        <v>-3.4383954154727792</v>
      </c>
    </row>
    <row r="40" spans="1:11" ht="14.1" customHeight="1" x14ac:dyDescent="0.2">
      <c r="A40" s="306" t="s">
        <v>259</v>
      </c>
      <c r="B40" s="307" t="s">
        <v>260</v>
      </c>
      <c r="C40" s="308"/>
      <c r="D40" s="113">
        <v>6.5815540391811576</v>
      </c>
      <c r="E40" s="115">
        <v>299</v>
      </c>
      <c r="F40" s="114">
        <v>338</v>
      </c>
      <c r="G40" s="114">
        <v>342</v>
      </c>
      <c r="H40" s="114">
        <v>351</v>
      </c>
      <c r="I40" s="140">
        <v>324</v>
      </c>
      <c r="J40" s="115">
        <v>-25</v>
      </c>
      <c r="K40" s="116">
        <v>-7.716049382716049</v>
      </c>
    </row>
    <row r="41" spans="1:11" ht="14.1" customHeight="1" x14ac:dyDescent="0.2">
      <c r="A41" s="306"/>
      <c r="B41" s="307" t="s">
        <v>261</v>
      </c>
      <c r="C41" s="308"/>
      <c r="D41" s="113">
        <v>5.7671142416905132</v>
      </c>
      <c r="E41" s="115">
        <v>262</v>
      </c>
      <c r="F41" s="114">
        <v>312</v>
      </c>
      <c r="G41" s="114">
        <v>288</v>
      </c>
      <c r="H41" s="114">
        <v>317</v>
      </c>
      <c r="I41" s="140">
        <v>287</v>
      </c>
      <c r="J41" s="115">
        <v>-25</v>
      </c>
      <c r="K41" s="116">
        <v>-8.7108013937282234</v>
      </c>
    </row>
    <row r="42" spans="1:11" ht="14.1" customHeight="1" x14ac:dyDescent="0.2">
      <c r="A42" s="306">
        <v>52</v>
      </c>
      <c r="B42" s="307" t="s">
        <v>262</v>
      </c>
      <c r="C42" s="308"/>
      <c r="D42" s="113">
        <v>6.0752806515518376</v>
      </c>
      <c r="E42" s="115">
        <v>276</v>
      </c>
      <c r="F42" s="114">
        <v>305</v>
      </c>
      <c r="G42" s="114">
        <v>213</v>
      </c>
      <c r="H42" s="114">
        <v>234</v>
      </c>
      <c r="I42" s="140">
        <v>260</v>
      </c>
      <c r="J42" s="115">
        <v>16</v>
      </c>
      <c r="K42" s="116">
        <v>6.1538461538461542</v>
      </c>
    </row>
    <row r="43" spans="1:11" ht="14.1" customHeight="1" x14ac:dyDescent="0.2">
      <c r="A43" s="306" t="s">
        <v>263</v>
      </c>
      <c r="B43" s="307" t="s">
        <v>264</v>
      </c>
      <c r="C43" s="308"/>
      <c r="D43" s="113">
        <v>5.1727933083865283</v>
      </c>
      <c r="E43" s="115">
        <v>235</v>
      </c>
      <c r="F43" s="114">
        <v>253</v>
      </c>
      <c r="G43" s="114">
        <v>172</v>
      </c>
      <c r="H43" s="114">
        <v>215</v>
      </c>
      <c r="I43" s="140">
        <v>223</v>
      </c>
      <c r="J43" s="115">
        <v>12</v>
      </c>
      <c r="K43" s="116">
        <v>5.3811659192825116</v>
      </c>
    </row>
    <row r="44" spans="1:11" ht="14.1" customHeight="1" x14ac:dyDescent="0.2">
      <c r="A44" s="306">
        <v>53</v>
      </c>
      <c r="B44" s="307" t="s">
        <v>265</v>
      </c>
      <c r="C44" s="308"/>
      <c r="D44" s="113">
        <v>0.6823684789786485</v>
      </c>
      <c r="E44" s="115">
        <v>31</v>
      </c>
      <c r="F44" s="114">
        <v>31</v>
      </c>
      <c r="G44" s="114">
        <v>47</v>
      </c>
      <c r="H44" s="114">
        <v>37</v>
      </c>
      <c r="I44" s="140">
        <v>45</v>
      </c>
      <c r="J44" s="115">
        <v>-14</v>
      </c>
      <c r="K44" s="116">
        <v>-31.111111111111111</v>
      </c>
    </row>
    <row r="45" spans="1:11" ht="14.1" customHeight="1" x14ac:dyDescent="0.2">
      <c r="A45" s="306" t="s">
        <v>266</v>
      </c>
      <c r="B45" s="307" t="s">
        <v>267</v>
      </c>
      <c r="C45" s="308"/>
      <c r="D45" s="113">
        <v>0.57230904688531803</v>
      </c>
      <c r="E45" s="115">
        <v>26</v>
      </c>
      <c r="F45" s="114">
        <v>28</v>
      </c>
      <c r="G45" s="114">
        <v>45</v>
      </c>
      <c r="H45" s="114">
        <v>36</v>
      </c>
      <c r="I45" s="140">
        <v>39</v>
      </c>
      <c r="J45" s="115">
        <v>-13</v>
      </c>
      <c r="K45" s="116">
        <v>-33.333333333333336</v>
      </c>
    </row>
    <row r="46" spans="1:11" ht="14.1" customHeight="1" x14ac:dyDescent="0.2">
      <c r="A46" s="306">
        <v>54</v>
      </c>
      <c r="B46" s="307" t="s">
        <v>268</v>
      </c>
      <c r="C46" s="308"/>
      <c r="D46" s="113">
        <v>3.6099493726612373</v>
      </c>
      <c r="E46" s="115">
        <v>164</v>
      </c>
      <c r="F46" s="114">
        <v>123</v>
      </c>
      <c r="G46" s="114">
        <v>143</v>
      </c>
      <c r="H46" s="114">
        <v>200</v>
      </c>
      <c r="I46" s="140">
        <v>150</v>
      </c>
      <c r="J46" s="115">
        <v>14</v>
      </c>
      <c r="K46" s="116">
        <v>9.3333333333333339</v>
      </c>
    </row>
    <row r="47" spans="1:11" ht="14.1" customHeight="1" x14ac:dyDescent="0.2">
      <c r="A47" s="306">
        <v>61</v>
      </c>
      <c r="B47" s="307" t="s">
        <v>269</v>
      </c>
      <c r="C47" s="308"/>
      <c r="D47" s="113">
        <v>1.386748844375963</v>
      </c>
      <c r="E47" s="115">
        <v>63</v>
      </c>
      <c r="F47" s="114">
        <v>42</v>
      </c>
      <c r="G47" s="114">
        <v>56</v>
      </c>
      <c r="H47" s="114">
        <v>39</v>
      </c>
      <c r="I47" s="140">
        <v>56</v>
      </c>
      <c r="J47" s="115">
        <v>7</v>
      </c>
      <c r="K47" s="116">
        <v>12.5</v>
      </c>
    </row>
    <row r="48" spans="1:11" ht="14.1" customHeight="1" x14ac:dyDescent="0.2">
      <c r="A48" s="306">
        <v>62</v>
      </c>
      <c r="B48" s="307" t="s">
        <v>270</v>
      </c>
      <c r="C48" s="308"/>
      <c r="D48" s="113">
        <v>7.8582434514637907</v>
      </c>
      <c r="E48" s="115">
        <v>357</v>
      </c>
      <c r="F48" s="114">
        <v>351</v>
      </c>
      <c r="G48" s="114">
        <v>372</v>
      </c>
      <c r="H48" s="114">
        <v>318</v>
      </c>
      <c r="I48" s="140">
        <v>360</v>
      </c>
      <c r="J48" s="115">
        <v>-3</v>
      </c>
      <c r="K48" s="116">
        <v>-0.83333333333333337</v>
      </c>
    </row>
    <row r="49" spans="1:11" ht="14.1" customHeight="1" x14ac:dyDescent="0.2">
      <c r="A49" s="306">
        <v>63</v>
      </c>
      <c r="B49" s="307" t="s">
        <v>271</v>
      </c>
      <c r="C49" s="308"/>
      <c r="D49" s="113">
        <v>3.3898305084745761</v>
      </c>
      <c r="E49" s="115">
        <v>154</v>
      </c>
      <c r="F49" s="114">
        <v>154</v>
      </c>
      <c r="G49" s="114">
        <v>204</v>
      </c>
      <c r="H49" s="114">
        <v>100</v>
      </c>
      <c r="I49" s="140">
        <v>182</v>
      </c>
      <c r="J49" s="115">
        <v>-28</v>
      </c>
      <c r="K49" s="116">
        <v>-15.384615384615385</v>
      </c>
    </row>
    <row r="50" spans="1:11" ht="14.1" customHeight="1" x14ac:dyDescent="0.2">
      <c r="A50" s="306" t="s">
        <v>272</v>
      </c>
      <c r="B50" s="307" t="s">
        <v>273</v>
      </c>
      <c r="C50" s="308"/>
      <c r="D50" s="113">
        <v>0.39621395553598943</v>
      </c>
      <c r="E50" s="115">
        <v>18</v>
      </c>
      <c r="F50" s="114">
        <v>24</v>
      </c>
      <c r="G50" s="114">
        <v>27</v>
      </c>
      <c r="H50" s="114">
        <v>14</v>
      </c>
      <c r="I50" s="140">
        <v>27</v>
      </c>
      <c r="J50" s="115">
        <v>-9</v>
      </c>
      <c r="K50" s="116">
        <v>-33.333333333333336</v>
      </c>
    </row>
    <row r="51" spans="1:11" ht="14.1" customHeight="1" x14ac:dyDescent="0.2">
      <c r="A51" s="306" t="s">
        <v>274</v>
      </c>
      <c r="B51" s="307" t="s">
        <v>275</v>
      </c>
      <c r="C51" s="308"/>
      <c r="D51" s="113">
        <v>2.8615452344265901</v>
      </c>
      <c r="E51" s="115">
        <v>130</v>
      </c>
      <c r="F51" s="114">
        <v>120</v>
      </c>
      <c r="G51" s="114">
        <v>165</v>
      </c>
      <c r="H51" s="114">
        <v>82</v>
      </c>
      <c r="I51" s="140">
        <v>143</v>
      </c>
      <c r="J51" s="115">
        <v>-13</v>
      </c>
      <c r="K51" s="116">
        <v>-9.0909090909090917</v>
      </c>
    </row>
    <row r="52" spans="1:11" ht="14.1" customHeight="1" x14ac:dyDescent="0.2">
      <c r="A52" s="306">
        <v>71</v>
      </c>
      <c r="B52" s="307" t="s">
        <v>276</v>
      </c>
      <c r="C52" s="308"/>
      <c r="D52" s="113">
        <v>6.7576491305304867</v>
      </c>
      <c r="E52" s="115">
        <v>307</v>
      </c>
      <c r="F52" s="114">
        <v>268</v>
      </c>
      <c r="G52" s="114">
        <v>245</v>
      </c>
      <c r="H52" s="114">
        <v>226</v>
      </c>
      <c r="I52" s="140">
        <v>317</v>
      </c>
      <c r="J52" s="115">
        <v>-10</v>
      </c>
      <c r="K52" s="116">
        <v>-3.1545741324921135</v>
      </c>
    </row>
    <row r="53" spans="1:11" ht="14.1" customHeight="1" x14ac:dyDescent="0.2">
      <c r="A53" s="306" t="s">
        <v>277</v>
      </c>
      <c r="B53" s="307" t="s">
        <v>278</v>
      </c>
      <c r="C53" s="308"/>
      <c r="D53" s="113">
        <v>2.1351529826106099</v>
      </c>
      <c r="E53" s="115">
        <v>97</v>
      </c>
      <c r="F53" s="114">
        <v>94</v>
      </c>
      <c r="G53" s="114">
        <v>91</v>
      </c>
      <c r="H53" s="114">
        <v>72</v>
      </c>
      <c r="I53" s="140">
        <v>128</v>
      </c>
      <c r="J53" s="115">
        <v>-31</v>
      </c>
      <c r="K53" s="116">
        <v>-24.21875</v>
      </c>
    </row>
    <row r="54" spans="1:11" ht="14.1" customHeight="1" x14ac:dyDescent="0.2">
      <c r="A54" s="306" t="s">
        <v>279</v>
      </c>
      <c r="B54" s="307" t="s">
        <v>280</v>
      </c>
      <c r="C54" s="308"/>
      <c r="D54" s="113">
        <v>3.5879374862425708</v>
      </c>
      <c r="E54" s="115">
        <v>163</v>
      </c>
      <c r="F54" s="114">
        <v>141</v>
      </c>
      <c r="G54" s="114">
        <v>126</v>
      </c>
      <c r="H54" s="114">
        <v>124</v>
      </c>
      <c r="I54" s="140">
        <v>156</v>
      </c>
      <c r="J54" s="115">
        <v>7</v>
      </c>
      <c r="K54" s="116">
        <v>4.4871794871794872</v>
      </c>
    </row>
    <row r="55" spans="1:11" ht="14.1" customHeight="1" x14ac:dyDescent="0.2">
      <c r="A55" s="306">
        <v>72</v>
      </c>
      <c r="B55" s="307" t="s">
        <v>281</v>
      </c>
      <c r="C55" s="308"/>
      <c r="D55" s="113">
        <v>1.4968082764692934</v>
      </c>
      <c r="E55" s="115">
        <v>68</v>
      </c>
      <c r="F55" s="114">
        <v>39</v>
      </c>
      <c r="G55" s="114">
        <v>62</v>
      </c>
      <c r="H55" s="114">
        <v>73</v>
      </c>
      <c r="I55" s="140">
        <v>49</v>
      </c>
      <c r="J55" s="115">
        <v>19</v>
      </c>
      <c r="K55" s="116">
        <v>38.775510204081634</v>
      </c>
    </row>
    <row r="56" spans="1:11" ht="14.1" customHeight="1" x14ac:dyDescent="0.2">
      <c r="A56" s="306" t="s">
        <v>282</v>
      </c>
      <c r="B56" s="307" t="s">
        <v>283</v>
      </c>
      <c r="C56" s="308"/>
      <c r="D56" s="113">
        <v>0.44023772837332159</v>
      </c>
      <c r="E56" s="115">
        <v>20</v>
      </c>
      <c r="F56" s="114">
        <v>14</v>
      </c>
      <c r="G56" s="114">
        <v>29</v>
      </c>
      <c r="H56" s="114">
        <v>28</v>
      </c>
      <c r="I56" s="140">
        <v>19</v>
      </c>
      <c r="J56" s="115">
        <v>1</v>
      </c>
      <c r="K56" s="116">
        <v>5.2631578947368425</v>
      </c>
    </row>
    <row r="57" spans="1:11" ht="14.1" customHeight="1" x14ac:dyDescent="0.2">
      <c r="A57" s="306" t="s">
        <v>284</v>
      </c>
      <c r="B57" s="307" t="s">
        <v>285</v>
      </c>
      <c r="C57" s="308"/>
      <c r="D57" s="113">
        <v>0.90248734316530932</v>
      </c>
      <c r="E57" s="115">
        <v>41</v>
      </c>
      <c r="F57" s="114">
        <v>20</v>
      </c>
      <c r="G57" s="114">
        <v>23</v>
      </c>
      <c r="H57" s="114">
        <v>37</v>
      </c>
      <c r="I57" s="140">
        <v>25</v>
      </c>
      <c r="J57" s="115">
        <v>16</v>
      </c>
      <c r="K57" s="116">
        <v>64</v>
      </c>
    </row>
    <row r="58" spans="1:11" ht="14.1" customHeight="1" x14ac:dyDescent="0.2">
      <c r="A58" s="306">
        <v>73</v>
      </c>
      <c r="B58" s="307" t="s">
        <v>286</v>
      </c>
      <c r="C58" s="308"/>
      <c r="D58" s="113">
        <v>1.4307726172132951</v>
      </c>
      <c r="E58" s="115">
        <v>65</v>
      </c>
      <c r="F58" s="114">
        <v>54</v>
      </c>
      <c r="G58" s="114">
        <v>88</v>
      </c>
      <c r="H58" s="114">
        <v>52</v>
      </c>
      <c r="I58" s="140">
        <v>59</v>
      </c>
      <c r="J58" s="115">
        <v>6</v>
      </c>
      <c r="K58" s="116">
        <v>10.169491525423728</v>
      </c>
    </row>
    <row r="59" spans="1:11" ht="14.1" customHeight="1" x14ac:dyDescent="0.2">
      <c r="A59" s="306" t="s">
        <v>287</v>
      </c>
      <c r="B59" s="307" t="s">
        <v>288</v>
      </c>
      <c r="C59" s="308"/>
      <c r="D59" s="113">
        <v>1.3207131851199647</v>
      </c>
      <c r="E59" s="115">
        <v>60</v>
      </c>
      <c r="F59" s="114">
        <v>48</v>
      </c>
      <c r="G59" s="114">
        <v>74</v>
      </c>
      <c r="H59" s="114">
        <v>38</v>
      </c>
      <c r="I59" s="140">
        <v>57</v>
      </c>
      <c r="J59" s="115">
        <v>3</v>
      </c>
      <c r="K59" s="116">
        <v>5.2631578947368425</v>
      </c>
    </row>
    <row r="60" spans="1:11" ht="14.1" customHeight="1" x14ac:dyDescent="0.2">
      <c r="A60" s="306">
        <v>81</v>
      </c>
      <c r="B60" s="307" t="s">
        <v>289</v>
      </c>
      <c r="C60" s="308"/>
      <c r="D60" s="113">
        <v>7.4400176095091348</v>
      </c>
      <c r="E60" s="115">
        <v>338</v>
      </c>
      <c r="F60" s="114">
        <v>231</v>
      </c>
      <c r="G60" s="114">
        <v>321</v>
      </c>
      <c r="H60" s="114">
        <v>247</v>
      </c>
      <c r="I60" s="140">
        <v>321</v>
      </c>
      <c r="J60" s="115">
        <v>17</v>
      </c>
      <c r="K60" s="116">
        <v>5.29595015576324</v>
      </c>
    </row>
    <row r="61" spans="1:11" ht="14.1" customHeight="1" x14ac:dyDescent="0.2">
      <c r="A61" s="306" t="s">
        <v>290</v>
      </c>
      <c r="B61" s="307" t="s">
        <v>291</v>
      </c>
      <c r="C61" s="308"/>
      <c r="D61" s="113">
        <v>1.7169271406559543</v>
      </c>
      <c r="E61" s="115">
        <v>78</v>
      </c>
      <c r="F61" s="114">
        <v>56</v>
      </c>
      <c r="G61" s="114">
        <v>60</v>
      </c>
      <c r="H61" s="114">
        <v>67</v>
      </c>
      <c r="I61" s="140">
        <v>73</v>
      </c>
      <c r="J61" s="115">
        <v>5</v>
      </c>
      <c r="K61" s="116">
        <v>6.8493150684931505</v>
      </c>
    </row>
    <row r="62" spans="1:11" ht="14.1" customHeight="1" x14ac:dyDescent="0.2">
      <c r="A62" s="306" t="s">
        <v>292</v>
      </c>
      <c r="B62" s="307" t="s">
        <v>293</v>
      </c>
      <c r="C62" s="308"/>
      <c r="D62" s="113">
        <v>3.4998899405679067</v>
      </c>
      <c r="E62" s="115">
        <v>159</v>
      </c>
      <c r="F62" s="114">
        <v>113</v>
      </c>
      <c r="G62" s="114">
        <v>169</v>
      </c>
      <c r="H62" s="114">
        <v>101</v>
      </c>
      <c r="I62" s="140">
        <v>118</v>
      </c>
      <c r="J62" s="115">
        <v>41</v>
      </c>
      <c r="K62" s="116">
        <v>34.745762711864408</v>
      </c>
    </row>
    <row r="63" spans="1:11" ht="14.1" customHeight="1" x14ac:dyDescent="0.2">
      <c r="A63" s="306"/>
      <c r="B63" s="307" t="s">
        <v>294</v>
      </c>
      <c r="C63" s="308"/>
      <c r="D63" s="113">
        <v>3.1256878714505834</v>
      </c>
      <c r="E63" s="115">
        <v>142</v>
      </c>
      <c r="F63" s="114">
        <v>95</v>
      </c>
      <c r="G63" s="114">
        <v>140</v>
      </c>
      <c r="H63" s="114">
        <v>92</v>
      </c>
      <c r="I63" s="140">
        <v>100</v>
      </c>
      <c r="J63" s="115">
        <v>42</v>
      </c>
      <c r="K63" s="116">
        <v>42</v>
      </c>
    </row>
    <row r="64" spans="1:11" ht="14.1" customHeight="1" x14ac:dyDescent="0.2">
      <c r="A64" s="306" t="s">
        <v>295</v>
      </c>
      <c r="B64" s="307" t="s">
        <v>296</v>
      </c>
      <c r="C64" s="308"/>
      <c r="D64" s="113">
        <v>0.92449922958397535</v>
      </c>
      <c r="E64" s="115">
        <v>42</v>
      </c>
      <c r="F64" s="114">
        <v>21</v>
      </c>
      <c r="G64" s="114">
        <v>32</v>
      </c>
      <c r="H64" s="114">
        <v>23</v>
      </c>
      <c r="I64" s="140">
        <v>44</v>
      </c>
      <c r="J64" s="115">
        <v>-2</v>
      </c>
      <c r="K64" s="116">
        <v>-4.5454545454545459</v>
      </c>
    </row>
    <row r="65" spans="1:11" ht="14.1" customHeight="1" x14ac:dyDescent="0.2">
      <c r="A65" s="306" t="s">
        <v>297</v>
      </c>
      <c r="B65" s="307" t="s">
        <v>298</v>
      </c>
      <c r="C65" s="308"/>
      <c r="D65" s="113">
        <v>0.77041602465331283</v>
      </c>
      <c r="E65" s="115">
        <v>35</v>
      </c>
      <c r="F65" s="114">
        <v>22</v>
      </c>
      <c r="G65" s="114">
        <v>28</v>
      </c>
      <c r="H65" s="114">
        <v>33</v>
      </c>
      <c r="I65" s="140">
        <v>41</v>
      </c>
      <c r="J65" s="115">
        <v>-6</v>
      </c>
      <c r="K65" s="116">
        <v>-14.634146341463415</v>
      </c>
    </row>
    <row r="66" spans="1:11" ht="14.1" customHeight="1" x14ac:dyDescent="0.2">
      <c r="A66" s="306">
        <v>82</v>
      </c>
      <c r="B66" s="307" t="s">
        <v>299</v>
      </c>
      <c r="C66" s="308"/>
      <c r="D66" s="113">
        <v>4.3143297380585519</v>
      </c>
      <c r="E66" s="115">
        <v>196</v>
      </c>
      <c r="F66" s="114">
        <v>187</v>
      </c>
      <c r="G66" s="114">
        <v>252</v>
      </c>
      <c r="H66" s="114">
        <v>174</v>
      </c>
      <c r="I66" s="140">
        <v>205</v>
      </c>
      <c r="J66" s="115">
        <v>-9</v>
      </c>
      <c r="K66" s="116">
        <v>-4.3902439024390247</v>
      </c>
    </row>
    <row r="67" spans="1:11" ht="14.1" customHeight="1" x14ac:dyDescent="0.2">
      <c r="A67" s="306" t="s">
        <v>300</v>
      </c>
      <c r="B67" s="307" t="s">
        <v>301</v>
      </c>
      <c r="C67" s="308"/>
      <c r="D67" s="113">
        <v>3.2137354171252475</v>
      </c>
      <c r="E67" s="115">
        <v>146</v>
      </c>
      <c r="F67" s="114">
        <v>157</v>
      </c>
      <c r="G67" s="114">
        <v>203</v>
      </c>
      <c r="H67" s="114">
        <v>136</v>
      </c>
      <c r="I67" s="140">
        <v>150</v>
      </c>
      <c r="J67" s="115">
        <v>-4</v>
      </c>
      <c r="K67" s="116">
        <v>-2.6666666666666665</v>
      </c>
    </row>
    <row r="68" spans="1:11" ht="14.1" customHeight="1" x14ac:dyDescent="0.2">
      <c r="A68" s="306" t="s">
        <v>302</v>
      </c>
      <c r="B68" s="307" t="s">
        <v>303</v>
      </c>
      <c r="C68" s="308"/>
      <c r="D68" s="113">
        <v>0.57230904688531803</v>
      </c>
      <c r="E68" s="115">
        <v>26</v>
      </c>
      <c r="F68" s="114">
        <v>24</v>
      </c>
      <c r="G68" s="114">
        <v>30</v>
      </c>
      <c r="H68" s="114">
        <v>23</v>
      </c>
      <c r="I68" s="140">
        <v>34</v>
      </c>
      <c r="J68" s="115">
        <v>-8</v>
      </c>
      <c r="K68" s="116">
        <v>-23.529411764705884</v>
      </c>
    </row>
    <row r="69" spans="1:11" ht="14.1" customHeight="1" x14ac:dyDescent="0.2">
      <c r="A69" s="306">
        <v>83</v>
      </c>
      <c r="B69" s="307" t="s">
        <v>304</v>
      </c>
      <c r="C69" s="308"/>
      <c r="D69" s="113">
        <v>5.3048646268985253</v>
      </c>
      <c r="E69" s="115">
        <v>241</v>
      </c>
      <c r="F69" s="114">
        <v>191</v>
      </c>
      <c r="G69" s="114">
        <v>317</v>
      </c>
      <c r="H69" s="114">
        <v>221</v>
      </c>
      <c r="I69" s="140">
        <v>285</v>
      </c>
      <c r="J69" s="115">
        <v>-44</v>
      </c>
      <c r="K69" s="116">
        <v>-15.43859649122807</v>
      </c>
    </row>
    <row r="70" spans="1:11" ht="14.1" customHeight="1" x14ac:dyDescent="0.2">
      <c r="A70" s="306" t="s">
        <v>305</v>
      </c>
      <c r="B70" s="307" t="s">
        <v>306</v>
      </c>
      <c r="C70" s="308"/>
      <c r="D70" s="113">
        <v>4.8206031256878719</v>
      </c>
      <c r="E70" s="115">
        <v>219</v>
      </c>
      <c r="F70" s="114">
        <v>174</v>
      </c>
      <c r="G70" s="114">
        <v>293</v>
      </c>
      <c r="H70" s="114">
        <v>198</v>
      </c>
      <c r="I70" s="140">
        <v>251</v>
      </c>
      <c r="J70" s="115">
        <v>-32</v>
      </c>
      <c r="K70" s="116">
        <v>-12.749003984063744</v>
      </c>
    </row>
    <row r="71" spans="1:11" ht="14.1" customHeight="1" x14ac:dyDescent="0.2">
      <c r="A71" s="306"/>
      <c r="B71" s="307" t="s">
        <v>307</v>
      </c>
      <c r="C71" s="308"/>
      <c r="D71" s="113">
        <v>3.4118423948932421</v>
      </c>
      <c r="E71" s="115">
        <v>155</v>
      </c>
      <c r="F71" s="114">
        <v>121</v>
      </c>
      <c r="G71" s="114">
        <v>203</v>
      </c>
      <c r="H71" s="114">
        <v>151</v>
      </c>
      <c r="I71" s="140">
        <v>163</v>
      </c>
      <c r="J71" s="115">
        <v>-8</v>
      </c>
      <c r="K71" s="116">
        <v>-4.9079754601226995</v>
      </c>
    </row>
    <row r="72" spans="1:11" ht="14.1" customHeight="1" x14ac:dyDescent="0.2">
      <c r="A72" s="306">
        <v>84</v>
      </c>
      <c r="B72" s="307" t="s">
        <v>308</v>
      </c>
      <c r="C72" s="308"/>
      <c r="D72" s="113">
        <v>1.408760730794629</v>
      </c>
      <c r="E72" s="115">
        <v>64</v>
      </c>
      <c r="F72" s="114">
        <v>37</v>
      </c>
      <c r="G72" s="114">
        <v>103</v>
      </c>
      <c r="H72" s="114">
        <v>49</v>
      </c>
      <c r="I72" s="140">
        <v>78</v>
      </c>
      <c r="J72" s="115">
        <v>-14</v>
      </c>
      <c r="K72" s="116">
        <v>-17.948717948717949</v>
      </c>
    </row>
    <row r="73" spans="1:11" ht="14.1" customHeight="1" x14ac:dyDescent="0.2">
      <c r="A73" s="306" t="s">
        <v>309</v>
      </c>
      <c r="B73" s="307" t="s">
        <v>310</v>
      </c>
      <c r="C73" s="308"/>
      <c r="D73" s="113">
        <v>0.59432093330398417</v>
      </c>
      <c r="E73" s="115">
        <v>27</v>
      </c>
      <c r="F73" s="114">
        <v>17</v>
      </c>
      <c r="G73" s="114">
        <v>60</v>
      </c>
      <c r="H73" s="114">
        <v>17</v>
      </c>
      <c r="I73" s="140">
        <v>33</v>
      </c>
      <c r="J73" s="115">
        <v>-6</v>
      </c>
      <c r="K73" s="116">
        <v>-18.181818181818183</v>
      </c>
    </row>
    <row r="74" spans="1:11" ht="14.1" customHeight="1" x14ac:dyDescent="0.2">
      <c r="A74" s="306" t="s">
        <v>311</v>
      </c>
      <c r="B74" s="307" t="s">
        <v>312</v>
      </c>
      <c r="C74" s="308"/>
      <c r="D74" s="113">
        <v>0.3081664098613251</v>
      </c>
      <c r="E74" s="115">
        <v>14</v>
      </c>
      <c r="F74" s="114">
        <v>4</v>
      </c>
      <c r="G74" s="114">
        <v>17</v>
      </c>
      <c r="H74" s="114">
        <v>12</v>
      </c>
      <c r="I74" s="140">
        <v>15</v>
      </c>
      <c r="J74" s="115">
        <v>-1</v>
      </c>
      <c r="K74" s="116">
        <v>-6.666666666666667</v>
      </c>
    </row>
    <row r="75" spans="1:11" ht="14.1" customHeight="1" x14ac:dyDescent="0.2">
      <c r="A75" s="306" t="s">
        <v>313</v>
      </c>
      <c r="B75" s="307" t="s">
        <v>314</v>
      </c>
      <c r="C75" s="308"/>
      <c r="D75" s="113">
        <v>0.3081664098613251</v>
      </c>
      <c r="E75" s="115">
        <v>14</v>
      </c>
      <c r="F75" s="114">
        <v>5</v>
      </c>
      <c r="G75" s="114">
        <v>9</v>
      </c>
      <c r="H75" s="114">
        <v>8</v>
      </c>
      <c r="I75" s="140">
        <v>14</v>
      </c>
      <c r="J75" s="115">
        <v>0</v>
      </c>
      <c r="K75" s="116">
        <v>0</v>
      </c>
    </row>
    <row r="76" spans="1:11" ht="14.1" customHeight="1" x14ac:dyDescent="0.2">
      <c r="A76" s="306">
        <v>91</v>
      </c>
      <c r="B76" s="307" t="s">
        <v>315</v>
      </c>
      <c r="C76" s="308"/>
      <c r="D76" s="113">
        <v>0.35219018269865726</v>
      </c>
      <c r="E76" s="115">
        <v>16</v>
      </c>
      <c r="F76" s="114">
        <v>27</v>
      </c>
      <c r="G76" s="114">
        <v>24</v>
      </c>
      <c r="H76" s="114">
        <v>12</v>
      </c>
      <c r="I76" s="140">
        <v>34</v>
      </c>
      <c r="J76" s="115">
        <v>-18</v>
      </c>
      <c r="K76" s="116">
        <v>-52.941176470588232</v>
      </c>
    </row>
    <row r="77" spans="1:11" ht="14.1" customHeight="1" x14ac:dyDescent="0.2">
      <c r="A77" s="306">
        <v>92</v>
      </c>
      <c r="B77" s="307" t="s">
        <v>316</v>
      </c>
      <c r="C77" s="308"/>
      <c r="D77" s="113">
        <v>0.28615452344265901</v>
      </c>
      <c r="E77" s="115">
        <v>13</v>
      </c>
      <c r="F77" s="114">
        <v>6</v>
      </c>
      <c r="G77" s="114">
        <v>22</v>
      </c>
      <c r="H77" s="114">
        <v>18</v>
      </c>
      <c r="I77" s="140" t="s">
        <v>513</v>
      </c>
      <c r="J77" s="115" t="s">
        <v>513</v>
      </c>
      <c r="K77" s="116" t="s">
        <v>513</v>
      </c>
    </row>
    <row r="78" spans="1:11" ht="14.1" customHeight="1" x14ac:dyDescent="0.2">
      <c r="A78" s="306">
        <v>93</v>
      </c>
      <c r="B78" s="307" t="s">
        <v>317</v>
      </c>
      <c r="C78" s="308"/>
      <c r="D78" s="113" t="s">
        <v>513</v>
      </c>
      <c r="E78" s="115" t="s">
        <v>513</v>
      </c>
      <c r="F78" s="114">
        <v>3</v>
      </c>
      <c r="G78" s="114">
        <v>3</v>
      </c>
      <c r="H78" s="114" t="s">
        <v>513</v>
      </c>
      <c r="I78" s="140">
        <v>6</v>
      </c>
      <c r="J78" s="115" t="s">
        <v>513</v>
      </c>
      <c r="K78" s="116" t="s">
        <v>513</v>
      </c>
    </row>
    <row r="79" spans="1:11" ht="14.1" customHeight="1" x14ac:dyDescent="0.2">
      <c r="A79" s="306">
        <v>94</v>
      </c>
      <c r="B79" s="307" t="s">
        <v>318</v>
      </c>
      <c r="C79" s="308"/>
      <c r="D79" s="113">
        <v>0.17609509134932863</v>
      </c>
      <c r="E79" s="115">
        <v>8</v>
      </c>
      <c r="F79" s="114">
        <v>7</v>
      </c>
      <c r="G79" s="114">
        <v>21</v>
      </c>
      <c r="H79" s="114">
        <v>14</v>
      </c>
      <c r="I79" s="140">
        <v>9</v>
      </c>
      <c r="J79" s="115">
        <v>-1</v>
      </c>
      <c r="K79" s="116">
        <v>-11.111111111111111</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0.90248734316530932</v>
      </c>
      <c r="E81" s="143">
        <v>41</v>
      </c>
      <c r="F81" s="144">
        <v>57</v>
      </c>
      <c r="G81" s="144">
        <v>118</v>
      </c>
      <c r="H81" s="144">
        <v>67</v>
      </c>
      <c r="I81" s="145">
        <v>49</v>
      </c>
      <c r="J81" s="143">
        <v>-8</v>
      </c>
      <c r="K81" s="146">
        <v>-16.326530612244898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59886</v>
      </c>
      <c r="C10" s="114">
        <v>29644</v>
      </c>
      <c r="D10" s="114">
        <v>30242</v>
      </c>
      <c r="E10" s="114">
        <v>45335</v>
      </c>
      <c r="F10" s="114">
        <v>12854</v>
      </c>
      <c r="G10" s="114">
        <v>6965</v>
      </c>
      <c r="H10" s="114">
        <v>18586</v>
      </c>
      <c r="I10" s="115">
        <v>8678</v>
      </c>
      <c r="J10" s="114">
        <v>7323</v>
      </c>
      <c r="K10" s="114">
        <v>1355</v>
      </c>
      <c r="L10" s="423">
        <v>3937</v>
      </c>
      <c r="M10" s="424">
        <v>4559</v>
      </c>
    </row>
    <row r="11" spans="1:13" ht="11.1" customHeight="1" x14ac:dyDescent="0.2">
      <c r="A11" s="422" t="s">
        <v>387</v>
      </c>
      <c r="B11" s="115">
        <v>61201</v>
      </c>
      <c r="C11" s="114">
        <v>30830</v>
      </c>
      <c r="D11" s="114">
        <v>30371</v>
      </c>
      <c r="E11" s="114">
        <v>46545</v>
      </c>
      <c r="F11" s="114">
        <v>12963</v>
      </c>
      <c r="G11" s="114">
        <v>6888</v>
      </c>
      <c r="H11" s="114">
        <v>19197</v>
      </c>
      <c r="I11" s="115">
        <v>8867</v>
      </c>
      <c r="J11" s="114">
        <v>7470</v>
      </c>
      <c r="K11" s="114">
        <v>1397</v>
      </c>
      <c r="L11" s="423">
        <v>4566</v>
      </c>
      <c r="M11" s="424">
        <v>3320</v>
      </c>
    </row>
    <row r="12" spans="1:13" ht="11.1" customHeight="1" x14ac:dyDescent="0.2">
      <c r="A12" s="422" t="s">
        <v>388</v>
      </c>
      <c r="B12" s="115">
        <v>62284</v>
      </c>
      <c r="C12" s="114">
        <v>31589</v>
      </c>
      <c r="D12" s="114">
        <v>30695</v>
      </c>
      <c r="E12" s="114">
        <v>47363</v>
      </c>
      <c r="F12" s="114">
        <v>13230</v>
      </c>
      <c r="G12" s="114">
        <v>7386</v>
      </c>
      <c r="H12" s="114">
        <v>19599</v>
      </c>
      <c r="I12" s="115">
        <v>8810</v>
      </c>
      <c r="J12" s="114">
        <v>7343</v>
      </c>
      <c r="K12" s="114">
        <v>1467</v>
      </c>
      <c r="L12" s="423">
        <v>5413</v>
      </c>
      <c r="M12" s="424">
        <v>4465</v>
      </c>
    </row>
    <row r="13" spans="1:13" s="110" customFormat="1" ht="11.1" customHeight="1" x14ac:dyDescent="0.2">
      <c r="A13" s="422" t="s">
        <v>389</v>
      </c>
      <c r="B13" s="115">
        <v>60962</v>
      </c>
      <c r="C13" s="114">
        <v>30612</v>
      </c>
      <c r="D13" s="114">
        <v>30350</v>
      </c>
      <c r="E13" s="114">
        <v>45949</v>
      </c>
      <c r="F13" s="114">
        <v>13260</v>
      </c>
      <c r="G13" s="114">
        <v>7079</v>
      </c>
      <c r="H13" s="114">
        <v>19525</v>
      </c>
      <c r="I13" s="115">
        <v>8757</v>
      </c>
      <c r="J13" s="114">
        <v>7326</v>
      </c>
      <c r="K13" s="114">
        <v>1431</v>
      </c>
      <c r="L13" s="423">
        <v>2896</v>
      </c>
      <c r="M13" s="424">
        <v>4326</v>
      </c>
    </row>
    <row r="14" spans="1:13" ht="15" customHeight="1" x14ac:dyDescent="0.2">
      <c r="A14" s="422" t="s">
        <v>390</v>
      </c>
      <c r="B14" s="115">
        <v>60296</v>
      </c>
      <c r="C14" s="114">
        <v>30320</v>
      </c>
      <c r="D14" s="114">
        <v>29976</v>
      </c>
      <c r="E14" s="114">
        <v>44967</v>
      </c>
      <c r="F14" s="114">
        <v>13802</v>
      </c>
      <c r="G14" s="114">
        <v>6695</v>
      </c>
      <c r="H14" s="114">
        <v>19567</v>
      </c>
      <c r="I14" s="115">
        <v>8875</v>
      </c>
      <c r="J14" s="114">
        <v>7449</v>
      </c>
      <c r="K14" s="114">
        <v>1426</v>
      </c>
      <c r="L14" s="423">
        <v>4719</v>
      </c>
      <c r="M14" s="424">
        <v>5368</v>
      </c>
    </row>
    <row r="15" spans="1:13" ht="11.1" customHeight="1" x14ac:dyDescent="0.2">
      <c r="A15" s="422" t="s">
        <v>387</v>
      </c>
      <c r="B15" s="115">
        <v>61376</v>
      </c>
      <c r="C15" s="114">
        <v>31194</v>
      </c>
      <c r="D15" s="114">
        <v>30182</v>
      </c>
      <c r="E15" s="114">
        <v>45610</v>
      </c>
      <c r="F15" s="114">
        <v>14351</v>
      </c>
      <c r="G15" s="114">
        <v>6515</v>
      </c>
      <c r="H15" s="114">
        <v>20119</v>
      </c>
      <c r="I15" s="115">
        <v>8829</v>
      </c>
      <c r="J15" s="114">
        <v>7376</v>
      </c>
      <c r="K15" s="114">
        <v>1453</v>
      </c>
      <c r="L15" s="423">
        <v>4266</v>
      </c>
      <c r="M15" s="424">
        <v>3209</v>
      </c>
    </row>
    <row r="16" spans="1:13" ht="11.1" customHeight="1" x14ac:dyDescent="0.2">
      <c r="A16" s="422" t="s">
        <v>388</v>
      </c>
      <c r="B16" s="115">
        <v>62176</v>
      </c>
      <c r="C16" s="114">
        <v>31750</v>
      </c>
      <c r="D16" s="114">
        <v>30426</v>
      </c>
      <c r="E16" s="114">
        <v>47127</v>
      </c>
      <c r="F16" s="114">
        <v>14614</v>
      </c>
      <c r="G16" s="114">
        <v>6957</v>
      </c>
      <c r="H16" s="114">
        <v>20499</v>
      </c>
      <c r="I16" s="115">
        <v>8859</v>
      </c>
      <c r="J16" s="114">
        <v>7340</v>
      </c>
      <c r="K16" s="114">
        <v>1519</v>
      </c>
      <c r="L16" s="423">
        <v>5280</v>
      </c>
      <c r="M16" s="424">
        <v>4507</v>
      </c>
    </row>
    <row r="17" spans="1:13" s="110" customFormat="1" ht="11.1" customHeight="1" x14ac:dyDescent="0.2">
      <c r="A17" s="422" t="s">
        <v>389</v>
      </c>
      <c r="B17" s="115">
        <v>61448</v>
      </c>
      <c r="C17" s="114">
        <v>31231</v>
      </c>
      <c r="D17" s="114">
        <v>30217</v>
      </c>
      <c r="E17" s="114">
        <v>46945</v>
      </c>
      <c r="F17" s="114">
        <v>14454</v>
      </c>
      <c r="G17" s="114">
        <v>6607</v>
      </c>
      <c r="H17" s="114">
        <v>20617</v>
      </c>
      <c r="I17" s="115">
        <v>8907</v>
      </c>
      <c r="J17" s="114">
        <v>7382</v>
      </c>
      <c r="K17" s="114">
        <v>1525</v>
      </c>
      <c r="L17" s="423">
        <v>3013</v>
      </c>
      <c r="M17" s="424">
        <v>3888</v>
      </c>
    </row>
    <row r="18" spans="1:13" ht="15" customHeight="1" x14ac:dyDescent="0.2">
      <c r="A18" s="422" t="s">
        <v>391</v>
      </c>
      <c r="B18" s="115">
        <v>60932</v>
      </c>
      <c r="C18" s="114">
        <v>30915</v>
      </c>
      <c r="D18" s="114">
        <v>30017</v>
      </c>
      <c r="E18" s="114">
        <v>46063</v>
      </c>
      <c r="F18" s="114">
        <v>14744</v>
      </c>
      <c r="G18" s="114">
        <v>6241</v>
      </c>
      <c r="H18" s="114">
        <v>20683</v>
      </c>
      <c r="I18" s="115">
        <v>8774</v>
      </c>
      <c r="J18" s="114">
        <v>7305</v>
      </c>
      <c r="K18" s="114">
        <v>1469</v>
      </c>
      <c r="L18" s="423">
        <v>4272</v>
      </c>
      <c r="M18" s="424">
        <v>4830</v>
      </c>
    </row>
    <row r="19" spans="1:13" ht="11.1" customHeight="1" x14ac:dyDescent="0.2">
      <c r="A19" s="422" t="s">
        <v>387</v>
      </c>
      <c r="B19" s="115">
        <v>61652</v>
      </c>
      <c r="C19" s="114">
        <v>31494</v>
      </c>
      <c r="D19" s="114">
        <v>30158</v>
      </c>
      <c r="E19" s="114">
        <v>46388</v>
      </c>
      <c r="F19" s="114">
        <v>15122</v>
      </c>
      <c r="G19" s="114">
        <v>6026</v>
      </c>
      <c r="H19" s="114">
        <v>21179</v>
      </c>
      <c r="I19" s="115">
        <v>8722</v>
      </c>
      <c r="J19" s="114">
        <v>7206</v>
      </c>
      <c r="K19" s="114">
        <v>1516</v>
      </c>
      <c r="L19" s="423">
        <v>3801</v>
      </c>
      <c r="M19" s="424">
        <v>3080</v>
      </c>
    </row>
    <row r="20" spans="1:13" ht="11.1" customHeight="1" x14ac:dyDescent="0.2">
      <c r="A20" s="422" t="s">
        <v>388</v>
      </c>
      <c r="B20" s="115">
        <v>62311</v>
      </c>
      <c r="C20" s="114">
        <v>31896</v>
      </c>
      <c r="D20" s="114">
        <v>30415</v>
      </c>
      <c r="E20" s="114">
        <v>46862</v>
      </c>
      <c r="F20" s="114">
        <v>15413</v>
      </c>
      <c r="G20" s="114">
        <v>6348</v>
      </c>
      <c r="H20" s="114">
        <v>21517</v>
      </c>
      <c r="I20" s="115">
        <v>8699</v>
      </c>
      <c r="J20" s="114">
        <v>7130</v>
      </c>
      <c r="K20" s="114">
        <v>1569</v>
      </c>
      <c r="L20" s="423">
        <v>4974</v>
      </c>
      <c r="M20" s="424">
        <v>4448</v>
      </c>
    </row>
    <row r="21" spans="1:13" s="110" customFormat="1" ht="11.1" customHeight="1" x14ac:dyDescent="0.2">
      <c r="A21" s="422" t="s">
        <v>389</v>
      </c>
      <c r="B21" s="115">
        <v>61119</v>
      </c>
      <c r="C21" s="114">
        <v>30879</v>
      </c>
      <c r="D21" s="114">
        <v>30240</v>
      </c>
      <c r="E21" s="114">
        <v>45899</v>
      </c>
      <c r="F21" s="114">
        <v>15187</v>
      </c>
      <c r="G21" s="114">
        <v>5983</v>
      </c>
      <c r="H21" s="114">
        <v>21438</v>
      </c>
      <c r="I21" s="115">
        <v>8752</v>
      </c>
      <c r="J21" s="114">
        <v>7174</v>
      </c>
      <c r="K21" s="114">
        <v>1578</v>
      </c>
      <c r="L21" s="423">
        <v>2858</v>
      </c>
      <c r="M21" s="424">
        <v>4124</v>
      </c>
    </row>
    <row r="22" spans="1:13" ht="15" customHeight="1" x14ac:dyDescent="0.2">
      <c r="A22" s="422" t="s">
        <v>392</v>
      </c>
      <c r="B22" s="115">
        <v>60405</v>
      </c>
      <c r="C22" s="114">
        <v>30480</v>
      </c>
      <c r="D22" s="114">
        <v>29925</v>
      </c>
      <c r="E22" s="114">
        <v>44342</v>
      </c>
      <c r="F22" s="114">
        <v>15742</v>
      </c>
      <c r="G22" s="114">
        <v>5559</v>
      </c>
      <c r="H22" s="114">
        <v>21544</v>
      </c>
      <c r="I22" s="115">
        <v>8707</v>
      </c>
      <c r="J22" s="114">
        <v>7163</v>
      </c>
      <c r="K22" s="114">
        <v>1544</v>
      </c>
      <c r="L22" s="423">
        <v>4135</v>
      </c>
      <c r="M22" s="424">
        <v>4897</v>
      </c>
    </row>
    <row r="23" spans="1:13" ht="11.1" customHeight="1" x14ac:dyDescent="0.2">
      <c r="A23" s="422" t="s">
        <v>387</v>
      </c>
      <c r="B23" s="115">
        <v>61204</v>
      </c>
      <c r="C23" s="114">
        <v>31174</v>
      </c>
      <c r="D23" s="114">
        <v>30030</v>
      </c>
      <c r="E23" s="114">
        <v>44946</v>
      </c>
      <c r="F23" s="114">
        <v>15914</v>
      </c>
      <c r="G23" s="114">
        <v>5285</v>
      </c>
      <c r="H23" s="114">
        <v>22059</v>
      </c>
      <c r="I23" s="115">
        <v>8811</v>
      </c>
      <c r="J23" s="114">
        <v>7207</v>
      </c>
      <c r="K23" s="114">
        <v>1604</v>
      </c>
      <c r="L23" s="423">
        <v>3893</v>
      </c>
      <c r="M23" s="424">
        <v>3144</v>
      </c>
    </row>
    <row r="24" spans="1:13" ht="11.1" customHeight="1" x14ac:dyDescent="0.2">
      <c r="A24" s="422" t="s">
        <v>388</v>
      </c>
      <c r="B24" s="115">
        <v>62071</v>
      </c>
      <c r="C24" s="114">
        <v>31855</v>
      </c>
      <c r="D24" s="114">
        <v>30216</v>
      </c>
      <c r="E24" s="114">
        <v>45010</v>
      </c>
      <c r="F24" s="114">
        <v>15479</v>
      </c>
      <c r="G24" s="114">
        <v>5668</v>
      </c>
      <c r="H24" s="114">
        <v>22360</v>
      </c>
      <c r="I24" s="115">
        <v>8702</v>
      </c>
      <c r="J24" s="114">
        <v>7047</v>
      </c>
      <c r="K24" s="114">
        <v>1655</v>
      </c>
      <c r="L24" s="423">
        <v>5145</v>
      </c>
      <c r="M24" s="424">
        <v>4160</v>
      </c>
    </row>
    <row r="25" spans="1:13" s="110" customFormat="1" ht="11.1" customHeight="1" x14ac:dyDescent="0.2">
      <c r="A25" s="422" t="s">
        <v>389</v>
      </c>
      <c r="B25" s="115">
        <v>61000</v>
      </c>
      <c r="C25" s="114">
        <v>30910</v>
      </c>
      <c r="D25" s="114">
        <v>30090</v>
      </c>
      <c r="E25" s="114">
        <v>44015</v>
      </c>
      <c r="F25" s="114">
        <v>15411</v>
      </c>
      <c r="G25" s="114">
        <v>5326</v>
      </c>
      <c r="H25" s="114">
        <v>22355</v>
      </c>
      <c r="I25" s="115">
        <v>8719</v>
      </c>
      <c r="J25" s="114">
        <v>7068</v>
      </c>
      <c r="K25" s="114">
        <v>1651</v>
      </c>
      <c r="L25" s="423">
        <v>2641</v>
      </c>
      <c r="M25" s="424">
        <v>3807</v>
      </c>
    </row>
    <row r="26" spans="1:13" ht="15" customHeight="1" x14ac:dyDescent="0.2">
      <c r="A26" s="422" t="s">
        <v>393</v>
      </c>
      <c r="B26" s="115">
        <v>61063</v>
      </c>
      <c r="C26" s="114">
        <v>31006</v>
      </c>
      <c r="D26" s="114">
        <v>30057</v>
      </c>
      <c r="E26" s="114">
        <v>44036</v>
      </c>
      <c r="F26" s="114">
        <v>15453</v>
      </c>
      <c r="G26" s="114">
        <v>5077</v>
      </c>
      <c r="H26" s="114">
        <v>22543</v>
      </c>
      <c r="I26" s="115">
        <v>8533</v>
      </c>
      <c r="J26" s="114">
        <v>6905</v>
      </c>
      <c r="K26" s="114">
        <v>1628</v>
      </c>
      <c r="L26" s="423">
        <v>4518</v>
      </c>
      <c r="M26" s="424">
        <v>4501</v>
      </c>
    </row>
    <row r="27" spans="1:13" ht="11.1" customHeight="1" x14ac:dyDescent="0.2">
      <c r="A27" s="422" t="s">
        <v>387</v>
      </c>
      <c r="B27" s="115">
        <v>61736</v>
      </c>
      <c r="C27" s="114">
        <v>31488</v>
      </c>
      <c r="D27" s="114">
        <v>30248</v>
      </c>
      <c r="E27" s="114">
        <v>44496</v>
      </c>
      <c r="F27" s="114">
        <v>15695</v>
      </c>
      <c r="G27" s="114">
        <v>4863</v>
      </c>
      <c r="H27" s="114">
        <v>23100</v>
      </c>
      <c r="I27" s="115">
        <v>8656</v>
      </c>
      <c r="J27" s="114">
        <v>6911</v>
      </c>
      <c r="K27" s="114">
        <v>1745</v>
      </c>
      <c r="L27" s="423">
        <v>3758</v>
      </c>
      <c r="M27" s="424">
        <v>3081</v>
      </c>
    </row>
    <row r="28" spans="1:13" ht="11.1" customHeight="1" x14ac:dyDescent="0.2">
      <c r="A28" s="422" t="s">
        <v>388</v>
      </c>
      <c r="B28" s="115">
        <v>62477</v>
      </c>
      <c r="C28" s="114">
        <v>32050</v>
      </c>
      <c r="D28" s="114">
        <v>30427</v>
      </c>
      <c r="E28" s="114">
        <v>46305</v>
      </c>
      <c r="F28" s="114">
        <v>16014</v>
      </c>
      <c r="G28" s="114">
        <v>5261</v>
      </c>
      <c r="H28" s="114">
        <v>23274</v>
      </c>
      <c r="I28" s="115">
        <v>8706</v>
      </c>
      <c r="J28" s="114">
        <v>6906</v>
      </c>
      <c r="K28" s="114">
        <v>1800</v>
      </c>
      <c r="L28" s="423">
        <v>5292</v>
      </c>
      <c r="M28" s="424">
        <v>4495</v>
      </c>
    </row>
    <row r="29" spans="1:13" s="110" customFormat="1" ht="11.1" customHeight="1" x14ac:dyDescent="0.2">
      <c r="A29" s="422" t="s">
        <v>389</v>
      </c>
      <c r="B29" s="115">
        <v>61150</v>
      </c>
      <c r="C29" s="114">
        <v>30978</v>
      </c>
      <c r="D29" s="114">
        <v>30172</v>
      </c>
      <c r="E29" s="114">
        <v>45186</v>
      </c>
      <c r="F29" s="114">
        <v>15891</v>
      </c>
      <c r="G29" s="114">
        <v>4961</v>
      </c>
      <c r="H29" s="114">
        <v>23036</v>
      </c>
      <c r="I29" s="115">
        <v>8634</v>
      </c>
      <c r="J29" s="114">
        <v>6897</v>
      </c>
      <c r="K29" s="114">
        <v>1737</v>
      </c>
      <c r="L29" s="423">
        <v>2796</v>
      </c>
      <c r="M29" s="424">
        <v>4155</v>
      </c>
    </row>
    <row r="30" spans="1:13" ht="15" customHeight="1" x14ac:dyDescent="0.2">
      <c r="A30" s="422" t="s">
        <v>394</v>
      </c>
      <c r="B30" s="115">
        <v>61135</v>
      </c>
      <c r="C30" s="114">
        <v>30848</v>
      </c>
      <c r="D30" s="114">
        <v>30287</v>
      </c>
      <c r="E30" s="114">
        <v>44728</v>
      </c>
      <c r="F30" s="114">
        <v>16343</v>
      </c>
      <c r="G30" s="114">
        <v>4711</v>
      </c>
      <c r="H30" s="114">
        <v>23201</v>
      </c>
      <c r="I30" s="115">
        <v>7909</v>
      </c>
      <c r="J30" s="114">
        <v>6241</v>
      </c>
      <c r="K30" s="114">
        <v>1668</v>
      </c>
      <c r="L30" s="423">
        <v>4541</v>
      </c>
      <c r="M30" s="424">
        <v>4554</v>
      </c>
    </row>
    <row r="31" spans="1:13" ht="11.1" customHeight="1" x14ac:dyDescent="0.2">
      <c r="A31" s="422" t="s">
        <v>387</v>
      </c>
      <c r="B31" s="115">
        <v>61859</v>
      </c>
      <c r="C31" s="114">
        <v>31410</v>
      </c>
      <c r="D31" s="114">
        <v>30449</v>
      </c>
      <c r="E31" s="114">
        <v>45238</v>
      </c>
      <c r="F31" s="114">
        <v>16599</v>
      </c>
      <c r="G31" s="114">
        <v>4471</v>
      </c>
      <c r="H31" s="114">
        <v>23684</v>
      </c>
      <c r="I31" s="115">
        <v>8065</v>
      </c>
      <c r="J31" s="114">
        <v>6291</v>
      </c>
      <c r="K31" s="114">
        <v>1774</v>
      </c>
      <c r="L31" s="423">
        <v>3866</v>
      </c>
      <c r="M31" s="424">
        <v>3193</v>
      </c>
    </row>
    <row r="32" spans="1:13" ht="11.1" customHeight="1" x14ac:dyDescent="0.2">
      <c r="A32" s="422" t="s">
        <v>388</v>
      </c>
      <c r="B32" s="115">
        <v>62530</v>
      </c>
      <c r="C32" s="114">
        <v>31831</v>
      </c>
      <c r="D32" s="114">
        <v>30699</v>
      </c>
      <c r="E32" s="114">
        <v>45670</v>
      </c>
      <c r="F32" s="114">
        <v>16849</v>
      </c>
      <c r="G32" s="114">
        <v>4890</v>
      </c>
      <c r="H32" s="114">
        <v>23725</v>
      </c>
      <c r="I32" s="115">
        <v>7949</v>
      </c>
      <c r="J32" s="114">
        <v>6186</v>
      </c>
      <c r="K32" s="114">
        <v>1763</v>
      </c>
      <c r="L32" s="423">
        <v>5417</v>
      </c>
      <c r="M32" s="424">
        <v>4827</v>
      </c>
    </row>
    <row r="33" spans="1:13" s="110" customFormat="1" ht="11.1" customHeight="1" x14ac:dyDescent="0.2">
      <c r="A33" s="422" t="s">
        <v>389</v>
      </c>
      <c r="B33" s="115">
        <v>61457</v>
      </c>
      <c r="C33" s="114">
        <v>31033</v>
      </c>
      <c r="D33" s="114">
        <v>30424</v>
      </c>
      <c r="E33" s="114">
        <v>44542</v>
      </c>
      <c r="F33" s="114">
        <v>16909</v>
      </c>
      <c r="G33" s="114">
        <v>4652</v>
      </c>
      <c r="H33" s="114">
        <v>23471</v>
      </c>
      <c r="I33" s="115">
        <v>7818</v>
      </c>
      <c r="J33" s="114">
        <v>6113</v>
      </c>
      <c r="K33" s="114">
        <v>1705</v>
      </c>
      <c r="L33" s="423">
        <v>2966</v>
      </c>
      <c r="M33" s="424">
        <v>3912</v>
      </c>
    </row>
    <row r="34" spans="1:13" ht="15" customHeight="1" x14ac:dyDescent="0.2">
      <c r="A34" s="422" t="s">
        <v>395</v>
      </c>
      <c r="B34" s="115">
        <v>61693</v>
      </c>
      <c r="C34" s="114">
        <v>31157</v>
      </c>
      <c r="D34" s="114">
        <v>30536</v>
      </c>
      <c r="E34" s="114">
        <v>44492</v>
      </c>
      <c r="F34" s="114">
        <v>17197</v>
      </c>
      <c r="G34" s="114">
        <v>4460</v>
      </c>
      <c r="H34" s="114">
        <v>23766</v>
      </c>
      <c r="I34" s="115">
        <v>7717</v>
      </c>
      <c r="J34" s="114">
        <v>6012</v>
      </c>
      <c r="K34" s="114">
        <v>1705</v>
      </c>
      <c r="L34" s="423">
        <v>4277</v>
      </c>
      <c r="M34" s="424">
        <v>4243</v>
      </c>
    </row>
    <row r="35" spans="1:13" ht="11.1" customHeight="1" x14ac:dyDescent="0.2">
      <c r="A35" s="422" t="s">
        <v>387</v>
      </c>
      <c r="B35" s="115">
        <v>62165</v>
      </c>
      <c r="C35" s="114">
        <v>31519</v>
      </c>
      <c r="D35" s="114">
        <v>30646</v>
      </c>
      <c r="E35" s="114">
        <v>44681</v>
      </c>
      <c r="F35" s="114">
        <v>17483</v>
      </c>
      <c r="G35" s="114">
        <v>4288</v>
      </c>
      <c r="H35" s="114">
        <v>24089</v>
      </c>
      <c r="I35" s="115">
        <v>7853</v>
      </c>
      <c r="J35" s="114">
        <v>6102</v>
      </c>
      <c r="K35" s="114">
        <v>1751</v>
      </c>
      <c r="L35" s="423">
        <v>4212</v>
      </c>
      <c r="M35" s="424">
        <v>3787</v>
      </c>
    </row>
    <row r="36" spans="1:13" ht="11.1" customHeight="1" x14ac:dyDescent="0.2">
      <c r="A36" s="422" t="s">
        <v>388</v>
      </c>
      <c r="B36" s="115">
        <v>63425</v>
      </c>
      <c r="C36" s="114">
        <v>32318</v>
      </c>
      <c r="D36" s="114">
        <v>31107</v>
      </c>
      <c r="E36" s="114">
        <v>45482</v>
      </c>
      <c r="F36" s="114">
        <v>17943</v>
      </c>
      <c r="G36" s="114">
        <v>4900</v>
      </c>
      <c r="H36" s="114">
        <v>24400</v>
      </c>
      <c r="I36" s="115">
        <v>7800</v>
      </c>
      <c r="J36" s="114">
        <v>5991</v>
      </c>
      <c r="K36" s="114">
        <v>1809</v>
      </c>
      <c r="L36" s="423">
        <v>5368</v>
      </c>
      <c r="M36" s="424">
        <v>4287</v>
      </c>
    </row>
    <row r="37" spans="1:13" s="110" customFormat="1" ht="11.1" customHeight="1" x14ac:dyDescent="0.2">
      <c r="A37" s="422" t="s">
        <v>389</v>
      </c>
      <c r="B37" s="115">
        <v>62406</v>
      </c>
      <c r="C37" s="114">
        <v>31537</v>
      </c>
      <c r="D37" s="114">
        <v>30869</v>
      </c>
      <c r="E37" s="114">
        <v>44502</v>
      </c>
      <c r="F37" s="114">
        <v>17904</v>
      </c>
      <c r="G37" s="114">
        <v>4727</v>
      </c>
      <c r="H37" s="114">
        <v>24242</v>
      </c>
      <c r="I37" s="115">
        <v>7657</v>
      </c>
      <c r="J37" s="114">
        <v>5887</v>
      </c>
      <c r="K37" s="114">
        <v>1770</v>
      </c>
      <c r="L37" s="423">
        <v>2975</v>
      </c>
      <c r="M37" s="424">
        <v>4036</v>
      </c>
    </row>
    <row r="38" spans="1:13" ht="15" customHeight="1" x14ac:dyDescent="0.2">
      <c r="A38" s="425" t="s">
        <v>396</v>
      </c>
      <c r="B38" s="115">
        <v>62401</v>
      </c>
      <c r="C38" s="114">
        <v>31580</v>
      </c>
      <c r="D38" s="114">
        <v>30821</v>
      </c>
      <c r="E38" s="114">
        <v>44083</v>
      </c>
      <c r="F38" s="114">
        <v>18318</v>
      </c>
      <c r="G38" s="114">
        <v>4550</v>
      </c>
      <c r="H38" s="114">
        <v>24378</v>
      </c>
      <c r="I38" s="115">
        <v>7503</v>
      </c>
      <c r="J38" s="114">
        <v>5730</v>
      </c>
      <c r="K38" s="114">
        <v>1773</v>
      </c>
      <c r="L38" s="423">
        <v>4436</v>
      </c>
      <c r="M38" s="424">
        <v>4443</v>
      </c>
    </row>
    <row r="39" spans="1:13" ht="11.1" customHeight="1" x14ac:dyDescent="0.2">
      <c r="A39" s="422" t="s">
        <v>387</v>
      </c>
      <c r="B39" s="115">
        <v>62808</v>
      </c>
      <c r="C39" s="114">
        <v>32003</v>
      </c>
      <c r="D39" s="114">
        <v>30805</v>
      </c>
      <c r="E39" s="114">
        <v>44307</v>
      </c>
      <c r="F39" s="114">
        <v>18501</v>
      </c>
      <c r="G39" s="114">
        <v>4427</v>
      </c>
      <c r="H39" s="114">
        <v>24666</v>
      </c>
      <c r="I39" s="115">
        <v>7691</v>
      </c>
      <c r="J39" s="114">
        <v>5892</v>
      </c>
      <c r="K39" s="114">
        <v>1799</v>
      </c>
      <c r="L39" s="423">
        <v>4072</v>
      </c>
      <c r="M39" s="424">
        <v>3651</v>
      </c>
    </row>
    <row r="40" spans="1:13" ht="11.1" customHeight="1" x14ac:dyDescent="0.2">
      <c r="A40" s="425" t="s">
        <v>388</v>
      </c>
      <c r="B40" s="115">
        <v>63834</v>
      </c>
      <c r="C40" s="114">
        <v>32671</v>
      </c>
      <c r="D40" s="114">
        <v>31163</v>
      </c>
      <c r="E40" s="114">
        <v>45079</v>
      </c>
      <c r="F40" s="114">
        <v>18755</v>
      </c>
      <c r="G40" s="114">
        <v>4970</v>
      </c>
      <c r="H40" s="114">
        <v>24930</v>
      </c>
      <c r="I40" s="115">
        <v>7569</v>
      </c>
      <c r="J40" s="114">
        <v>5711</v>
      </c>
      <c r="K40" s="114">
        <v>1858</v>
      </c>
      <c r="L40" s="423">
        <v>5235</v>
      </c>
      <c r="M40" s="424">
        <v>4382</v>
      </c>
    </row>
    <row r="41" spans="1:13" s="110" customFormat="1" ht="11.1" customHeight="1" x14ac:dyDescent="0.2">
      <c r="A41" s="422" t="s">
        <v>389</v>
      </c>
      <c r="B41" s="115">
        <v>63091</v>
      </c>
      <c r="C41" s="114">
        <v>32014</v>
      </c>
      <c r="D41" s="114">
        <v>31077</v>
      </c>
      <c r="E41" s="114">
        <v>44247</v>
      </c>
      <c r="F41" s="114">
        <v>18844</v>
      </c>
      <c r="G41" s="114">
        <v>4779</v>
      </c>
      <c r="H41" s="114">
        <v>24901</v>
      </c>
      <c r="I41" s="115">
        <v>7390</v>
      </c>
      <c r="J41" s="114">
        <v>5556</v>
      </c>
      <c r="K41" s="114">
        <v>1834</v>
      </c>
      <c r="L41" s="423">
        <v>3211</v>
      </c>
      <c r="M41" s="424">
        <v>4004</v>
      </c>
    </row>
    <row r="42" spans="1:13" ht="15" customHeight="1" x14ac:dyDescent="0.2">
      <c r="A42" s="422" t="s">
        <v>397</v>
      </c>
      <c r="B42" s="115">
        <v>62872</v>
      </c>
      <c r="C42" s="114">
        <v>31924</v>
      </c>
      <c r="D42" s="114">
        <v>30948</v>
      </c>
      <c r="E42" s="114">
        <v>44160</v>
      </c>
      <c r="F42" s="114">
        <v>18712</v>
      </c>
      <c r="G42" s="114">
        <v>4646</v>
      </c>
      <c r="H42" s="114">
        <v>24993</v>
      </c>
      <c r="I42" s="115">
        <v>7347</v>
      </c>
      <c r="J42" s="114">
        <v>5489</v>
      </c>
      <c r="K42" s="114">
        <v>1858</v>
      </c>
      <c r="L42" s="423">
        <v>4626</v>
      </c>
      <c r="M42" s="424">
        <v>4912</v>
      </c>
    </row>
    <row r="43" spans="1:13" ht="11.1" customHeight="1" x14ac:dyDescent="0.2">
      <c r="A43" s="422" t="s">
        <v>387</v>
      </c>
      <c r="B43" s="115">
        <v>63196</v>
      </c>
      <c r="C43" s="114">
        <v>32210</v>
      </c>
      <c r="D43" s="114">
        <v>30986</v>
      </c>
      <c r="E43" s="114">
        <v>44284</v>
      </c>
      <c r="F43" s="114">
        <v>18912</v>
      </c>
      <c r="G43" s="114">
        <v>4523</v>
      </c>
      <c r="H43" s="114">
        <v>25239</v>
      </c>
      <c r="I43" s="115">
        <v>7514</v>
      </c>
      <c r="J43" s="114">
        <v>5609</v>
      </c>
      <c r="K43" s="114">
        <v>1905</v>
      </c>
      <c r="L43" s="423">
        <v>4240</v>
      </c>
      <c r="M43" s="424">
        <v>3939</v>
      </c>
    </row>
    <row r="44" spans="1:13" ht="11.1" customHeight="1" x14ac:dyDescent="0.2">
      <c r="A44" s="422" t="s">
        <v>388</v>
      </c>
      <c r="B44" s="115">
        <v>63692</v>
      </c>
      <c r="C44" s="114">
        <v>32495</v>
      </c>
      <c r="D44" s="114">
        <v>31197</v>
      </c>
      <c r="E44" s="114">
        <v>44653</v>
      </c>
      <c r="F44" s="114">
        <v>19039</v>
      </c>
      <c r="G44" s="114">
        <v>5206</v>
      </c>
      <c r="H44" s="114">
        <v>25274</v>
      </c>
      <c r="I44" s="115">
        <v>7401</v>
      </c>
      <c r="J44" s="114">
        <v>5472</v>
      </c>
      <c r="K44" s="114">
        <v>1929</v>
      </c>
      <c r="L44" s="423">
        <v>5430</v>
      </c>
      <c r="M44" s="424">
        <v>5030</v>
      </c>
    </row>
    <row r="45" spans="1:13" s="110" customFormat="1" ht="11.1" customHeight="1" x14ac:dyDescent="0.2">
      <c r="A45" s="422" t="s">
        <v>389</v>
      </c>
      <c r="B45" s="115">
        <v>62736</v>
      </c>
      <c r="C45" s="114">
        <v>31769</v>
      </c>
      <c r="D45" s="114">
        <v>30967</v>
      </c>
      <c r="E45" s="114">
        <v>43784</v>
      </c>
      <c r="F45" s="114">
        <v>18952</v>
      </c>
      <c r="G45" s="114">
        <v>5019</v>
      </c>
      <c r="H45" s="114">
        <v>25069</v>
      </c>
      <c r="I45" s="115">
        <v>7293</v>
      </c>
      <c r="J45" s="114">
        <v>5404</v>
      </c>
      <c r="K45" s="114">
        <v>1889</v>
      </c>
      <c r="L45" s="423">
        <v>2969</v>
      </c>
      <c r="M45" s="424">
        <v>3872</v>
      </c>
    </row>
    <row r="46" spans="1:13" ht="15" customHeight="1" x14ac:dyDescent="0.2">
      <c r="A46" s="422" t="s">
        <v>398</v>
      </c>
      <c r="B46" s="115">
        <v>62554</v>
      </c>
      <c r="C46" s="114">
        <v>31816</v>
      </c>
      <c r="D46" s="114">
        <v>30738</v>
      </c>
      <c r="E46" s="114">
        <v>43691</v>
      </c>
      <c r="F46" s="114">
        <v>18863</v>
      </c>
      <c r="G46" s="114">
        <v>4920</v>
      </c>
      <c r="H46" s="114">
        <v>25082</v>
      </c>
      <c r="I46" s="115">
        <v>7183</v>
      </c>
      <c r="J46" s="114">
        <v>5309</v>
      </c>
      <c r="K46" s="114">
        <v>1874</v>
      </c>
      <c r="L46" s="423">
        <v>4304</v>
      </c>
      <c r="M46" s="424">
        <v>4545</v>
      </c>
    </row>
    <row r="47" spans="1:13" ht="11.1" customHeight="1" x14ac:dyDescent="0.2">
      <c r="A47" s="422" t="s">
        <v>387</v>
      </c>
      <c r="B47" s="115">
        <v>62749</v>
      </c>
      <c r="C47" s="114">
        <v>31888</v>
      </c>
      <c r="D47" s="114">
        <v>30861</v>
      </c>
      <c r="E47" s="114">
        <v>43640</v>
      </c>
      <c r="F47" s="114">
        <v>19109</v>
      </c>
      <c r="G47" s="114">
        <v>4821</v>
      </c>
      <c r="H47" s="114">
        <v>25280</v>
      </c>
      <c r="I47" s="115">
        <v>7349</v>
      </c>
      <c r="J47" s="114">
        <v>5389</v>
      </c>
      <c r="K47" s="114">
        <v>1960</v>
      </c>
      <c r="L47" s="423">
        <v>3959</v>
      </c>
      <c r="M47" s="424">
        <v>3803</v>
      </c>
    </row>
    <row r="48" spans="1:13" ht="11.1" customHeight="1" x14ac:dyDescent="0.2">
      <c r="A48" s="422" t="s">
        <v>388</v>
      </c>
      <c r="B48" s="115">
        <v>63615</v>
      </c>
      <c r="C48" s="114">
        <v>32357</v>
      </c>
      <c r="D48" s="114">
        <v>31258</v>
      </c>
      <c r="E48" s="114">
        <v>44204</v>
      </c>
      <c r="F48" s="114">
        <v>19411</v>
      </c>
      <c r="G48" s="114">
        <v>5518</v>
      </c>
      <c r="H48" s="114">
        <v>25412</v>
      </c>
      <c r="I48" s="115">
        <v>7248</v>
      </c>
      <c r="J48" s="114">
        <v>5223</v>
      </c>
      <c r="K48" s="114">
        <v>2025</v>
      </c>
      <c r="L48" s="423">
        <v>5204</v>
      </c>
      <c r="M48" s="424">
        <v>4534</v>
      </c>
    </row>
    <row r="49" spans="1:17" s="110" customFormat="1" ht="11.1" customHeight="1" x14ac:dyDescent="0.2">
      <c r="A49" s="422" t="s">
        <v>389</v>
      </c>
      <c r="B49" s="115">
        <v>62875</v>
      </c>
      <c r="C49" s="114">
        <v>31806</v>
      </c>
      <c r="D49" s="114">
        <v>31069</v>
      </c>
      <c r="E49" s="114">
        <v>43446</v>
      </c>
      <c r="F49" s="114">
        <v>19429</v>
      </c>
      <c r="G49" s="114">
        <v>5371</v>
      </c>
      <c r="H49" s="114">
        <v>25313</v>
      </c>
      <c r="I49" s="115">
        <v>7220</v>
      </c>
      <c r="J49" s="114">
        <v>5195</v>
      </c>
      <c r="K49" s="114">
        <v>2025</v>
      </c>
      <c r="L49" s="423">
        <v>3543</v>
      </c>
      <c r="M49" s="424">
        <v>4333</v>
      </c>
    </row>
    <row r="50" spans="1:17" ht="15" customHeight="1" x14ac:dyDescent="0.2">
      <c r="A50" s="422" t="s">
        <v>399</v>
      </c>
      <c r="B50" s="143">
        <v>62583</v>
      </c>
      <c r="C50" s="144">
        <v>31696</v>
      </c>
      <c r="D50" s="144">
        <v>30887</v>
      </c>
      <c r="E50" s="144">
        <v>43157</v>
      </c>
      <c r="F50" s="144">
        <v>19426</v>
      </c>
      <c r="G50" s="144">
        <v>5248</v>
      </c>
      <c r="H50" s="144">
        <v>25276</v>
      </c>
      <c r="I50" s="143">
        <v>7004</v>
      </c>
      <c r="J50" s="144">
        <v>5020</v>
      </c>
      <c r="K50" s="144">
        <v>1984</v>
      </c>
      <c r="L50" s="426">
        <v>4179</v>
      </c>
      <c r="M50" s="427">
        <v>4543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4.635994500751351E-2</v>
      </c>
      <c r="C6" s="480">
        <f>'Tabelle 3.3'!J11</f>
        <v>-2.4919949881665042</v>
      </c>
      <c r="D6" s="481">
        <f t="shared" ref="D6:E9" si="0">IF(OR(AND(B6&gt;=-50,B6&lt;=50),ISNUMBER(B6)=FALSE),B6,"")</f>
        <v>4.635994500751351E-2</v>
      </c>
      <c r="E6" s="481">
        <f t="shared" si="0"/>
        <v>-2.4919949881665042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4.635994500751351E-2</v>
      </c>
      <c r="C14" s="480">
        <f>'Tabelle 3.3'!J11</f>
        <v>-2.4919949881665042</v>
      </c>
      <c r="D14" s="481">
        <f>IF(OR(AND(B14&gt;=-50,B14&lt;=50),ISNUMBER(B14)=FALSE),B14,"")</f>
        <v>4.635994500751351E-2</v>
      </c>
      <c r="E14" s="481">
        <f>IF(OR(AND(C14&gt;=-50,C14&lt;=50),ISNUMBER(C14)=FALSE),C14,"")</f>
        <v>-2.4919949881665042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-9.4966761633428307E-2</v>
      </c>
      <c r="C15" s="480">
        <f>'Tabelle 3.3'!J12</f>
        <v>-1.834862385321101</v>
      </c>
      <c r="D15" s="481">
        <f t="shared" ref="D15:E45" si="3">IF(OR(AND(B15&gt;=-50,B15&lt;=50),ISNUMBER(B15)=FALSE),B15,"")</f>
        <v>-9.4966761633428307E-2</v>
      </c>
      <c r="E15" s="481">
        <f t="shared" si="3"/>
        <v>-1.834862385321101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2.5396825396825395</v>
      </c>
      <c r="C16" s="480">
        <f>'Tabelle 3.3'!J13</f>
        <v>-4.8076923076923075</v>
      </c>
      <c r="D16" s="481">
        <f t="shared" si="3"/>
        <v>2.5396825396825395</v>
      </c>
      <c r="E16" s="481">
        <f t="shared" si="3"/>
        <v>-4.8076923076923075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-1.9230769230769231</v>
      </c>
      <c r="C17" s="480">
        <f>'Tabelle 3.3'!J14</f>
        <v>-10.92436974789916</v>
      </c>
      <c r="D17" s="481">
        <f t="shared" si="3"/>
        <v>-1.9230769230769231</v>
      </c>
      <c r="E17" s="481">
        <f t="shared" si="3"/>
        <v>-10.92436974789916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0.81558676937018582</v>
      </c>
      <c r="C18" s="480">
        <f>'Tabelle 3.3'!J15</f>
        <v>-19.444444444444443</v>
      </c>
      <c r="D18" s="481">
        <f t="shared" si="3"/>
        <v>0.81558676937018582</v>
      </c>
      <c r="E18" s="481">
        <f t="shared" si="3"/>
        <v>-19.444444444444443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-3.8290642969158388</v>
      </c>
      <c r="C19" s="480">
        <f>'Tabelle 3.3'!J16</f>
        <v>-5.46875</v>
      </c>
      <c r="D19" s="481">
        <f t="shared" si="3"/>
        <v>-3.8290642969158388</v>
      </c>
      <c r="E19" s="481">
        <f t="shared" si="3"/>
        <v>-5.46875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0.31438302331674089</v>
      </c>
      <c r="C20" s="480">
        <f>'Tabelle 3.3'!J17</f>
        <v>-13.157894736842104</v>
      </c>
      <c r="D20" s="481">
        <f t="shared" si="3"/>
        <v>0.31438302331674089</v>
      </c>
      <c r="E20" s="481">
        <f t="shared" si="3"/>
        <v>-13.157894736842104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1.2581547064305685</v>
      </c>
      <c r="C21" s="480">
        <f>'Tabelle 3.3'!J18</f>
        <v>-0.21321961620469082</v>
      </c>
      <c r="D21" s="481">
        <f t="shared" si="3"/>
        <v>1.2581547064305685</v>
      </c>
      <c r="E21" s="481">
        <f t="shared" si="3"/>
        <v>-0.21321961620469082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1.6816816816816818</v>
      </c>
      <c r="C22" s="480">
        <f>'Tabelle 3.3'!J19</f>
        <v>-5.592841163310962</v>
      </c>
      <c r="D22" s="481">
        <f t="shared" si="3"/>
        <v>1.6816816816816818</v>
      </c>
      <c r="E22" s="481">
        <f t="shared" si="3"/>
        <v>-5.592841163310962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-1.6762060506950123</v>
      </c>
      <c r="C23" s="480">
        <f>'Tabelle 3.3'!J20</f>
        <v>-4.7770700636942678</v>
      </c>
      <c r="D23" s="481">
        <f t="shared" si="3"/>
        <v>-1.6762060506950123</v>
      </c>
      <c r="E23" s="481">
        <f t="shared" si="3"/>
        <v>-4.7770700636942678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1.2836185819070904</v>
      </c>
      <c r="C24" s="480">
        <f>'Tabelle 3.3'!J21</f>
        <v>-1.0810810810810811</v>
      </c>
      <c r="D24" s="481">
        <f t="shared" si="3"/>
        <v>1.2836185819070904</v>
      </c>
      <c r="E24" s="481">
        <f t="shared" si="3"/>
        <v>-1.0810810810810811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-9.0614886731391593</v>
      </c>
      <c r="C25" s="480">
        <f>'Tabelle 3.3'!J22</f>
        <v>-20.754716981132077</v>
      </c>
      <c r="D25" s="481">
        <f t="shared" si="3"/>
        <v>-9.0614886731391593</v>
      </c>
      <c r="E25" s="481">
        <f t="shared" si="3"/>
        <v>-20.754716981132077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-1.5834348355663825</v>
      </c>
      <c r="C26" s="480">
        <f>'Tabelle 3.3'!J23</f>
        <v>5.5555555555555554</v>
      </c>
      <c r="D26" s="481">
        <f t="shared" si="3"/>
        <v>-1.5834348355663825</v>
      </c>
      <c r="E26" s="481">
        <f t="shared" si="3"/>
        <v>5.5555555555555554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6.6477070742979025</v>
      </c>
      <c r="C27" s="480">
        <f>'Tabelle 3.3'!J24</f>
        <v>-2.4714828897338403</v>
      </c>
      <c r="D27" s="481">
        <f t="shared" si="3"/>
        <v>6.6477070742979025</v>
      </c>
      <c r="E27" s="481">
        <f t="shared" si="3"/>
        <v>-2.4714828897338403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-1.3338891204668613</v>
      </c>
      <c r="C28" s="480">
        <f>'Tabelle 3.3'!J25</f>
        <v>2.1676300578034682</v>
      </c>
      <c r="D28" s="481">
        <f t="shared" si="3"/>
        <v>-1.3338891204668613</v>
      </c>
      <c r="E28" s="481">
        <f t="shared" si="3"/>
        <v>2.1676300578034682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-15.868263473053892</v>
      </c>
      <c r="C29" s="480">
        <f>'Tabelle 3.3'!J26</f>
        <v>28.571428571428573</v>
      </c>
      <c r="D29" s="481">
        <f t="shared" si="3"/>
        <v>-15.868263473053892</v>
      </c>
      <c r="E29" s="481">
        <f t="shared" si="3"/>
        <v>28.571428571428573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-1.2855377008652658</v>
      </c>
      <c r="C30" s="480">
        <f>'Tabelle 3.3'!J27</f>
        <v>-9.3220338983050848</v>
      </c>
      <c r="D30" s="481">
        <f t="shared" si="3"/>
        <v>-1.2855377008652658</v>
      </c>
      <c r="E30" s="481">
        <f t="shared" si="3"/>
        <v>-9.3220338983050848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-0.16899028305872413</v>
      </c>
      <c r="C31" s="480">
        <f>'Tabelle 3.3'!J28</f>
        <v>9.1666666666666661</v>
      </c>
      <c r="D31" s="481">
        <f t="shared" si="3"/>
        <v>-0.16899028305872413</v>
      </c>
      <c r="E31" s="481">
        <f t="shared" si="3"/>
        <v>9.1666666666666661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-0.82164328657314634</v>
      </c>
      <c r="C32" s="480">
        <f>'Tabelle 3.3'!J29</f>
        <v>-1.9801980198019802</v>
      </c>
      <c r="D32" s="481">
        <f t="shared" si="3"/>
        <v>-0.82164328657314634</v>
      </c>
      <c r="E32" s="481">
        <f t="shared" si="3"/>
        <v>-1.9801980198019802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2.5986761461142436</v>
      </c>
      <c r="C33" s="480">
        <f>'Tabelle 3.3'!J30</f>
        <v>-6.5146579804560263</v>
      </c>
      <c r="D33" s="481">
        <f t="shared" si="3"/>
        <v>2.5986761461142436</v>
      </c>
      <c r="E33" s="481">
        <f t="shared" si="3"/>
        <v>-6.5146579804560263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2.7332144979203803</v>
      </c>
      <c r="C34" s="480">
        <f>'Tabelle 3.3'!J31</f>
        <v>1.9867549668874172</v>
      </c>
      <c r="D34" s="481">
        <f t="shared" si="3"/>
        <v>2.7332144979203803</v>
      </c>
      <c r="E34" s="481">
        <f t="shared" si="3"/>
        <v>1.9867549668874172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-9.4966761633428307E-2</v>
      </c>
      <c r="C37" s="480">
        <f>'Tabelle 3.3'!J34</f>
        <v>-1.834862385321101</v>
      </c>
      <c r="D37" s="481">
        <f t="shared" si="3"/>
        <v>-9.4966761633428307E-2</v>
      </c>
      <c r="E37" s="481">
        <f t="shared" si="3"/>
        <v>-1.834862385321101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-0.75843949833936453</v>
      </c>
      <c r="C38" s="480">
        <f>'Tabelle 3.3'!J35</f>
        <v>-5.5290753098188752</v>
      </c>
      <c r="D38" s="481">
        <f t="shared" si="3"/>
        <v>-0.75843949833936453</v>
      </c>
      <c r="E38" s="481">
        <f t="shared" si="3"/>
        <v>-5.5290753098188752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0.44279907084785136</v>
      </c>
      <c r="C39" s="480">
        <f>'Tabelle 3.3'!J36</f>
        <v>-1.9776876267748478</v>
      </c>
      <c r="D39" s="481">
        <f t="shared" si="3"/>
        <v>0.44279907084785136</v>
      </c>
      <c r="E39" s="481">
        <f t="shared" si="3"/>
        <v>-1.9776876267748478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0.44279907084785136</v>
      </c>
      <c r="C45" s="480">
        <f>'Tabelle 3.3'!J36</f>
        <v>-1.9776876267748478</v>
      </c>
      <c r="D45" s="481">
        <f t="shared" si="3"/>
        <v>0.44279907084785136</v>
      </c>
      <c r="E45" s="481">
        <f t="shared" si="3"/>
        <v>-1.9776876267748478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61063</v>
      </c>
      <c r="C51" s="487">
        <v>6905</v>
      </c>
      <c r="D51" s="487">
        <v>1628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61736</v>
      </c>
      <c r="C52" s="487">
        <v>6911</v>
      </c>
      <c r="D52" s="487">
        <v>1745</v>
      </c>
      <c r="E52" s="488">
        <f t="shared" ref="E52:G70" si="11">IF($A$51=37802,IF(COUNTBLANK(B$51:B$70)&gt;0,#N/A,B52/B$51*100),IF(COUNTBLANK(B$51:B$75)&gt;0,#N/A,B52/B$51*100))</f>
        <v>101.10214041236101</v>
      </c>
      <c r="F52" s="488">
        <f t="shared" si="11"/>
        <v>100.08689355539464</v>
      </c>
      <c r="G52" s="488">
        <f t="shared" si="11"/>
        <v>107.18673218673219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62477</v>
      </c>
      <c r="C53" s="487">
        <v>6906</v>
      </c>
      <c r="D53" s="487">
        <v>1800</v>
      </c>
      <c r="E53" s="488">
        <f t="shared" si="11"/>
        <v>102.31564122299919</v>
      </c>
      <c r="F53" s="488">
        <f t="shared" si="11"/>
        <v>100.01448225923244</v>
      </c>
      <c r="G53" s="488">
        <f t="shared" si="11"/>
        <v>110.56511056511056</v>
      </c>
      <c r="H53" s="489">
        <f>IF(ISERROR(L53)=TRUE,IF(MONTH(A53)=MONTH(MAX(A$51:A$75)),A53,""),"")</f>
        <v>41883</v>
      </c>
      <c r="I53" s="488">
        <f t="shared" si="12"/>
        <v>102.31564122299919</v>
      </c>
      <c r="J53" s="488">
        <f t="shared" si="10"/>
        <v>100.01448225923244</v>
      </c>
      <c r="K53" s="488">
        <f t="shared" si="10"/>
        <v>110.56511056511056</v>
      </c>
      <c r="L53" s="488" t="e">
        <f t="shared" si="13"/>
        <v>#N/A</v>
      </c>
    </row>
    <row r="54" spans="1:14" ht="15" customHeight="1" x14ac:dyDescent="0.2">
      <c r="A54" s="490" t="s">
        <v>462</v>
      </c>
      <c r="B54" s="487">
        <v>61150</v>
      </c>
      <c r="C54" s="487">
        <v>6897</v>
      </c>
      <c r="D54" s="487">
        <v>1737</v>
      </c>
      <c r="E54" s="488">
        <f t="shared" si="11"/>
        <v>100.14247580367817</v>
      </c>
      <c r="F54" s="488">
        <f t="shared" si="11"/>
        <v>99.884141926140472</v>
      </c>
      <c r="G54" s="488">
        <f t="shared" si="11"/>
        <v>106.6953316953317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61135</v>
      </c>
      <c r="C55" s="487">
        <v>6241</v>
      </c>
      <c r="D55" s="487">
        <v>1668</v>
      </c>
      <c r="E55" s="488">
        <f t="shared" si="11"/>
        <v>100.11791100994057</v>
      </c>
      <c r="F55" s="488">
        <f t="shared" si="11"/>
        <v>90.383779869659662</v>
      </c>
      <c r="G55" s="488">
        <f t="shared" si="11"/>
        <v>102.45700245700246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61859</v>
      </c>
      <c r="C56" s="487">
        <v>6291</v>
      </c>
      <c r="D56" s="487">
        <v>1774</v>
      </c>
      <c r="E56" s="488">
        <f t="shared" si="11"/>
        <v>101.30357172100946</v>
      </c>
      <c r="F56" s="488">
        <f t="shared" si="11"/>
        <v>91.107892831281674</v>
      </c>
      <c r="G56" s="488">
        <f t="shared" si="11"/>
        <v>108.96805896805897</v>
      </c>
      <c r="H56" s="489" t="str">
        <f t="shared" si="14"/>
        <v/>
      </c>
      <c r="I56" s="488" t="str">
        <f t="shared" si="12"/>
        <v/>
      </c>
      <c r="J56" s="488" t="str">
        <f t="shared" si="10"/>
        <v/>
      </c>
      <c r="K56" s="488" t="str">
        <f t="shared" si="10"/>
        <v/>
      </c>
      <c r="L56" s="488" t="e">
        <f t="shared" si="13"/>
        <v>#N/A</v>
      </c>
    </row>
    <row r="57" spans="1:14" ht="15" customHeight="1" x14ac:dyDescent="0.2">
      <c r="A57" s="490">
        <v>42248</v>
      </c>
      <c r="B57" s="487">
        <v>62530</v>
      </c>
      <c r="C57" s="487">
        <v>6186</v>
      </c>
      <c r="D57" s="487">
        <v>1763</v>
      </c>
      <c r="E57" s="488">
        <f t="shared" si="11"/>
        <v>102.40243682753878</v>
      </c>
      <c r="F57" s="488">
        <f t="shared" si="11"/>
        <v>89.587255611875449</v>
      </c>
      <c r="G57" s="488">
        <f t="shared" si="11"/>
        <v>108.29238329238329</v>
      </c>
      <c r="H57" s="489">
        <f t="shared" si="14"/>
        <v>42248</v>
      </c>
      <c r="I57" s="488">
        <f t="shared" si="12"/>
        <v>102.40243682753878</v>
      </c>
      <c r="J57" s="488">
        <f t="shared" si="10"/>
        <v>89.587255611875449</v>
      </c>
      <c r="K57" s="488">
        <f t="shared" si="10"/>
        <v>108.29238329238329</v>
      </c>
      <c r="L57" s="488" t="e">
        <f t="shared" si="13"/>
        <v>#N/A</v>
      </c>
    </row>
    <row r="58" spans="1:14" ht="15" customHeight="1" x14ac:dyDescent="0.2">
      <c r="A58" s="490" t="s">
        <v>465</v>
      </c>
      <c r="B58" s="487">
        <v>61457</v>
      </c>
      <c r="C58" s="487">
        <v>6113</v>
      </c>
      <c r="D58" s="487">
        <v>1705</v>
      </c>
      <c r="E58" s="488">
        <f t="shared" si="11"/>
        <v>100.64523524884137</v>
      </c>
      <c r="F58" s="488">
        <f t="shared" si="11"/>
        <v>88.53005068790732</v>
      </c>
      <c r="G58" s="488">
        <f t="shared" si="11"/>
        <v>104.72972972972974</v>
      </c>
      <c r="H58" s="489" t="str">
        <f t="shared" si="14"/>
        <v/>
      </c>
      <c r="I58" s="488" t="str">
        <f t="shared" si="12"/>
        <v/>
      </c>
      <c r="J58" s="488" t="str">
        <f t="shared" si="10"/>
        <v/>
      </c>
      <c r="K58" s="488" t="str">
        <f t="shared" si="10"/>
        <v/>
      </c>
      <c r="L58" s="488" t="e">
        <f t="shared" si="13"/>
        <v>#N/A</v>
      </c>
    </row>
    <row r="59" spans="1:14" ht="15" customHeight="1" x14ac:dyDescent="0.2">
      <c r="A59" s="490" t="s">
        <v>466</v>
      </c>
      <c r="B59" s="487">
        <v>61693</v>
      </c>
      <c r="C59" s="487">
        <v>6012</v>
      </c>
      <c r="D59" s="487">
        <v>1705</v>
      </c>
      <c r="E59" s="488">
        <f t="shared" si="11"/>
        <v>101.03172133697984</v>
      </c>
      <c r="F59" s="488">
        <f t="shared" si="11"/>
        <v>87.067342505430844</v>
      </c>
      <c r="G59" s="488">
        <f t="shared" si="11"/>
        <v>104.72972972972974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62165</v>
      </c>
      <c r="C60" s="487">
        <v>6102</v>
      </c>
      <c r="D60" s="487">
        <v>1751</v>
      </c>
      <c r="E60" s="488">
        <f t="shared" si="11"/>
        <v>101.80469351325681</v>
      </c>
      <c r="F60" s="488">
        <f t="shared" si="11"/>
        <v>88.370745836350466</v>
      </c>
      <c r="G60" s="488">
        <f t="shared" si="11"/>
        <v>107.55528255528255</v>
      </c>
      <c r="H60" s="489" t="str">
        <f t="shared" si="14"/>
        <v/>
      </c>
      <c r="I60" s="488" t="str">
        <f t="shared" si="12"/>
        <v/>
      </c>
      <c r="J60" s="488" t="str">
        <f t="shared" si="10"/>
        <v/>
      </c>
      <c r="K60" s="488" t="str">
        <f t="shared" si="10"/>
        <v/>
      </c>
      <c r="L60" s="488" t="e">
        <f t="shared" si="13"/>
        <v>#N/A</v>
      </c>
    </row>
    <row r="61" spans="1:14" ht="15" customHeight="1" x14ac:dyDescent="0.2">
      <c r="A61" s="490">
        <v>42614</v>
      </c>
      <c r="B61" s="487">
        <v>63425</v>
      </c>
      <c r="C61" s="487">
        <v>5991</v>
      </c>
      <c r="D61" s="487">
        <v>1809</v>
      </c>
      <c r="E61" s="488">
        <f t="shared" si="11"/>
        <v>103.86813618721649</v>
      </c>
      <c r="F61" s="488">
        <f t="shared" si="11"/>
        <v>86.763215061549602</v>
      </c>
      <c r="G61" s="488">
        <f t="shared" si="11"/>
        <v>111.11793611793613</v>
      </c>
      <c r="H61" s="489">
        <f t="shared" si="14"/>
        <v>42614</v>
      </c>
      <c r="I61" s="488">
        <f t="shared" si="12"/>
        <v>103.86813618721649</v>
      </c>
      <c r="J61" s="488">
        <f t="shared" si="10"/>
        <v>86.763215061549602</v>
      </c>
      <c r="K61" s="488">
        <f t="shared" si="10"/>
        <v>111.11793611793613</v>
      </c>
      <c r="L61" s="488" t="e">
        <f t="shared" si="13"/>
        <v>#N/A</v>
      </c>
    </row>
    <row r="62" spans="1:14" ht="15" customHeight="1" x14ac:dyDescent="0.2">
      <c r="A62" s="490" t="s">
        <v>468</v>
      </c>
      <c r="B62" s="487">
        <v>62406</v>
      </c>
      <c r="C62" s="487">
        <v>5887</v>
      </c>
      <c r="D62" s="487">
        <v>1770</v>
      </c>
      <c r="E62" s="488">
        <f t="shared" si="11"/>
        <v>102.19936786597448</v>
      </c>
      <c r="F62" s="488">
        <f t="shared" si="11"/>
        <v>85.257060101375814</v>
      </c>
      <c r="G62" s="488">
        <f t="shared" si="11"/>
        <v>108.72235872235872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62401</v>
      </c>
      <c r="C63" s="487">
        <v>5730</v>
      </c>
      <c r="D63" s="487">
        <v>1773</v>
      </c>
      <c r="E63" s="488">
        <f t="shared" si="11"/>
        <v>102.19117960139528</v>
      </c>
      <c r="F63" s="488">
        <f t="shared" si="11"/>
        <v>82.983345401882687</v>
      </c>
      <c r="G63" s="488">
        <f t="shared" si="11"/>
        <v>108.90663390663391</v>
      </c>
      <c r="H63" s="489" t="str">
        <f t="shared" si="14"/>
        <v/>
      </c>
      <c r="I63" s="488" t="str">
        <f t="shared" si="12"/>
        <v/>
      </c>
      <c r="J63" s="488" t="str">
        <f t="shared" si="10"/>
        <v/>
      </c>
      <c r="K63" s="488" t="str">
        <f t="shared" si="10"/>
        <v/>
      </c>
      <c r="L63" s="488" t="e">
        <f t="shared" si="13"/>
        <v>#N/A</v>
      </c>
    </row>
    <row r="64" spans="1:14" ht="15" customHeight="1" x14ac:dyDescent="0.2">
      <c r="A64" s="490" t="s">
        <v>470</v>
      </c>
      <c r="B64" s="487">
        <v>62808</v>
      </c>
      <c r="C64" s="487">
        <v>5892</v>
      </c>
      <c r="D64" s="487">
        <v>1799</v>
      </c>
      <c r="E64" s="488">
        <f t="shared" si="11"/>
        <v>102.85770433814257</v>
      </c>
      <c r="F64" s="488">
        <f t="shared" si="11"/>
        <v>85.329471397538015</v>
      </c>
      <c r="G64" s="488">
        <f t="shared" si="11"/>
        <v>110.5036855036855</v>
      </c>
      <c r="H64" s="489" t="str">
        <f t="shared" si="14"/>
        <v/>
      </c>
      <c r="I64" s="488" t="str">
        <f t="shared" si="12"/>
        <v/>
      </c>
      <c r="J64" s="488" t="str">
        <f t="shared" si="10"/>
        <v/>
      </c>
      <c r="K64" s="488" t="str">
        <f t="shared" si="10"/>
        <v/>
      </c>
      <c r="L64" s="488" t="e">
        <f t="shared" si="13"/>
        <v>#N/A</v>
      </c>
    </row>
    <row r="65" spans="1:12" ht="15" customHeight="1" x14ac:dyDescent="0.2">
      <c r="A65" s="490">
        <v>42979</v>
      </c>
      <c r="B65" s="487">
        <v>63834</v>
      </c>
      <c r="C65" s="487">
        <v>5711</v>
      </c>
      <c r="D65" s="487">
        <v>1858</v>
      </c>
      <c r="E65" s="488">
        <f t="shared" si="11"/>
        <v>104.53793622979546</v>
      </c>
      <c r="F65" s="488">
        <f t="shared" si="11"/>
        <v>82.708182476466334</v>
      </c>
      <c r="G65" s="488">
        <f t="shared" si="11"/>
        <v>114.12776412776412</v>
      </c>
      <c r="H65" s="489">
        <f t="shared" si="14"/>
        <v>42979</v>
      </c>
      <c r="I65" s="488">
        <f t="shared" si="12"/>
        <v>104.53793622979546</v>
      </c>
      <c r="J65" s="488">
        <f t="shared" si="10"/>
        <v>82.708182476466334</v>
      </c>
      <c r="K65" s="488">
        <f t="shared" si="10"/>
        <v>114.12776412776412</v>
      </c>
      <c r="L65" s="488" t="e">
        <f t="shared" si="13"/>
        <v>#N/A</v>
      </c>
    </row>
    <row r="66" spans="1:12" ht="15" customHeight="1" x14ac:dyDescent="0.2">
      <c r="A66" s="490" t="s">
        <v>471</v>
      </c>
      <c r="B66" s="487">
        <v>63091</v>
      </c>
      <c r="C66" s="487">
        <v>5556</v>
      </c>
      <c r="D66" s="487">
        <v>1834</v>
      </c>
      <c r="E66" s="488">
        <f t="shared" si="11"/>
        <v>103.32116011332558</v>
      </c>
      <c r="F66" s="488">
        <f t="shared" si="11"/>
        <v>80.463432295438082</v>
      </c>
      <c r="G66" s="488">
        <f t="shared" si="11"/>
        <v>112.65356265356266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62872</v>
      </c>
      <c r="C67" s="487">
        <v>5489</v>
      </c>
      <c r="D67" s="487">
        <v>1858</v>
      </c>
      <c r="E67" s="488">
        <f t="shared" si="11"/>
        <v>102.96251412475641</v>
      </c>
      <c r="F67" s="488">
        <f t="shared" si="11"/>
        <v>79.493120926864592</v>
      </c>
      <c r="G67" s="488">
        <f t="shared" si="11"/>
        <v>114.12776412776412</v>
      </c>
      <c r="H67" s="489" t="str">
        <f t="shared" si="14"/>
        <v/>
      </c>
      <c r="I67" s="488" t="str">
        <f t="shared" si="12"/>
        <v/>
      </c>
      <c r="J67" s="488" t="str">
        <f t="shared" si="12"/>
        <v/>
      </c>
      <c r="K67" s="488" t="str">
        <f t="shared" si="12"/>
        <v/>
      </c>
      <c r="L67" s="488" t="e">
        <f t="shared" si="13"/>
        <v>#N/A</v>
      </c>
    </row>
    <row r="68" spans="1:12" ht="15" customHeight="1" x14ac:dyDescent="0.2">
      <c r="A68" s="490" t="s">
        <v>473</v>
      </c>
      <c r="B68" s="487">
        <v>63196</v>
      </c>
      <c r="C68" s="487">
        <v>5609</v>
      </c>
      <c r="D68" s="487">
        <v>1905</v>
      </c>
      <c r="E68" s="488">
        <f t="shared" si="11"/>
        <v>103.49311366948888</v>
      </c>
      <c r="F68" s="488">
        <f t="shared" si="11"/>
        <v>81.230992034757421</v>
      </c>
      <c r="G68" s="488">
        <f t="shared" si="11"/>
        <v>117.01474201474203</v>
      </c>
      <c r="H68" s="489" t="str">
        <f t="shared" si="14"/>
        <v/>
      </c>
      <c r="I68" s="488" t="str">
        <f t="shared" si="12"/>
        <v/>
      </c>
      <c r="J68" s="488" t="str">
        <f t="shared" si="12"/>
        <v/>
      </c>
      <c r="K68" s="488" t="str">
        <f t="shared" si="12"/>
        <v/>
      </c>
      <c r="L68" s="488" t="e">
        <f t="shared" si="13"/>
        <v>#N/A</v>
      </c>
    </row>
    <row r="69" spans="1:12" ht="15" customHeight="1" x14ac:dyDescent="0.2">
      <c r="A69" s="490">
        <v>43344</v>
      </c>
      <c r="B69" s="487">
        <v>63692</v>
      </c>
      <c r="C69" s="487">
        <v>5472</v>
      </c>
      <c r="D69" s="487">
        <v>1929</v>
      </c>
      <c r="E69" s="488">
        <f t="shared" si="11"/>
        <v>104.30538951574604</v>
      </c>
      <c r="F69" s="488">
        <f t="shared" si="11"/>
        <v>79.246922519913113</v>
      </c>
      <c r="G69" s="488">
        <f t="shared" si="11"/>
        <v>118.48894348894351</v>
      </c>
      <c r="H69" s="489">
        <f t="shared" si="14"/>
        <v>43344</v>
      </c>
      <c r="I69" s="488">
        <f t="shared" si="12"/>
        <v>104.30538951574604</v>
      </c>
      <c r="J69" s="488">
        <f t="shared" si="12"/>
        <v>79.246922519913113</v>
      </c>
      <c r="K69" s="488">
        <f t="shared" si="12"/>
        <v>118.48894348894351</v>
      </c>
      <c r="L69" s="488" t="e">
        <f t="shared" si="13"/>
        <v>#N/A</v>
      </c>
    </row>
    <row r="70" spans="1:12" ht="15" customHeight="1" x14ac:dyDescent="0.2">
      <c r="A70" s="490" t="s">
        <v>474</v>
      </c>
      <c r="B70" s="487">
        <v>62736</v>
      </c>
      <c r="C70" s="487">
        <v>5404</v>
      </c>
      <c r="D70" s="487">
        <v>1889</v>
      </c>
      <c r="E70" s="488">
        <f t="shared" si="11"/>
        <v>102.73979332820203</v>
      </c>
      <c r="F70" s="488">
        <f t="shared" si="11"/>
        <v>78.262128892107157</v>
      </c>
      <c r="G70" s="488">
        <f t="shared" si="11"/>
        <v>116.03194103194103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62554</v>
      </c>
      <c r="C71" s="487">
        <v>5309</v>
      </c>
      <c r="D71" s="487">
        <v>1874</v>
      </c>
      <c r="E71" s="491">
        <f t="shared" ref="E71:G75" si="15">IF($A$51=37802,IF(COUNTBLANK(B$51:B$70)&gt;0,#N/A,IF(ISBLANK(B71)=FALSE,B71/B$51*100,#N/A)),IF(COUNTBLANK(B$51:B$75)&gt;0,#N/A,B71/B$51*100))</f>
        <v>102.44174049751895</v>
      </c>
      <c r="F71" s="491">
        <f t="shared" si="15"/>
        <v>76.886314265025348</v>
      </c>
      <c r="G71" s="491">
        <f t="shared" si="15"/>
        <v>115.1105651105651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62749</v>
      </c>
      <c r="C72" s="487">
        <v>5389</v>
      </c>
      <c r="D72" s="487">
        <v>1960</v>
      </c>
      <c r="E72" s="491">
        <f t="shared" si="15"/>
        <v>102.76108281610796</v>
      </c>
      <c r="F72" s="491">
        <f t="shared" si="15"/>
        <v>78.044895003620567</v>
      </c>
      <c r="G72" s="491">
        <f t="shared" si="15"/>
        <v>120.3931203931204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63615</v>
      </c>
      <c r="C73" s="487">
        <v>5223</v>
      </c>
      <c r="D73" s="487">
        <v>2025</v>
      </c>
      <c r="E73" s="491">
        <f t="shared" si="15"/>
        <v>104.17929024122627</v>
      </c>
      <c r="F73" s="491">
        <f t="shared" si="15"/>
        <v>75.640839971035476</v>
      </c>
      <c r="G73" s="491">
        <f t="shared" si="15"/>
        <v>124.38574938574938</v>
      </c>
      <c r="H73" s="492">
        <f>IF(A$51=37802,IF(ISERROR(L73)=TRUE,IF(ISBLANK(A73)=FALSE,IF(MONTH(A73)=MONTH(MAX(A$51:A$75)),A73,""),""),""),IF(ISERROR(L73)=TRUE,IF(MONTH(A73)=MONTH(MAX(A$51:A$75)),A73,""),""))</f>
        <v>43709</v>
      </c>
      <c r="I73" s="488">
        <f t="shared" si="12"/>
        <v>104.17929024122627</v>
      </c>
      <c r="J73" s="488">
        <f t="shared" si="12"/>
        <v>75.640839971035476</v>
      </c>
      <c r="K73" s="488">
        <f t="shared" si="12"/>
        <v>124.38574938574938</v>
      </c>
      <c r="L73" s="488" t="e">
        <f t="shared" si="13"/>
        <v>#N/A</v>
      </c>
    </row>
    <row r="74" spans="1:12" ht="15" customHeight="1" x14ac:dyDescent="0.2">
      <c r="A74" s="490" t="s">
        <v>477</v>
      </c>
      <c r="B74" s="487">
        <v>62875</v>
      </c>
      <c r="C74" s="487">
        <v>5195</v>
      </c>
      <c r="D74" s="487">
        <v>2025</v>
      </c>
      <c r="E74" s="491">
        <f t="shared" si="15"/>
        <v>102.96742708350392</v>
      </c>
      <c r="F74" s="491">
        <f t="shared" si="15"/>
        <v>75.235336712527157</v>
      </c>
      <c r="G74" s="491">
        <f t="shared" si="15"/>
        <v>124.38574938574938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62583</v>
      </c>
      <c r="C75" s="493">
        <v>5020</v>
      </c>
      <c r="D75" s="493">
        <v>1984</v>
      </c>
      <c r="E75" s="491">
        <f t="shared" si="15"/>
        <v>102.48923243207835</v>
      </c>
      <c r="F75" s="491">
        <f t="shared" si="15"/>
        <v>72.700941346850115</v>
      </c>
      <c r="G75" s="491">
        <f t="shared" si="15"/>
        <v>121.86732186732188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104.17929024122627</v>
      </c>
      <c r="J77" s="488">
        <f>IF(J75&lt;&gt;"",J75,IF(J74&lt;&gt;"",J74,IF(J73&lt;&gt;"",J73,IF(J72&lt;&gt;"",J72,IF(J71&lt;&gt;"",J71,IF(J70&lt;&gt;"",J70,""))))))</f>
        <v>75.640839971035476</v>
      </c>
      <c r="K77" s="488">
        <f>IF(K75&lt;&gt;"",K75,IF(K74&lt;&gt;"",K74,IF(K73&lt;&gt;"",K73,IF(K72&lt;&gt;"",K72,IF(K71&lt;&gt;"",K71,IF(K70&lt;&gt;"",K70,""))))))</f>
        <v>124.38574938574938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+4,2%</v>
      </c>
      <c r="J79" s="488" t="str">
        <f>"GeB - ausschließlich: "&amp;IF(J77&gt;100,"+","")&amp;TEXT(J77-100,"0,0")&amp;"%"</f>
        <v>GeB - ausschließlich: -24,4%</v>
      </c>
      <c r="K79" s="488" t="str">
        <f>"GeB - im Nebenjob: "&amp;IF(K77&gt;100,"+","")&amp;TEXT(K77-100,"0,0")&amp;"%"</f>
        <v>GeB - im Nebenjob: +24,4%</v>
      </c>
    </row>
    <row r="81" spans="9:9" ht="15" customHeight="1" x14ac:dyDescent="0.2">
      <c r="I81" s="488" t="str">
        <f>IF(ISERROR(HLOOKUP(1,I$78:K$79,2,FALSE)),"",HLOOKUP(1,I$78:K$79,2,FALSE))</f>
        <v>GeB - im Nebenjob: +24,4%</v>
      </c>
    </row>
    <row r="82" spans="9:9" ht="15" customHeight="1" x14ac:dyDescent="0.2">
      <c r="I82" s="488" t="str">
        <f>IF(ISERROR(HLOOKUP(2,I$78:K$79,2,FALSE)),"",HLOOKUP(2,I$78:K$79,2,FALSE))</f>
        <v>SvB: +4,2%</v>
      </c>
    </row>
    <row r="83" spans="9:9" ht="15" customHeight="1" x14ac:dyDescent="0.2">
      <c r="I83" s="488" t="str">
        <f>IF(ISERROR(HLOOKUP(3,I$78:K$79,2,FALSE)),"",HLOOKUP(3,I$78:K$79,2,FALSE))</f>
        <v>GeB - ausschließlich: -24,4%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62583</v>
      </c>
      <c r="E12" s="114">
        <v>62875</v>
      </c>
      <c r="F12" s="114">
        <v>63615</v>
      </c>
      <c r="G12" s="114">
        <v>62749</v>
      </c>
      <c r="H12" s="114">
        <v>62554</v>
      </c>
      <c r="I12" s="115">
        <v>29</v>
      </c>
      <c r="J12" s="116">
        <v>4.635994500751351E-2</v>
      </c>
      <c r="N12" s="117"/>
    </row>
    <row r="13" spans="1:15" s="110" customFormat="1" ht="13.5" customHeight="1" x14ac:dyDescent="0.2">
      <c r="A13" s="118" t="s">
        <v>105</v>
      </c>
      <c r="B13" s="119" t="s">
        <v>106</v>
      </c>
      <c r="C13" s="113">
        <v>50.646341658277805</v>
      </c>
      <c r="D13" s="114">
        <v>31696</v>
      </c>
      <c r="E13" s="114">
        <v>31806</v>
      </c>
      <c r="F13" s="114">
        <v>32357</v>
      </c>
      <c r="G13" s="114">
        <v>31888</v>
      </c>
      <c r="H13" s="114">
        <v>31816</v>
      </c>
      <c r="I13" s="115">
        <v>-120</v>
      </c>
      <c r="J13" s="116">
        <v>-0.37716872014080965</v>
      </c>
    </row>
    <row r="14" spans="1:15" s="110" customFormat="1" ht="13.5" customHeight="1" x14ac:dyDescent="0.2">
      <c r="A14" s="120"/>
      <c r="B14" s="119" t="s">
        <v>107</v>
      </c>
      <c r="C14" s="113">
        <v>49.353658341722195</v>
      </c>
      <c r="D14" s="114">
        <v>30887</v>
      </c>
      <c r="E14" s="114">
        <v>31069</v>
      </c>
      <c r="F14" s="114">
        <v>31258</v>
      </c>
      <c r="G14" s="114">
        <v>30861</v>
      </c>
      <c r="H14" s="114">
        <v>30738</v>
      </c>
      <c r="I14" s="115">
        <v>149</v>
      </c>
      <c r="J14" s="116">
        <v>0.48474201314334048</v>
      </c>
    </row>
    <row r="15" spans="1:15" s="110" customFormat="1" ht="13.5" customHeight="1" x14ac:dyDescent="0.2">
      <c r="A15" s="118" t="s">
        <v>105</v>
      </c>
      <c r="B15" s="121" t="s">
        <v>108</v>
      </c>
      <c r="C15" s="113">
        <v>8.385663838422575</v>
      </c>
      <c r="D15" s="114">
        <v>5248</v>
      </c>
      <c r="E15" s="114">
        <v>5371</v>
      </c>
      <c r="F15" s="114">
        <v>5518</v>
      </c>
      <c r="G15" s="114">
        <v>4821</v>
      </c>
      <c r="H15" s="114">
        <v>4920</v>
      </c>
      <c r="I15" s="115">
        <v>328</v>
      </c>
      <c r="J15" s="116">
        <v>6.666666666666667</v>
      </c>
    </row>
    <row r="16" spans="1:15" s="110" customFormat="1" ht="13.5" customHeight="1" x14ac:dyDescent="0.2">
      <c r="A16" s="118"/>
      <c r="B16" s="121" t="s">
        <v>109</v>
      </c>
      <c r="C16" s="113">
        <v>65.252544620743649</v>
      </c>
      <c r="D16" s="114">
        <v>40837</v>
      </c>
      <c r="E16" s="114">
        <v>41011</v>
      </c>
      <c r="F16" s="114">
        <v>41615</v>
      </c>
      <c r="G16" s="114">
        <v>41597</v>
      </c>
      <c r="H16" s="114">
        <v>41558</v>
      </c>
      <c r="I16" s="115">
        <v>-721</v>
      </c>
      <c r="J16" s="116">
        <v>-1.7349246835747629</v>
      </c>
    </row>
    <row r="17" spans="1:10" s="110" customFormat="1" ht="13.5" customHeight="1" x14ac:dyDescent="0.2">
      <c r="A17" s="118"/>
      <c r="B17" s="121" t="s">
        <v>110</v>
      </c>
      <c r="C17" s="113">
        <v>25.585222824089609</v>
      </c>
      <c r="D17" s="114">
        <v>16012</v>
      </c>
      <c r="E17" s="114">
        <v>15995</v>
      </c>
      <c r="F17" s="114">
        <v>15955</v>
      </c>
      <c r="G17" s="114">
        <v>15824</v>
      </c>
      <c r="H17" s="114">
        <v>15618</v>
      </c>
      <c r="I17" s="115">
        <v>394</v>
      </c>
      <c r="J17" s="116">
        <v>2.5227301831220386</v>
      </c>
    </row>
    <row r="18" spans="1:10" s="110" customFormat="1" ht="13.5" customHeight="1" x14ac:dyDescent="0.2">
      <c r="A18" s="120"/>
      <c r="B18" s="121" t="s">
        <v>111</v>
      </c>
      <c r="C18" s="113">
        <v>0.77656871674416372</v>
      </c>
      <c r="D18" s="114">
        <v>486</v>
      </c>
      <c r="E18" s="114">
        <v>498</v>
      </c>
      <c r="F18" s="114">
        <v>527</v>
      </c>
      <c r="G18" s="114">
        <v>507</v>
      </c>
      <c r="H18" s="114">
        <v>458</v>
      </c>
      <c r="I18" s="115">
        <v>28</v>
      </c>
      <c r="J18" s="116">
        <v>6.1135371179039302</v>
      </c>
    </row>
    <row r="19" spans="1:10" s="110" customFormat="1" ht="13.5" customHeight="1" x14ac:dyDescent="0.2">
      <c r="A19" s="120"/>
      <c r="B19" s="121" t="s">
        <v>112</v>
      </c>
      <c r="C19" s="113">
        <v>0.24287745873480018</v>
      </c>
      <c r="D19" s="114">
        <v>152</v>
      </c>
      <c r="E19" s="114">
        <v>148</v>
      </c>
      <c r="F19" s="114">
        <v>186</v>
      </c>
      <c r="G19" s="114">
        <v>167</v>
      </c>
      <c r="H19" s="114">
        <v>147</v>
      </c>
      <c r="I19" s="115">
        <v>5</v>
      </c>
      <c r="J19" s="116">
        <v>3.4013605442176869</v>
      </c>
    </row>
    <row r="20" spans="1:10" s="110" customFormat="1" ht="13.5" customHeight="1" x14ac:dyDescent="0.2">
      <c r="A20" s="118" t="s">
        <v>113</v>
      </c>
      <c r="B20" s="122" t="s">
        <v>114</v>
      </c>
      <c r="C20" s="113">
        <v>68.959621622485344</v>
      </c>
      <c r="D20" s="114">
        <v>43157</v>
      </c>
      <c r="E20" s="114">
        <v>43446</v>
      </c>
      <c r="F20" s="114">
        <v>44204</v>
      </c>
      <c r="G20" s="114">
        <v>43640</v>
      </c>
      <c r="H20" s="114">
        <v>43691</v>
      </c>
      <c r="I20" s="115">
        <v>-534</v>
      </c>
      <c r="J20" s="116">
        <v>-1.2222196791101143</v>
      </c>
    </row>
    <row r="21" spans="1:10" s="110" customFormat="1" ht="13.5" customHeight="1" x14ac:dyDescent="0.2">
      <c r="A21" s="120"/>
      <c r="B21" s="122" t="s">
        <v>115</v>
      </c>
      <c r="C21" s="113">
        <v>31.04037837751466</v>
      </c>
      <c r="D21" s="114">
        <v>19426</v>
      </c>
      <c r="E21" s="114">
        <v>19429</v>
      </c>
      <c r="F21" s="114">
        <v>19411</v>
      </c>
      <c r="G21" s="114">
        <v>19109</v>
      </c>
      <c r="H21" s="114">
        <v>18863</v>
      </c>
      <c r="I21" s="115">
        <v>563</v>
      </c>
      <c r="J21" s="116">
        <v>2.9846790012193183</v>
      </c>
    </row>
    <row r="22" spans="1:10" s="110" customFormat="1" ht="13.5" customHeight="1" x14ac:dyDescent="0.2">
      <c r="A22" s="118" t="s">
        <v>113</v>
      </c>
      <c r="B22" s="122" t="s">
        <v>116</v>
      </c>
      <c r="C22" s="113">
        <v>96.845788792483589</v>
      </c>
      <c r="D22" s="114">
        <v>60609</v>
      </c>
      <c r="E22" s="114">
        <v>60947</v>
      </c>
      <c r="F22" s="114">
        <v>61665</v>
      </c>
      <c r="G22" s="114">
        <v>60931</v>
      </c>
      <c r="H22" s="114">
        <v>60820</v>
      </c>
      <c r="I22" s="115">
        <v>-211</v>
      </c>
      <c r="J22" s="116">
        <v>-0.34692535350213743</v>
      </c>
    </row>
    <row r="23" spans="1:10" s="110" customFormat="1" ht="13.5" customHeight="1" x14ac:dyDescent="0.2">
      <c r="A23" s="123"/>
      <c r="B23" s="124" t="s">
        <v>117</v>
      </c>
      <c r="C23" s="125">
        <v>3.1302430372465366</v>
      </c>
      <c r="D23" s="114">
        <v>1959</v>
      </c>
      <c r="E23" s="114">
        <v>1909</v>
      </c>
      <c r="F23" s="114">
        <v>1926</v>
      </c>
      <c r="G23" s="114">
        <v>1795</v>
      </c>
      <c r="H23" s="114">
        <v>1712</v>
      </c>
      <c r="I23" s="115">
        <v>247</v>
      </c>
      <c r="J23" s="116">
        <v>14.427570093457945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7004</v>
      </c>
      <c r="E26" s="114">
        <v>7220</v>
      </c>
      <c r="F26" s="114">
        <v>7248</v>
      </c>
      <c r="G26" s="114">
        <v>7349</v>
      </c>
      <c r="H26" s="140">
        <v>7183</v>
      </c>
      <c r="I26" s="115">
        <v>-179</v>
      </c>
      <c r="J26" s="116">
        <v>-2.4919949881665042</v>
      </c>
    </row>
    <row r="27" spans="1:10" s="110" customFormat="1" ht="13.5" customHeight="1" x14ac:dyDescent="0.2">
      <c r="A27" s="118" t="s">
        <v>105</v>
      </c>
      <c r="B27" s="119" t="s">
        <v>106</v>
      </c>
      <c r="C27" s="113">
        <v>42.589948600799545</v>
      </c>
      <c r="D27" s="115">
        <v>2983</v>
      </c>
      <c r="E27" s="114">
        <v>3004</v>
      </c>
      <c r="F27" s="114">
        <v>2989</v>
      </c>
      <c r="G27" s="114">
        <v>2973</v>
      </c>
      <c r="H27" s="140">
        <v>2920</v>
      </c>
      <c r="I27" s="115">
        <v>63</v>
      </c>
      <c r="J27" s="116">
        <v>2.1575342465753424</v>
      </c>
    </row>
    <row r="28" spans="1:10" s="110" customFormat="1" ht="13.5" customHeight="1" x14ac:dyDescent="0.2">
      <c r="A28" s="120"/>
      <c r="B28" s="119" t="s">
        <v>107</v>
      </c>
      <c r="C28" s="113">
        <v>57.410051399200455</v>
      </c>
      <c r="D28" s="115">
        <v>4021</v>
      </c>
      <c r="E28" s="114">
        <v>4216</v>
      </c>
      <c r="F28" s="114">
        <v>4259</v>
      </c>
      <c r="G28" s="114">
        <v>4376</v>
      </c>
      <c r="H28" s="140">
        <v>4263</v>
      </c>
      <c r="I28" s="115">
        <v>-242</v>
      </c>
      <c r="J28" s="116">
        <v>-5.6767534600046918</v>
      </c>
    </row>
    <row r="29" spans="1:10" s="110" customFormat="1" ht="13.5" customHeight="1" x14ac:dyDescent="0.2">
      <c r="A29" s="118" t="s">
        <v>105</v>
      </c>
      <c r="B29" s="121" t="s">
        <v>108</v>
      </c>
      <c r="C29" s="113">
        <v>11.493432324386065</v>
      </c>
      <c r="D29" s="115">
        <v>805</v>
      </c>
      <c r="E29" s="114">
        <v>805</v>
      </c>
      <c r="F29" s="114">
        <v>806</v>
      </c>
      <c r="G29" s="114">
        <v>817</v>
      </c>
      <c r="H29" s="140">
        <v>659</v>
      </c>
      <c r="I29" s="115">
        <v>146</v>
      </c>
      <c r="J29" s="116">
        <v>22.154779969650985</v>
      </c>
    </row>
    <row r="30" spans="1:10" s="110" customFormat="1" ht="13.5" customHeight="1" x14ac:dyDescent="0.2">
      <c r="A30" s="118"/>
      <c r="B30" s="121" t="s">
        <v>109</v>
      </c>
      <c r="C30" s="113">
        <v>40.134209023415188</v>
      </c>
      <c r="D30" s="115">
        <v>2811</v>
      </c>
      <c r="E30" s="114">
        <v>2919</v>
      </c>
      <c r="F30" s="114">
        <v>2946</v>
      </c>
      <c r="G30" s="114">
        <v>3014</v>
      </c>
      <c r="H30" s="140">
        <v>3040</v>
      </c>
      <c r="I30" s="115">
        <v>-229</v>
      </c>
      <c r="J30" s="116">
        <v>-7.5328947368421053</v>
      </c>
    </row>
    <row r="31" spans="1:10" s="110" customFormat="1" ht="13.5" customHeight="1" x14ac:dyDescent="0.2">
      <c r="A31" s="118"/>
      <c r="B31" s="121" t="s">
        <v>110</v>
      </c>
      <c r="C31" s="113">
        <v>25.185608223872073</v>
      </c>
      <c r="D31" s="115">
        <v>1764</v>
      </c>
      <c r="E31" s="114">
        <v>1807</v>
      </c>
      <c r="F31" s="114">
        <v>1822</v>
      </c>
      <c r="G31" s="114">
        <v>1876</v>
      </c>
      <c r="H31" s="140">
        <v>1898</v>
      </c>
      <c r="I31" s="115">
        <v>-134</v>
      </c>
      <c r="J31" s="116">
        <v>-7.060063224446786</v>
      </c>
    </row>
    <row r="32" spans="1:10" s="110" customFormat="1" ht="13.5" customHeight="1" x14ac:dyDescent="0.2">
      <c r="A32" s="120"/>
      <c r="B32" s="121" t="s">
        <v>111</v>
      </c>
      <c r="C32" s="113">
        <v>23.186750428326672</v>
      </c>
      <c r="D32" s="115">
        <v>1624</v>
      </c>
      <c r="E32" s="114">
        <v>1689</v>
      </c>
      <c r="F32" s="114">
        <v>1674</v>
      </c>
      <c r="G32" s="114">
        <v>1642</v>
      </c>
      <c r="H32" s="140">
        <v>1586</v>
      </c>
      <c r="I32" s="115">
        <v>38</v>
      </c>
      <c r="J32" s="116">
        <v>2.3959646910466583</v>
      </c>
    </row>
    <row r="33" spans="1:10" s="110" customFormat="1" ht="13.5" customHeight="1" x14ac:dyDescent="0.2">
      <c r="A33" s="120"/>
      <c r="B33" s="121" t="s">
        <v>112</v>
      </c>
      <c r="C33" s="113">
        <v>2.6841804683038264</v>
      </c>
      <c r="D33" s="115">
        <v>188</v>
      </c>
      <c r="E33" s="114">
        <v>203</v>
      </c>
      <c r="F33" s="114">
        <v>209</v>
      </c>
      <c r="G33" s="114">
        <v>204</v>
      </c>
      <c r="H33" s="140">
        <v>206</v>
      </c>
      <c r="I33" s="115">
        <v>-18</v>
      </c>
      <c r="J33" s="116">
        <v>-8.7378640776699026</v>
      </c>
    </row>
    <row r="34" spans="1:10" s="110" customFormat="1" ht="13.5" customHeight="1" x14ac:dyDescent="0.2">
      <c r="A34" s="118" t="s">
        <v>113</v>
      </c>
      <c r="B34" s="122" t="s">
        <v>116</v>
      </c>
      <c r="C34" s="113">
        <v>96.84466019417475</v>
      </c>
      <c r="D34" s="115">
        <v>6783</v>
      </c>
      <c r="E34" s="114">
        <v>6988</v>
      </c>
      <c r="F34" s="114">
        <v>7036</v>
      </c>
      <c r="G34" s="114">
        <v>7143</v>
      </c>
      <c r="H34" s="140">
        <v>6985</v>
      </c>
      <c r="I34" s="115">
        <v>-202</v>
      </c>
      <c r="J34" s="116">
        <v>-2.8919112383679311</v>
      </c>
    </row>
    <row r="35" spans="1:10" s="110" customFormat="1" ht="13.5" customHeight="1" x14ac:dyDescent="0.2">
      <c r="A35" s="118"/>
      <c r="B35" s="119" t="s">
        <v>117</v>
      </c>
      <c r="C35" s="113">
        <v>3.0982295830953741</v>
      </c>
      <c r="D35" s="115">
        <v>217</v>
      </c>
      <c r="E35" s="114">
        <v>222</v>
      </c>
      <c r="F35" s="114">
        <v>204</v>
      </c>
      <c r="G35" s="114">
        <v>193</v>
      </c>
      <c r="H35" s="140">
        <v>186</v>
      </c>
      <c r="I35" s="115">
        <v>31</v>
      </c>
      <c r="J35" s="116">
        <v>16.666666666666668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5020</v>
      </c>
      <c r="E37" s="114">
        <v>5195</v>
      </c>
      <c r="F37" s="114">
        <v>5223</v>
      </c>
      <c r="G37" s="114">
        <v>5389</v>
      </c>
      <c r="H37" s="140">
        <v>5309</v>
      </c>
      <c r="I37" s="115">
        <v>-289</v>
      </c>
      <c r="J37" s="116">
        <v>-5.4435863627801844</v>
      </c>
    </row>
    <row r="38" spans="1:10" s="110" customFormat="1" ht="13.5" customHeight="1" x14ac:dyDescent="0.2">
      <c r="A38" s="118" t="s">
        <v>105</v>
      </c>
      <c r="B38" s="119" t="s">
        <v>106</v>
      </c>
      <c r="C38" s="113">
        <v>43.446215139442231</v>
      </c>
      <c r="D38" s="115">
        <v>2181</v>
      </c>
      <c r="E38" s="114">
        <v>2219</v>
      </c>
      <c r="F38" s="114">
        <v>2222</v>
      </c>
      <c r="G38" s="114">
        <v>2251</v>
      </c>
      <c r="H38" s="140">
        <v>2228</v>
      </c>
      <c r="I38" s="115">
        <v>-47</v>
      </c>
      <c r="J38" s="116">
        <v>-2.1095152603231599</v>
      </c>
    </row>
    <row r="39" spans="1:10" s="110" customFormat="1" ht="13.5" customHeight="1" x14ac:dyDescent="0.2">
      <c r="A39" s="120"/>
      <c r="B39" s="119" t="s">
        <v>107</v>
      </c>
      <c r="C39" s="113">
        <v>56.553784860557769</v>
      </c>
      <c r="D39" s="115">
        <v>2839</v>
      </c>
      <c r="E39" s="114">
        <v>2976</v>
      </c>
      <c r="F39" s="114">
        <v>3001</v>
      </c>
      <c r="G39" s="114">
        <v>3138</v>
      </c>
      <c r="H39" s="140">
        <v>3081</v>
      </c>
      <c r="I39" s="115">
        <v>-242</v>
      </c>
      <c r="J39" s="116">
        <v>-7.854592664719247</v>
      </c>
    </row>
    <row r="40" spans="1:10" s="110" customFormat="1" ht="13.5" customHeight="1" x14ac:dyDescent="0.2">
      <c r="A40" s="118" t="s">
        <v>105</v>
      </c>
      <c r="B40" s="121" t="s">
        <v>108</v>
      </c>
      <c r="C40" s="113">
        <v>11.892430278884461</v>
      </c>
      <c r="D40" s="115">
        <v>597</v>
      </c>
      <c r="E40" s="114">
        <v>586</v>
      </c>
      <c r="F40" s="114">
        <v>599</v>
      </c>
      <c r="G40" s="114">
        <v>667</v>
      </c>
      <c r="H40" s="140">
        <v>519</v>
      </c>
      <c r="I40" s="115">
        <v>78</v>
      </c>
      <c r="J40" s="116">
        <v>15.028901734104046</v>
      </c>
    </row>
    <row r="41" spans="1:10" s="110" customFormat="1" ht="13.5" customHeight="1" x14ac:dyDescent="0.2">
      <c r="A41" s="118"/>
      <c r="B41" s="121" t="s">
        <v>109</v>
      </c>
      <c r="C41" s="113">
        <v>29.143426294820717</v>
      </c>
      <c r="D41" s="115">
        <v>1463</v>
      </c>
      <c r="E41" s="114">
        <v>1545</v>
      </c>
      <c r="F41" s="114">
        <v>1563</v>
      </c>
      <c r="G41" s="114">
        <v>1628</v>
      </c>
      <c r="H41" s="140">
        <v>1712</v>
      </c>
      <c r="I41" s="115">
        <v>-249</v>
      </c>
      <c r="J41" s="116">
        <v>-14.544392523364486</v>
      </c>
    </row>
    <row r="42" spans="1:10" s="110" customFormat="1" ht="13.5" customHeight="1" x14ac:dyDescent="0.2">
      <c r="A42" s="118"/>
      <c r="B42" s="121" t="s">
        <v>110</v>
      </c>
      <c r="C42" s="113">
        <v>27.051792828685258</v>
      </c>
      <c r="D42" s="115">
        <v>1358</v>
      </c>
      <c r="E42" s="114">
        <v>1394</v>
      </c>
      <c r="F42" s="114">
        <v>1402</v>
      </c>
      <c r="G42" s="114">
        <v>1466</v>
      </c>
      <c r="H42" s="140">
        <v>1510</v>
      </c>
      <c r="I42" s="115">
        <v>-152</v>
      </c>
      <c r="J42" s="116">
        <v>-10.066225165562914</v>
      </c>
    </row>
    <row r="43" spans="1:10" s="110" customFormat="1" ht="13.5" customHeight="1" x14ac:dyDescent="0.2">
      <c r="A43" s="120"/>
      <c r="B43" s="121" t="s">
        <v>111</v>
      </c>
      <c r="C43" s="113">
        <v>31.91235059760956</v>
      </c>
      <c r="D43" s="115">
        <v>1602</v>
      </c>
      <c r="E43" s="114">
        <v>1670</v>
      </c>
      <c r="F43" s="114">
        <v>1659</v>
      </c>
      <c r="G43" s="114">
        <v>1628</v>
      </c>
      <c r="H43" s="140">
        <v>1568</v>
      </c>
      <c r="I43" s="115">
        <v>34</v>
      </c>
      <c r="J43" s="116">
        <v>2.1683673469387754</v>
      </c>
    </row>
    <row r="44" spans="1:10" s="110" customFormat="1" ht="13.5" customHeight="1" x14ac:dyDescent="0.2">
      <c r="A44" s="120"/>
      <c r="B44" s="121" t="s">
        <v>112</v>
      </c>
      <c r="C44" s="113">
        <v>3.6055776892430278</v>
      </c>
      <c r="D44" s="115">
        <v>181</v>
      </c>
      <c r="E44" s="114">
        <v>199</v>
      </c>
      <c r="F44" s="114" t="s">
        <v>513</v>
      </c>
      <c r="G44" s="114" t="s">
        <v>513</v>
      </c>
      <c r="H44" s="140">
        <v>199</v>
      </c>
      <c r="I44" s="115">
        <v>-18</v>
      </c>
      <c r="J44" s="116">
        <v>-9.0452261306532655</v>
      </c>
    </row>
    <row r="45" spans="1:10" s="110" customFormat="1" ht="13.5" customHeight="1" x14ac:dyDescent="0.2">
      <c r="A45" s="118" t="s">
        <v>113</v>
      </c>
      <c r="B45" s="122" t="s">
        <v>116</v>
      </c>
      <c r="C45" s="113">
        <v>96.494023904382473</v>
      </c>
      <c r="D45" s="115">
        <v>4844</v>
      </c>
      <c r="E45" s="114">
        <v>5008</v>
      </c>
      <c r="F45" s="114">
        <v>5056</v>
      </c>
      <c r="G45" s="114">
        <v>5223</v>
      </c>
      <c r="H45" s="140">
        <v>5149</v>
      </c>
      <c r="I45" s="115">
        <v>-305</v>
      </c>
      <c r="J45" s="116">
        <v>-5.9234802874344537</v>
      </c>
    </row>
    <row r="46" spans="1:10" s="110" customFormat="1" ht="13.5" customHeight="1" x14ac:dyDescent="0.2">
      <c r="A46" s="118"/>
      <c r="B46" s="119" t="s">
        <v>117</v>
      </c>
      <c r="C46" s="113">
        <v>3.4262948207171315</v>
      </c>
      <c r="D46" s="115">
        <v>172</v>
      </c>
      <c r="E46" s="114">
        <v>177</v>
      </c>
      <c r="F46" s="114">
        <v>159</v>
      </c>
      <c r="G46" s="114">
        <v>153</v>
      </c>
      <c r="H46" s="140">
        <v>148</v>
      </c>
      <c r="I46" s="115">
        <v>24</v>
      </c>
      <c r="J46" s="116">
        <v>16.216216216216218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1984</v>
      </c>
      <c r="E48" s="114">
        <v>2025</v>
      </c>
      <c r="F48" s="114">
        <v>2025</v>
      </c>
      <c r="G48" s="114">
        <v>1960</v>
      </c>
      <c r="H48" s="140">
        <v>1874</v>
      </c>
      <c r="I48" s="115">
        <v>110</v>
      </c>
      <c r="J48" s="116">
        <v>5.8697972251867663</v>
      </c>
    </row>
    <row r="49" spans="1:12" s="110" customFormat="1" ht="13.5" customHeight="1" x14ac:dyDescent="0.2">
      <c r="A49" s="118" t="s">
        <v>105</v>
      </c>
      <c r="B49" s="119" t="s">
        <v>106</v>
      </c>
      <c r="C49" s="113">
        <v>40.423387096774192</v>
      </c>
      <c r="D49" s="115">
        <v>802</v>
      </c>
      <c r="E49" s="114">
        <v>785</v>
      </c>
      <c r="F49" s="114">
        <v>767</v>
      </c>
      <c r="G49" s="114">
        <v>722</v>
      </c>
      <c r="H49" s="140">
        <v>692</v>
      </c>
      <c r="I49" s="115">
        <v>110</v>
      </c>
      <c r="J49" s="116">
        <v>15.895953757225433</v>
      </c>
    </row>
    <row r="50" spans="1:12" s="110" customFormat="1" ht="13.5" customHeight="1" x14ac:dyDescent="0.2">
      <c r="A50" s="120"/>
      <c r="B50" s="119" t="s">
        <v>107</v>
      </c>
      <c r="C50" s="113">
        <v>59.576612903225808</v>
      </c>
      <c r="D50" s="115">
        <v>1182</v>
      </c>
      <c r="E50" s="114">
        <v>1240</v>
      </c>
      <c r="F50" s="114">
        <v>1258</v>
      </c>
      <c r="G50" s="114">
        <v>1238</v>
      </c>
      <c r="H50" s="140">
        <v>1182</v>
      </c>
      <c r="I50" s="115">
        <v>0</v>
      </c>
      <c r="J50" s="116">
        <v>0</v>
      </c>
    </row>
    <row r="51" spans="1:12" s="110" customFormat="1" ht="13.5" customHeight="1" x14ac:dyDescent="0.2">
      <c r="A51" s="118" t="s">
        <v>105</v>
      </c>
      <c r="B51" s="121" t="s">
        <v>108</v>
      </c>
      <c r="C51" s="113">
        <v>10.483870967741936</v>
      </c>
      <c r="D51" s="115">
        <v>208</v>
      </c>
      <c r="E51" s="114">
        <v>219</v>
      </c>
      <c r="F51" s="114">
        <v>207</v>
      </c>
      <c r="G51" s="114">
        <v>150</v>
      </c>
      <c r="H51" s="140">
        <v>140</v>
      </c>
      <c r="I51" s="115">
        <v>68</v>
      </c>
      <c r="J51" s="116">
        <v>48.571428571428569</v>
      </c>
    </row>
    <row r="52" spans="1:12" s="110" customFormat="1" ht="13.5" customHeight="1" x14ac:dyDescent="0.2">
      <c r="A52" s="118"/>
      <c r="B52" s="121" t="s">
        <v>109</v>
      </c>
      <c r="C52" s="113">
        <v>67.943548387096769</v>
      </c>
      <c r="D52" s="115">
        <v>1348</v>
      </c>
      <c r="E52" s="114">
        <v>1374</v>
      </c>
      <c r="F52" s="114">
        <v>1383</v>
      </c>
      <c r="G52" s="114">
        <v>1386</v>
      </c>
      <c r="H52" s="140">
        <v>1328</v>
      </c>
      <c r="I52" s="115">
        <v>20</v>
      </c>
      <c r="J52" s="116">
        <v>1.5060240963855422</v>
      </c>
    </row>
    <row r="53" spans="1:12" s="110" customFormat="1" ht="13.5" customHeight="1" x14ac:dyDescent="0.2">
      <c r="A53" s="118"/>
      <c r="B53" s="121" t="s">
        <v>110</v>
      </c>
      <c r="C53" s="113">
        <v>20.463709677419356</v>
      </c>
      <c r="D53" s="115">
        <v>406</v>
      </c>
      <c r="E53" s="114">
        <v>413</v>
      </c>
      <c r="F53" s="114">
        <v>420</v>
      </c>
      <c r="G53" s="114">
        <v>410</v>
      </c>
      <c r="H53" s="140">
        <v>388</v>
      </c>
      <c r="I53" s="115">
        <v>18</v>
      </c>
      <c r="J53" s="116">
        <v>4.6391752577319592</v>
      </c>
    </row>
    <row r="54" spans="1:12" s="110" customFormat="1" ht="13.5" customHeight="1" x14ac:dyDescent="0.2">
      <c r="A54" s="120"/>
      <c r="B54" s="121" t="s">
        <v>111</v>
      </c>
      <c r="C54" s="113">
        <v>1.1088709677419355</v>
      </c>
      <c r="D54" s="115">
        <v>22</v>
      </c>
      <c r="E54" s="114">
        <v>19</v>
      </c>
      <c r="F54" s="114">
        <v>15</v>
      </c>
      <c r="G54" s="114">
        <v>14</v>
      </c>
      <c r="H54" s="140">
        <v>18</v>
      </c>
      <c r="I54" s="115">
        <v>4</v>
      </c>
      <c r="J54" s="116">
        <v>22.222222222222221</v>
      </c>
    </row>
    <row r="55" spans="1:12" s="110" customFormat="1" ht="13.5" customHeight="1" x14ac:dyDescent="0.2">
      <c r="A55" s="120"/>
      <c r="B55" s="121" t="s">
        <v>112</v>
      </c>
      <c r="C55" s="113">
        <v>0.35282258064516131</v>
      </c>
      <c r="D55" s="115">
        <v>7</v>
      </c>
      <c r="E55" s="114">
        <v>4</v>
      </c>
      <c r="F55" s="114" t="s">
        <v>513</v>
      </c>
      <c r="G55" s="114" t="s">
        <v>513</v>
      </c>
      <c r="H55" s="140">
        <v>7</v>
      </c>
      <c r="I55" s="115">
        <v>0</v>
      </c>
      <c r="J55" s="116">
        <v>0</v>
      </c>
    </row>
    <row r="56" spans="1:12" s="110" customFormat="1" ht="13.5" customHeight="1" x14ac:dyDescent="0.2">
      <c r="A56" s="118" t="s">
        <v>113</v>
      </c>
      <c r="B56" s="122" t="s">
        <v>116</v>
      </c>
      <c r="C56" s="113">
        <v>97.73185483870968</v>
      </c>
      <c r="D56" s="115">
        <v>1939</v>
      </c>
      <c r="E56" s="114">
        <v>1980</v>
      </c>
      <c r="F56" s="114">
        <v>1980</v>
      </c>
      <c r="G56" s="114">
        <v>1920</v>
      </c>
      <c r="H56" s="140">
        <v>1836</v>
      </c>
      <c r="I56" s="115">
        <v>103</v>
      </c>
      <c r="J56" s="116">
        <v>5.6100217864923749</v>
      </c>
    </row>
    <row r="57" spans="1:12" s="110" customFormat="1" ht="13.5" customHeight="1" x14ac:dyDescent="0.2">
      <c r="A57" s="142"/>
      <c r="B57" s="124" t="s">
        <v>117</v>
      </c>
      <c r="C57" s="125">
        <v>2.2681451612903225</v>
      </c>
      <c r="D57" s="143">
        <v>45</v>
      </c>
      <c r="E57" s="144">
        <v>45</v>
      </c>
      <c r="F57" s="144">
        <v>45</v>
      </c>
      <c r="G57" s="144">
        <v>40</v>
      </c>
      <c r="H57" s="145">
        <v>38</v>
      </c>
      <c r="I57" s="143">
        <v>7</v>
      </c>
      <c r="J57" s="146">
        <v>18.421052631578949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62583</v>
      </c>
      <c r="E12" s="236">
        <v>62875</v>
      </c>
      <c r="F12" s="114">
        <v>63615</v>
      </c>
      <c r="G12" s="114">
        <v>62749</v>
      </c>
      <c r="H12" s="140">
        <v>62554</v>
      </c>
      <c r="I12" s="115">
        <v>29</v>
      </c>
      <c r="J12" s="116">
        <v>4.635994500751351E-2</v>
      </c>
    </row>
    <row r="13" spans="1:15" s="110" customFormat="1" ht="12" customHeight="1" x14ac:dyDescent="0.2">
      <c r="A13" s="118" t="s">
        <v>105</v>
      </c>
      <c r="B13" s="119" t="s">
        <v>106</v>
      </c>
      <c r="C13" s="113">
        <v>50.646341658277805</v>
      </c>
      <c r="D13" s="115">
        <v>31696</v>
      </c>
      <c r="E13" s="114">
        <v>31806</v>
      </c>
      <c r="F13" s="114">
        <v>32357</v>
      </c>
      <c r="G13" s="114">
        <v>31888</v>
      </c>
      <c r="H13" s="140">
        <v>31816</v>
      </c>
      <c r="I13" s="115">
        <v>-120</v>
      </c>
      <c r="J13" s="116">
        <v>-0.37716872014080965</v>
      </c>
    </row>
    <row r="14" spans="1:15" s="110" customFormat="1" ht="12" customHeight="1" x14ac:dyDescent="0.2">
      <c r="A14" s="118"/>
      <c r="B14" s="119" t="s">
        <v>107</v>
      </c>
      <c r="C14" s="113">
        <v>49.353658341722195</v>
      </c>
      <c r="D14" s="115">
        <v>30887</v>
      </c>
      <c r="E14" s="114">
        <v>31069</v>
      </c>
      <c r="F14" s="114">
        <v>31258</v>
      </c>
      <c r="G14" s="114">
        <v>30861</v>
      </c>
      <c r="H14" s="140">
        <v>30738</v>
      </c>
      <c r="I14" s="115">
        <v>149</v>
      </c>
      <c r="J14" s="116">
        <v>0.48474201314334048</v>
      </c>
    </row>
    <row r="15" spans="1:15" s="110" customFormat="1" ht="12" customHeight="1" x14ac:dyDescent="0.2">
      <c r="A15" s="118" t="s">
        <v>105</v>
      </c>
      <c r="B15" s="121" t="s">
        <v>108</v>
      </c>
      <c r="C15" s="113">
        <v>8.385663838422575</v>
      </c>
      <c r="D15" s="115">
        <v>5248</v>
      </c>
      <c r="E15" s="114">
        <v>5371</v>
      </c>
      <c r="F15" s="114">
        <v>5518</v>
      </c>
      <c r="G15" s="114">
        <v>4821</v>
      </c>
      <c r="H15" s="140">
        <v>4920</v>
      </c>
      <c r="I15" s="115">
        <v>328</v>
      </c>
      <c r="J15" s="116">
        <v>6.666666666666667</v>
      </c>
    </row>
    <row r="16" spans="1:15" s="110" customFormat="1" ht="12" customHeight="1" x14ac:dyDescent="0.2">
      <c r="A16" s="118"/>
      <c r="B16" s="121" t="s">
        <v>109</v>
      </c>
      <c r="C16" s="113">
        <v>65.252544620743649</v>
      </c>
      <c r="D16" s="115">
        <v>40837</v>
      </c>
      <c r="E16" s="114">
        <v>41011</v>
      </c>
      <c r="F16" s="114">
        <v>41615</v>
      </c>
      <c r="G16" s="114">
        <v>41597</v>
      </c>
      <c r="H16" s="140">
        <v>41558</v>
      </c>
      <c r="I16" s="115">
        <v>-721</v>
      </c>
      <c r="J16" s="116">
        <v>-1.7349246835747629</v>
      </c>
    </row>
    <row r="17" spans="1:10" s="110" customFormat="1" ht="12" customHeight="1" x14ac:dyDescent="0.2">
      <c r="A17" s="118"/>
      <c r="B17" s="121" t="s">
        <v>110</v>
      </c>
      <c r="C17" s="113">
        <v>25.585222824089609</v>
      </c>
      <c r="D17" s="115">
        <v>16012</v>
      </c>
      <c r="E17" s="114">
        <v>15995</v>
      </c>
      <c r="F17" s="114">
        <v>15955</v>
      </c>
      <c r="G17" s="114">
        <v>15824</v>
      </c>
      <c r="H17" s="140">
        <v>15618</v>
      </c>
      <c r="I17" s="115">
        <v>394</v>
      </c>
      <c r="J17" s="116">
        <v>2.5227301831220386</v>
      </c>
    </row>
    <row r="18" spans="1:10" s="110" customFormat="1" ht="12" customHeight="1" x14ac:dyDescent="0.2">
      <c r="A18" s="120"/>
      <c r="B18" s="121" t="s">
        <v>111</v>
      </c>
      <c r="C18" s="113">
        <v>0.77656871674416372</v>
      </c>
      <c r="D18" s="115">
        <v>486</v>
      </c>
      <c r="E18" s="114">
        <v>498</v>
      </c>
      <c r="F18" s="114">
        <v>527</v>
      </c>
      <c r="G18" s="114">
        <v>507</v>
      </c>
      <c r="H18" s="140">
        <v>458</v>
      </c>
      <c r="I18" s="115">
        <v>28</v>
      </c>
      <c r="J18" s="116">
        <v>6.1135371179039302</v>
      </c>
    </row>
    <row r="19" spans="1:10" s="110" customFormat="1" ht="12" customHeight="1" x14ac:dyDescent="0.2">
      <c r="A19" s="120"/>
      <c r="B19" s="121" t="s">
        <v>112</v>
      </c>
      <c r="C19" s="113">
        <v>0.24287745873480018</v>
      </c>
      <c r="D19" s="115">
        <v>152</v>
      </c>
      <c r="E19" s="114">
        <v>148</v>
      </c>
      <c r="F19" s="114">
        <v>186</v>
      </c>
      <c r="G19" s="114">
        <v>167</v>
      </c>
      <c r="H19" s="140">
        <v>147</v>
      </c>
      <c r="I19" s="115">
        <v>5</v>
      </c>
      <c r="J19" s="116">
        <v>3.4013605442176869</v>
      </c>
    </row>
    <row r="20" spans="1:10" s="110" customFormat="1" ht="12" customHeight="1" x14ac:dyDescent="0.2">
      <c r="A20" s="118" t="s">
        <v>113</v>
      </c>
      <c r="B20" s="119" t="s">
        <v>181</v>
      </c>
      <c r="C20" s="113">
        <v>68.959621622485344</v>
      </c>
      <c r="D20" s="115">
        <v>43157</v>
      </c>
      <c r="E20" s="114">
        <v>43446</v>
      </c>
      <c r="F20" s="114">
        <v>44204</v>
      </c>
      <c r="G20" s="114">
        <v>43640</v>
      </c>
      <c r="H20" s="140">
        <v>43691</v>
      </c>
      <c r="I20" s="115">
        <v>-534</v>
      </c>
      <c r="J20" s="116">
        <v>-1.2222196791101143</v>
      </c>
    </row>
    <row r="21" spans="1:10" s="110" customFormat="1" ht="12" customHeight="1" x14ac:dyDescent="0.2">
      <c r="A21" s="118"/>
      <c r="B21" s="119" t="s">
        <v>182</v>
      </c>
      <c r="C21" s="113">
        <v>31.04037837751466</v>
      </c>
      <c r="D21" s="115">
        <v>19426</v>
      </c>
      <c r="E21" s="114">
        <v>19429</v>
      </c>
      <c r="F21" s="114">
        <v>19411</v>
      </c>
      <c r="G21" s="114">
        <v>19109</v>
      </c>
      <c r="H21" s="140">
        <v>18863</v>
      </c>
      <c r="I21" s="115">
        <v>563</v>
      </c>
      <c r="J21" s="116">
        <v>2.9846790012193183</v>
      </c>
    </row>
    <row r="22" spans="1:10" s="110" customFormat="1" ht="12" customHeight="1" x14ac:dyDescent="0.2">
      <c r="A22" s="118" t="s">
        <v>113</v>
      </c>
      <c r="B22" s="119" t="s">
        <v>116</v>
      </c>
      <c r="C22" s="113">
        <v>96.845788792483589</v>
      </c>
      <c r="D22" s="115">
        <v>60609</v>
      </c>
      <c r="E22" s="114">
        <v>60947</v>
      </c>
      <c r="F22" s="114">
        <v>61665</v>
      </c>
      <c r="G22" s="114">
        <v>60931</v>
      </c>
      <c r="H22" s="140">
        <v>60820</v>
      </c>
      <c r="I22" s="115">
        <v>-211</v>
      </c>
      <c r="J22" s="116">
        <v>-0.34692535350213743</v>
      </c>
    </row>
    <row r="23" spans="1:10" s="110" customFormat="1" ht="12" customHeight="1" x14ac:dyDescent="0.2">
      <c r="A23" s="118"/>
      <c r="B23" s="119" t="s">
        <v>117</v>
      </c>
      <c r="C23" s="113">
        <v>3.1302430372465366</v>
      </c>
      <c r="D23" s="115">
        <v>1959</v>
      </c>
      <c r="E23" s="114">
        <v>1909</v>
      </c>
      <c r="F23" s="114">
        <v>1926</v>
      </c>
      <c r="G23" s="114">
        <v>1795</v>
      </c>
      <c r="H23" s="140">
        <v>1712</v>
      </c>
      <c r="I23" s="115">
        <v>247</v>
      </c>
      <c r="J23" s="116">
        <v>14.427570093457945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71964</v>
      </c>
      <c r="E64" s="236">
        <v>72377</v>
      </c>
      <c r="F64" s="236">
        <v>73109</v>
      </c>
      <c r="G64" s="236">
        <v>72219</v>
      </c>
      <c r="H64" s="140">
        <v>72061</v>
      </c>
      <c r="I64" s="115">
        <v>-97</v>
      </c>
      <c r="J64" s="116">
        <v>-0.13460817918152676</v>
      </c>
    </row>
    <row r="65" spans="1:12" s="110" customFormat="1" ht="12" customHeight="1" x14ac:dyDescent="0.2">
      <c r="A65" s="118" t="s">
        <v>105</v>
      </c>
      <c r="B65" s="119" t="s">
        <v>106</v>
      </c>
      <c r="C65" s="113">
        <v>52.680506920126732</v>
      </c>
      <c r="D65" s="235">
        <v>37911</v>
      </c>
      <c r="E65" s="236">
        <v>38126</v>
      </c>
      <c r="F65" s="236">
        <v>38694</v>
      </c>
      <c r="G65" s="236">
        <v>38250</v>
      </c>
      <c r="H65" s="140">
        <v>38128</v>
      </c>
      <c r="I65" s="115">
        <v>-217</v>
      </c>
      <c r="J65" s="116">
        <v>-0.56913554343264794</v>
      </c>
    </row>
    <row r="66" spans="1:12" s="110" customFormat="1" ht="12" customHeight="1" x14ac:dyDescent="0.2">
      <c r="A66" s="118"/>
      <c r="B66" s="119" t="s">
        <v>107</v>
      </c>
      <c r="C66" s="113">
        <v>47.319493079873268</v>
      </c>
      <c r="D66" s="235">
        <v>34053</v>
      </c>
      <c r="E66" s="236">
        <v>34251</v>
      </c>
      <c r="F66" s="236">
        <v>34415</v>
      </c>
      <c r="G66" s="236">
        <v>33969</v>
      </c>
      <c r="H66" s="140">
        <v>33933</v>
      </c>
      <c r="I66" s="115">
        <v>120</v>
      </c>
      <c r="J66" s="116">
        <v>0.35363805145433647</v>
      </c>
    </row>
    <row r="67" spans="1:12" s="110" customFormat="1" ht="12" customHeight="1" x14ac:dyDescent="0.2">
      <c r="A67" s="118" t="s">
        <v>105</v>
      </c>
      <c r="B67" s="121" t="s">
        <v>108</v>
      </c>
      <c r="C67" s="113">
        <v>8.031793674615086</v>
      </c>
      <c r="D67" s="235">
        <v>5780</v>
      </c>
      <c r="E67" s="236">
        <v>5988</v>
      </c>
      <c r="F67" s="236">
        <v>6142</v>
      </c>
      <c r="G67" s="236">
        <v>5404</v>
      </c>
      <c r="H67" s="140">
        <v>5546</v>
      </c>
      <c r="I67" s="115">
        <v>234</v>
      </c>
      <c r="J67" s="116">
        <v>4.2192571222502702</v>
      </c>
    </row>
    <row r="68" spans="1:12" s="110" customFormat="1" ht="12" customHeight="1" x14ac:dyDescent="0.2">
      <c r="A68" s="118"/>
      <c r="B68" s="121" t="s">
        <v>109</v>
      </c>
      <c r="C68" s="113">
        <v>65.193707965093651</v>
      </c>
      <c r="D68" s="235">
        <v>46916</v>
      </c>
      <c r="E68" s="236">
        <v>47142</v>
      </c>
      <c r="F68" s="236">
        <v>47764</v>
      </c>
      <c r="G68" s="236">
        <v>47866</v>
      </c>
      <c r="H68" s="140">
        <v>47861</v>
      </c>
      <c r="I68" s="115">
        <v>-945</v>
      </c>
      <c r="J68" s="116">
        <v>-1.9744677294665802</v>
      </c>
    </row>
    <row r="69" spans="1:12" s="110" customFormat="1" ht="12" customHeight="1" x14ac:dyDescent="0.2">
      <c r="A69" s="118"/>
      <c r="B69" s="121" t="s">
        <v>110</v>
      </c>
      <c r="C69" s="113">
        <v>25.944916902895894</v>
      </c>
      <c r="D69" s="235">
        <v>18671</v>
      </c>
      <c r="E69" s="236">
        <v>18650</v>
      </c>
      <c r="F69" s="236">
        <v>18587</v>
      </c>
      <c r="G69" s="236">
        <v>18371</v>
      </c>
      <c r="H69" s="140">
        <v>18113</v>
      </c>
      <c r="I69" s="115">
        <v>558</v>
      </c>
      <c r="J69" s="116">
        <v>3.0806602992325955</v>
      </c>
    </row>
    <row r="70" spans="1:12" s="110" customFormat="1" ht="12" customHeight="1" x14ac:dyDescent="0.2">
      <c r="A70" s="120"/>
      <c r="B70" s="121" t="s">
        <v>111</v>
      </c>
      <c r="C70" s="113">
        <v>0.82958145739536437</v>
      </c>
      <c r="D70" s="235">
        <v>597</v>
      </c>
      <c r="E70" s="236">
        <v>597</v>
      </c>
      <c r="F70" s="236">
        <v>616</v>
      </c>
      <c r="G70" s="236">
        <v>578</v>
      </c>
      <c r="H70" s="140">
        <v>541</v>
      </c>
      <c r="I70" s="115">
        <v>56</v>
      </c>
      <c r="J70" s="116">
        <v>10.351201478743068</v>
      </c>
    </row>
    <row r="71" spans="1:12" s="110" customFormat="1" ht="12" customHeight="1" x14ac:dyDescent="0.2">
      <c r="A71" s="120"/>
      <c r="B71" s="121" t="s">
        <v>112</v>
      </c>
      <c r="C71" s="113">
        <v>0.26957923406147516</v>
      </c>
      <c r="D71" s="235">
        <v>194</v>
      </c>
      <c r="E71" s="236">
        <v>186</v>
      </c>
      <c r="F71" s="236">
        <v>213</v>
      </c>
      <c r="G71" s="236">
        <v>173</v>
      </c>
      <c r="H71" s="140">
        <v>172</v>
      </c>
      <c r="I71" s="115">
        <v>22</v>
      </c>
      <c r="J71" s="116">
        <v>12.790697674418604</v>
      </c>
    </row>
    <row r="72" spans="1:12" s="110" customFormat="1" ht="12" customHeight="1" x14ac:dyDescent="0.2">
      <c r="A72" s="118" t="s">
        <v>113</v>
      </c>
      <c r="B72" s="119" t="s">
        <v>181</v>
      </c>
      <c r="C72" s="113">
        <v>70.310155077538766</v>
      </c>
      <c r="D72" s="235">
        <v>50598</v>
      </c>
      <c r="E72" s="236">
        <v>50971</v>
      </c>
      <c r="F72" s="236">
        <v>51758</v>
      </c>
      <c r="G72" s="236">
        <v>51230</v>
      </c>
      <c r="H72" s="140">
        <v>51298</v>
      </c>
      <c r="I72" s="115">
        <v>-700</v>
      </c>
      <c r="J72" s="116">
        <v>-1.3645756169831182</v>
      </c>
    </row>
    <row r="73" spans="1:12" s="110" customFormat="1" ht="12" customHeight="1" x14ac:dyDescent="0.2">
      <c r="A73" s="118"/>
      <c r="B73" s="119" t="s">
        <v>182</v>
      </c>
      <c r="C73" s="113">
        <v>29.68984492246123</v>
      </c>
      <c r="D73" s="115">
        <v>21366</v>
      </c>
      <c r="E73" s="114">
        <v>21406</v>
      </c>
      <c r="F73" s="114">
        <v>21351</v>
      </c>
      <c r="G73" s="114">
        <v>20989</v>
      </c>
      <c r="H73" s="140">
        <v>20763</v>
      </c>
      <c r="I73" s="115">
        <v>603</v>
      </c>
      <c r="J73" s="116">
        <v>2.904204594711747</v>
      </c>
    </row>
    <row r="74" spans="1:12" s="110" customFormat="1" ht="12" customHeight="1" x14ac:dyDescent="0.2">
      <c r="A74" s="118" t="s">
        <v>113</v>
      </c>
      <c r="B74" s="119" t="s">
        <v>116</v>
      </c>
      <c r="C74" s="113">
        <v>97.102718025679508</v>
      </c>
      <c r="D74" s="115">
        <v>69879</v>
      </c>
      <c r="E74" s="114">
        <v>70351</v>
      </c>
      <c r="F74" s="114">
        <v>71041</v>
      </c>
      <c r="G74" s="114">
        <v>70258</v>
      </c>
      <c r="H74" s="140">
        <v>70198</v>
      </c>
      <c r="I74" s="115">
        <v>-319</v>
      </c>
      <c r="J74" s="116">
        <v>-0.4544289011082937</v>
      </c>
    </row>
    <row r="75" spans="1:12" s="110" customFormat="1" ht="12" customHeight="1" x14ac:dyDescent="0.2">
      <c r="A75" s="142"/>
      <c r="B75" s="124" t="s">
        <v>117</v>
      </c>
      <c r="C75" s="125">
        <v>2.8819965538324719</v>
      </c>
      <c r="D75" s="143">
        <v>2074</v>
      </c>
      <c r="E75" s="144">
        <v>2015</v>
      </c>
      <c r="F75" s="144">
        <v>2056</v>
      </c>
      <c r="G75" s="144">
        <v>1950</v>
      </c>
      <c r="H75" s="145">
        <v>1850</v>
      </c>
      <c r="I75" s="143">
        <v>224</v>
      </c>
      <c r="J75" s="146">
        <v>12.108108108108109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62583</v>
      </c>
      <c r="G11" s="114">
        <v>62875</v>
      </c>
      <c r="H11" s="114">
        <v>63615</v>
      </c>
      <c r="I11" s="114">
        <v>62749</v>
      </c>
      <c r="J11" s="140">
        <v>62554</v>
      </c>
      <c r="K11" s="114">
        <v>29</v>
      </c>
      <c r="L11" s="116">
        <v>4.635994500751351E-2</v>
      </c>
    </row>
    <row r="12" spans="1:17" s="110" customFormat="1" ht="24.95" customHeight="1" x14ac:dyDescent="0.2">
      <c r="A12" s="604" t="s">
        <v>185</v>
      </c>
      <c r="B12" s="605"/>
      <c r="C12" s="605"/>
      <c r="D12" s="606"/>
      <c r="E12" s="113">
        <v>50.646341658277805</v>
      </c>
      <c r="F12" s="115">
        <v>31696</v>
      </c>
      <c r="G12" s="114">
        <v>31806</v>
      </c>
      <c r="H12" s="114">
        <v>32357</v>
      </c>
      <c r="I12" s="114">
        <v>31888</v>
      </c>
      <c r="J12" s="140">
        <v>31816</v>
      </c>
      <c r="K12" s="114">
        <v>-120</v>
      </c>
      <c r="L12" s="116">
        <v>-0.37716872014080965</v>
      </c>
    </row>
    <row r="13" spans="1:17" s="110" customFormat="1" ht="15" customHeight="1" x14ac:dyDescent="0.2">
      <c r="A13" s="120"/>
      <c r="B13" s="612" t="s">
        <v>107</v>
      </c>
      <c r="C13" s="612"/>
      <c r="E13" s="113">
        <v>49.353658341722195</v>
      </c>
      <c r="F13" s="115">
        <v>30887</v>
      </c>
      <c r="G13" s="114">
        <v>31069</v>
      </c>
      <c r="H13" s="114">
        <v>31258</v>
      </c>
      <c r="I13" s="114">
        <v>30861</v>
      </c>
      <c r="J13" s="140">
        <v>30738</v>
      </c>
      <c r="K13" s="114">
        <v>149</v>
      </c>
      <c r="L13" s="116">
        <v>0.48474201314334048</v>
      </c>
    </row>
    <row r="14" spans="1:17" s="110" customFormat="1" ht="24.95" customHeight="1" x14ac:dyDescent="0.2">
      <c r="A14" s="604" t="s">
        <v>186</v>
      </c>
      <c r="B14" s="605"/>
      <c r="C14" s="605"/>
      <c r="D14" s="606"/>
      <c r="E14" s="113">
        <v>8.385663838422575</v>
      </c>
      <c r="F14" s="115">
        <v>5248</v>
      </c>
      <c r="G14" s="114">
        <v>5371</v>
      </c>
      <c r="H14" s="114">
        <v>5518</v>
      </c>
      <c r="I14" s="114">
        <v>4821</v>
      </c>
      <c r="J14" s="140">
        <v>4920</v>
      </c>
      <c r="K14" s="114">
        <v>328</v>
      </c>
      <c r="L14" s="116">
        <v>6.666666666666667</v>
      </c>
    </row>
    <row r="15" spans="1:17" s="110" customFormat="1" ht="15" customHeight="1" x14ac:dyDescent="0.2">
      <c r="A15" s="120"/>
      <c r="B15" s="119"/>
      <c r="C15" s="258" t="s">
        <v>106</v>
      </c>
      <c r="E15" s="113">
        <v>58.498475609756099</v>
      </c>
      <c r="F15" s="115">
        <v>3070</v>
      </c>
      <c r="G15" s="114">
        <v>3143</v>
      </c>
      <c r="H15" s="114">
        <v>3266</v>
      </c>
      <c r="I15" s="114">
        <v>2868</v>
      </c>
      <c r="J15" s="140">
        <v>2944</v>
      </c>
      <c r="K15" s="114">
        <v>126</v>
      </c>
      <c r="L15" s="116">
        <v>4.2798913043478262</v>
      </c>
    </row>
    <row r="16" spans="1:17" s="110" customFormat="1" ht="15" customHeight="1" x14ac:dyDescent="0.2">
      <c r="A16" s="120"/>
      <c r="B16" s="119"/>
      <c r="C16" s="258" t="s">
        <v>107</v>
      </c>
      <c r="E16" s="113">
        <v>41.501524390243901</v>
      </c>
      <c r="F16" s="115">
        <v>2178</v>
      </c>
      <c r="G16" s="114">
        <v>2228</v>
      </c>
      <c r="H16" s="114">
        <v>2252</v>
      </c>
      <c r="I16" s="114">
        <v>1953</v>
      </c>
      <c r="J16" s="140">
        <v>1976</v>
      </c>
      <c r="K16" s="114">
        <v>202</v>
      </c>
      <c r="L16" s="116">
        <v>10.222672064777328</v>
      </c>
    </row>
    <row r="17" spans="1:12" s="110" customFormat="1" ht="15" customHeight="1" x14ac:dyDescent="0.2">
      <c r="A17" s="120"/>
      <c r="B17" s="121" t="s">
        <v>109</v>
      </c>
      <c r="C17" s="258"/>
      <c r="E17" s="113">
        <v>65.252544620743649</v>
      </c>
      <c r="F17" s="115">
        <v>40837</v>
      </c>
      <c r="G17" s="114">
        <v>41011</v>
      </c>
      <c r="H17" s="114">
        <v>41615</v>
      </c>
      <c r="I17" s="114">
        <v>41597</v>
      </c>
      <c r="J17" s="140">
        <v>41558</v>
      </c>
      <c r="K17" s="114">
        <v>-721</v>
      </c>
      <c r="L17" s="116">
        <v>-1.7349246835747629</v>
      </c>
    </row>
    <row r="18" spans="1:12" s="110" customFormat="1" ht="15" customHeight="1" x14ac:dyDescent="0.2">
      <c r="A18" s="120"/>
      <c r="B18" s="119"/>
      <c r="C18" s="258" t="s">
        <v>106</v>
      </c>
      <c r="E18" s="113">
        <v>51.201116634424665</v>
      </c>
      <c r="F18" s="115">
        <v>20909</v>
      </c>
      <c r="G18" s="114">
        <v>20916</v>
      </c>
      <c r="H18" s="114">
        <v>21329</v>
      </c>
      <c r="I18" s="114">
        <v>21355</v>
      </c>
      <c r="J18" s="140">
        <v>21316</v>
      </c>
      <c r="K18" s="114">
        <v>-407</v>
      </c>
      <c r="L18" s="116">
        <v>-1.9093638581347345</v>
      </c>
    </row>
    <row r="19" spans="1:12" s="110" customFormat="1" ht="15" customHeight="1" x14ac:dyDescent="0.2">
      <c r="A19" s="120"/>
      <c r="B19" s="119"/>
      <c r="C19" s="258" t="s">
        <v>107</v>
      </c>
      <c r="E19" s="113">
        <v>48.798883365575335</v>
      </c>
      <c r="F19" s="115">
        <v>19928</v>
      </c>
      <c r="G19" s="114">
        <v>20095</v>
      </c>
      <c r="H19" s="114">
        <v>20286</v>
      </c>
      <c r="I19" s="114">
        <v>20242</v>
      </c>
      <c r="J19" s="140">
        <v>20242</v>
      </c>
      <c r="K19" s="114">
        <v>-314</v>
      </c>
      <c r="L19" s="116">
        <v>-1.5512301156012251</v>
      </c>
    </row>
    <row r="20" spans="1:12" s="110" customFormat="1" ht="15" customHeight="1" x14ac:dyDescent="0.2">
      <c r="A20" s="120"/>
      <c r="B20" s="121" t="s">
        <v>110</v>
      </c>
      <c r="C20" s="258"/>
      <c r="E20" s="113">
        <v>25.585222824089609</v>
      </c>
      <c r="F20" s="115">
        <v>16012</v>
      </c>
      <c r="G20" s="114">
        <v>15995</v>
      </c>
      <c r="H20" s="114">
        <v>15955</v>
      </c>
      <c r="I20" s="114">
        <v>15824</v>
      </c>
      <c r="J20" s="140">
        <v>15618</v>
      </c>
      <c r="K20" s="114">
        <v>394</v>
      </c>
      <c r="L20" s="116">
        <v>2.5227301831220386</v>
      </c>
    </row>
    <row r="21" spans="1:12" s="110" customFormat="1" ht="15" customHeight="1" x14ac:dyDescent="0.2">
      <c r="A21" s="120"/>
      <c r="B21" s="119"/>
      <c r="C21" s="258" t="s">
        <v>106</v>
      </c>
      <c r="E21" s="113">
        <v>46.296527604296777</v>
      </c>
      <c r="F21" s="115">
        <v>7413</v>
      </c>
      <c r="G21" s="114">
        <v>7421</v>
      </c>
      <c r="H21" s="114">
        <v>7420</v>
      </c>
      <c r="I21" s="114">
        <v>7335</v>
      </c>
      <c r="J21" s="140">
        <v>7248</v>
      </c>
      <c r="K21" s="114">
        <v>165</v>
      </c>
      <c r="L21" s="116">
        <v>2.2764900662251657</v>
      </c>
    </row>
    <row r="22" spans="1:12" s="110" customFormat="1" ht="15" customHeight="1" x14ac:dyDescent="0.2">
      <c r="A22" s="120"/>
      <c r="B22" s="119"/>
      <c r="C22" s="258" t="s">
        <v>107</v>
      </c>
      <c r="E22" s="113">
        <v>53.703472395703223</v>
      </c>
      <c r="F22" s="115">
        <v>8599</v>
      </c>
      <c r="G22" s="114">
        <v>8574</v>
      </c>
      <c r="H22" s="114">
        <v>8535</v>
      </c>
      <c r="I22" s="114">
        <v>8489</v>
      </c>
      <c r="J22" s="140">
        <v>8370</v>
      </c>
      <c r="K22" s="114">
        <v>229</v>
      </c>
      <c r="L22" s="116">
        <v>2.7359617682198327</v>
      </c>
    </row>
    <row r="23" spans="1:12" s="110" customFormat="1" ht="15" customHeight="1" x14ac:dyDescent="0.2">
      <c r="A23" s="120"/>
      <c r="B23" s="121" t="s">
        <v>111</v>
      </c>
      <c r="C23" s="258"/>
      <c r="E23" s="113">
        <v>0.77656871674416372</v>
      </c>
      <c r="F23" s="115">
        <v>486</v>
      </c>
      <c r="G23" s="114">
        <v>498</v>
      </c>
      <c r="H23" s="114">
        <v>527</v>
      </c>
      <c r="I23" s="114">
        <v>507</v>
      </c>
      <c r="J23" s="140">
        <v>458</v>
      </c>
      <c r="K23" s="114">
        <v>28</v>
      </c>
      <c r="L23" s="116">
        <v>6.1135371179039302</v>
      </c>
    </row>
    <row r="24" spans="1:12" s="110" customFormat="1" ht="15" customHeight="1" x14ac:dyDescent="0.2">
      <c r="A24" s="120"/>
      <c r="B24" s="119"/>
      <c r="C24" s="258" t="s">
        <v>106</v>
      </c>
      <c r="E24" s="113">
        <v>62.55144032921811</v>
      </c>
      <c r="F24" s="115">
        <v>304</v>
      </c>
      <c r="G24" s="114">
        <v>326</v>
      </c>
      <c r="H24" s="114">
        <v>342</v>
      </c>
      <c r="I24" s="114">
        <v>330</v>
      </c>
      <c r="J24" s="140">
        <v>308</v>
      </c>
      <c r="K24" s="114">
        <v>-4</v>
      </c>
      <c r="L24" s="116">
        <v>-1.2987012987012987</v>
      </c>
    </row>
    <row r="25" spans="1:12" s="110" customFormat="1" ht="15" customHeight="1" x14ac:dyDescent="0.2">
      <c r="A25" s="120"/>
      <c r="B25" s="119"/>
      <c r="C25" s="258" t="s">
        <v>107</v>
      </c>
      <c r="E25" s="113">
        <v>37.44855967078189</v>
      </c>
      <c r="F25" s="115">
        <v>182</v>
      </c>
      <c r="G25" s="114">
        <v>172</v>
      </c>
      <c r="H25" s="114">
        <v>185</v>
      </c>
      <c r="I25" s="114">
        <v>177</v>
      </c>
      <c r="J25" s="140">
        <v>150</v>
      </c>
      <c r="K25" s="114">
        <v>32</v>
      </c>
      <c r="L25" s="116">
        <v>21.333333333333332</v>
      </c>
    </row>
    <row r="26" spans="1:12" s="110" customFormat="1" ht="15" customHeight="1" x14ac:dyDescent="0.2">
      <c r="A26" s="120"/>
      <c r="C26" s="121" t="s">
        <v>187</v>
      </c>
      <c r="D26" s="110" t="s">
        <v>188</v>
      </c>
      <c r="E26" s="113">
        <v>0.24287745873480018</v>
      </c>
      <c r="F26" s="115">
        <v>152</v>
      </c>
      <c r="G26" s="114">
        <v>148</v>
      </c>
      <c r="H26" s="114">
        <v>186</v>
      </c>
      <c r="I26" s="114">
        <v>167</v>
      </c>
      <c r="J26" s="140">
        <v>147</v>
      </c>
      <c r="K26" s="114">
        <v>5</v>
      </c>
      <c r="L26" s="116">
        <v>3.4013605442176869</v>
      </c>
    </row>
    <row r="27" spans="1:12" s="110" customFormat="1" ht="15" customHeight="1" x14ac:dyDescent="0.2">
      <c r="A27" s="120"/>
      <c r="B27" s="119"/>
      <c r="D27" s="259" t="s">
        <v>106</v>
      </c>
      <c r="E27" s="113">
        <v>54.60526315789474</v>
      </c>
      <c r="F27" s="115">
        <v>83</v>
      </c>
      <c r="G27" s="114">
        <v>77</v>
      </c>
      <c r="H27" s="114">
        <v>95</v>
      </c>
      <c r="I27" s="114">
        <v>87</v>
      </c>
      <c r="J27" s="140">
        <v>84</v>
      </c>
      <c r="K27" s="114">
        <v>-1</v>
      </c>
      <c r="L27" s="116">
        <v>-1.1904761904761905</v>
      </c>
    </row>
    <row r="28" spans="1:12" s="110" customFormat="1" ht="15" customHeight="1" x14ac:dyDescent="0.2">
      <c r="A28" s="120"/>
      <c r="B28" s="119"/>
      <c r="D28" s="259" t="s">
        <v>107</v>
      </c>
      <c r="E28" s="113">
        <v>45.39473684210526</v>
      </c>
      <c r="F28" s="115">
        <v>69</v>
      </c>
      <c r="G28" s="114">
        <v>71</v>
      </c>
      <c r="H28" s="114">
        <v>91</v>
      </c>
      <c r="I28" s="114">
        <v>80</v>
      </c>
      <c r="J28" s="140">
        <v>63</v>
      </c>
      <c r="K28" s="114">
        <v>6</v>
      </c>
      <c r="L28" s="116">
        <v>9.5238095238095237</v>
      </c>
    </row>
    <row r="29" spans="1:12" s="110" customFormat="1" ht="24.95" customHeight="1" x14ac:dyDescent="0.2">
      <c r="A29" s="604" t="s">
        <v>189</v>
      </c>
      <c r="B29" s="605"/>
      <c r="C29" s="605"/>
      <c r="D29" s="606"/>
      <c r="E29" s="113">
        <v>96.845788792483589</v>
      </c>
      <c r="F29" s="115">
        <v>60609</v>
      </c>
      <c r="G29" s="114">
        <v>60947</v>
      </c>
      <c r="H29" s="114">
        <v>61665</v>
      </c>
      <c r="I29" s="114">
        <v>60931</v>
      </c>
      <c r="J29" s="140">
        <v>60820</v>
      </c>
      <c r="K29" s="114">
        <v>-211</v>
      </c>
      <c r="L29" s="116">
        <v>-0.34692535350213743</v>
      </c>
    </row>
    <row r="30" spans="1:12" s="110" customFormat="1" ht="15" customHeight="1" x14ac:dyDescent="0.2">
      <c r="A30" s="120"/>
      <c r="B30" s="119"/>
      <c r="C30" s="258" t="s">
        <v>106</v>
      </c>
      <c r="E30" s="113">
        <v>50.075071359039086</v>
      </c>
      <c r="F30" s="115">
        <v>30350</v>
      </c>
      <c r="G30" s="114">
        <v>30481</v>
      </c>
      <c r="H30" s="114">
        <v>30997</v>
      </c>
      <c r="I30" s="114">
        <v>30623</v>
      </c>
      <c r="J30" s="140">
        <v>30608</v>
      </c>
      <c r="K30" s="114">
        <v>-258</v>
      </c>
      <c r="L30" s="116">
        <v>-0.84291688447464719</v>
      </c>
    </row>
    <row r="31" spans="1:12" s="110" customFormat="1" ht="15" customHeight="1" x14ac:dyDescent="0.2">
      <c r="A31" s="120"/>
      <c r="B31" s="119"/>
      <c r="C31" s="258" t="s">
        <v>107</v>
      </c>
      <c r="E31" s="113">
        <v>49.924928640960914</v>
      </c>
      <c r="F31" s="115">
        <v>30259</v>
      </c>
      <c r="G31" s="114">
        <v>30466</v>
      </c>
      <c r="H31" s="114">
        <v>30668</v>
      </c>
      <c r="I31" s="114">
        <v>30308</v>
      </c>
      <c r="J31" s="140">
        <v>30212</v>
      </c>
      <c r="K31" s="114">
        <v>47</v>
      </c>
      <c r="L31" s="116">
        <v>0.15556732424202305</v>
      </c>
    </row>
    <row r="32" spans="1:12" s="110" customFormat="1" ht="15" customHeight="1" x14ac:dyDescent="0.2">
      <c r="A32" s="120"/>
      <c r="B32" s="119" t="s">
        <v>117</v>
      </c>
      <c r="C32" s="258"/>
      <c r="E32" s="113">
        <v>3.1302430372465366</v>
      </c>
      <c r="F32" s="115">
        <v>1959</v>
      </c>
      <c r="G32" s="114">
        <v>1909</v>
      </c>
      <c r="H32" s="114">
        <v>1926</v>
      </c>
      <c r="I32" s="114">
        <v>1795</v>
      </c>
      <c r="J32" s="140">
        <v>1712</v>
      </c>
      <c r="K32" s="114">
        <v>247</v>
      </c>
      <c r="L32" s="116">
        <v>14.427570093457945</v>
      </c>
    </row>
    <row r="33" spans="1:12" s="110" customFormat="1" ht="15" customHeight="1" x14ac:dyDescent="0.2">
      <c r="A33" s="120"/>
      <c r="B33" s="119"/>
      <c r="C33" s="258" t="s">
        <v>106</v>
      </c>
      <c r="E33" s="113">
        <v>68.198060234813681</v>
      </c>
      <c r="F33" s="115">
        <v>1336</v>
      </c>
      <c r="G33" s="114">
        <v>1314</v>
      </c>
      <c r="H33" s="114">
        <v>1347</v>
      </c>
      <c r="I33" s="114">
        <v>1251</v>
      </c>
      <c r="J33" s="140">
        <v>1197</v>
      </c>
      <c r="K33" s="114">
        <v>139</v>
      </c>
      <c r="L33" s="116">
        <v>11.61236424394319</v>
      </c>
    </row>
    <row r="34" spans="1:12" s="110" customFormat="1" ht="15" customHeight="1" x14ac:dyDescent="0.2">
      <c r="A34" s="120"/>
      <c r="B34" s="119"/>
      <c r="C34" s="258" t="s">
        <v>107</v>
      </c>
      <c r="E34" s="113">
        <v>31.801939765186319</v>
      </c>
      <c r="F34" s="115">
        <v>623</v>
      </c>
      <c r="G34" s="114">
        <v>595</v>
      </c>
      <c r="H34" s="114">
        <v>579</v>
      </c>
      <c r="I34" s="114">
        <v>544</v>
      </c>
      <c r="J34" s="140">
        <v>515</v>
      </c>
      <c r="K34" s="114">
        <v>108</v>
      </c>
      <c r="L34" s="116">
        <v>20.970873786407768</v>
      </c>
    </row>
    <row r="35" spans="1:12" s="110" customFormat="1" ht="24.95" customHeight="1" x14ac:dyDescent="0.2">
      <c r="A35" s="604" t="s">
        <v>190</v>
      </c>
      <c r="B35" s="605"/>
      <c r="C35" s="605"/>
      <c r="D35" s="606"/>
      <c r="E35" s="113">
        <v>68.959621622485344</v>
      </c>
      <c r="F35" s="115">
        <v>43157</v>
      </c>
      <c r="G35" s="114">
        <v>43446</v>
      </c>
      <c r="H35" s="114">
        <v>44204</v>
      </c>
      <c r="I35" s="114">
        <v>43640</v>
      </c>
      <c r="J35" s="140">
        <v>43691</v>
      </c>
      <c r="K35" s="114">
        <v>-534</v>
      </c>
      <c r="L35" s="116">
        <v>-1.2222196791101143</v>
      </c>
    </row>
    <row r="36" spans="1:12" s="110" customFormat="1" ht="15" customHeight="1" x14ac:dyDescent="0.2">
      <c r="A36" s="120"/>
      <c r="B36" s="119"/>
      <c r="C36" s="258" t="s">
        <v>106</v>
      </c>
      <c r="E36" s="113">
        <v>65.523553537085519</v>
      </c>
      <c r="F36" s="115">
        <v>28278</v>
      </c>
      <c r="G36" s="114">
        <v>28354</v>
      </c>
      <c r="H36" s="114">
        <v>28914</v>
      </c>
      <c r="I36" s="114">
        <v>28506</v>
      </c>
      <c r="J36" s="140">
        <v>28528</v>
      </c>
      <c r="K36" s="114">
        <v>-250</v>
      </c>
      <c r="L36" s="116">
        <v>-0.87633202467750981</v>
      </c>
    </row>
    <row r="37" spans="1:12" s="110" customFormat="1" ht="15" customHeight="1" x14ac:dyDescent="0.2">
      <c r="A37" s="120"/>
      <c r="B37" s="119"/>
      <c r="C37" s="258" t="s">
        <v>107</v>
      </c>
      <c r="E37" s="113">
        <v>34.476446462914474</v>
      </c>
      <c r="F37" s="115">
        <v>14879</v>
      </c>
      <c r="G37" s="114">
        <v>15092</v>
      </c>
      <c r="H37" s="114">
        <v>15290</v>
      </c>
      <c r="I37" s="114">
        <v>15134</v>
      </c>
      <c r="J37" s="140">
        <v>15163</v>
      </c>
      <c r="K37" s="114">
        <v>-284</v>
      </c>
      <c r="L37" s="116">
        <v>-1.8729802809470422</v>
      </c>
    </row>
    <row r="38" spans="1:12" s="110" customFormat="1" ht="15" customHeight="1" x14ac:dyDescent="0.2">
      <c r="A38" s="120"/>
      <c r="B38" s="119" t="s">
        <v>182</v>
      </c>
      <c r="C38" s="258"/>
      <c r="E38" s="113">
        <v>31.04037837751466</v>
      </c>
      <c r="F38" s="115">
        <v>19426</v>
      </c>
      <c r="G38" s="114">
        <v>19429</v>
      </c>
      <c r="H38" s="114">
        <v>19411</v>
      </c>
      <c r="I38" s="114">
        <v>19109</v>
      </c>
      <c r="J38" s="140">
        <v>18863</v>
      </c>
      <c r="K38" s="114">
        <v>563</v>
      </c>
      <c r="L38" s="116">
        <v>2.9846790012193183</v>
      </c>
    </row>
    <row r="39" spans="1:12" s="110" customFormat="1" ht="15" customHeight="1" x14ac:dyDescent="0.2">
      <c r="A39" s="120"/>
      <c r="B39" s="119"/>
      <c r="C39" s="258" t="s">
        <v>106</v>
      </c>
      <c r="E39" s="113">
        <v>17.594975805621331</v>
      </c>
      <c r="F39" s="115">
        <v>3418</v>
      </c>
      <c r="G39" s="114">
        <v>3452</v>
      </c>
      <c r="H39" s="114">
        <v>3443</v>
      </c>
      <c r="I39" s="114">
        <v>3382</v>
      </c>
      <c r="J39" s="140">
        <v>3288</v>
      </c>
      <c r="K39" s="114">
        <v>130</v>
      </c>
      <c r="L39" s="116">
        <v>3.9537712895377131</v>
      </c>
    </row>
    <row r="40" spans="1:12" s="110" customFormat="1" ht="15" customHeight="1" x14ac:dyDescent="0.2">
      <c r="A40" s="120"/>
      <c r="B40" s="119"/>
      <c r="C40" s="258" t="s">
        <v>107</v>
      </c>
      <c r="E40" s="113">
        <v>82.405024194378669</v>
      </c>
      <c r="F40" s="115">
        <v>16008</v>
      </c>
      <c r="G40" s="114">
        <v>15977</v>
      </c>
      <c r="H40" s="114">
        <v>15968</v>
      </c>
      <c r="I40" s="114">
        <v>15727</v>
      </c>
      <c r="J40" s="140">
        <v>15575</v>
      </c>
      <c r="K40" s="114">
        <v>433</v>
      </c>
      <c r="L40" s="116">
        <v>2.780096308186196</v>
      </c>
    </row>
    <row r="41" spans="1:12" s="110" customFormat="1" ht="24.75" customHeight="1" x14ac:dyDescent="0.2">
      <c r="A41" s="604" t="s">
        <v>518</v>
      </c>
      <c r="B41" s="605"/>
      <c r="C41" s="605"/>
      <c r="D41" s="606"/>
      <c r="E41" s="113">
        <v>3.6815109534538135</v>
      </c>
      <c r="F41" s="115">
        <v>2304</v>
      </c>
      <c r="G41" s="114">
        <v>2525</v>
      </c>
      <c r="H41" s="114">
        <v>2583</v>
      </c>
      <c r="I41" s="114">
        <v>2103</v>
      </c>
      <c r="J41" s="140">
        <v>2260</v>
      </c>
      <c r="K41" s="114">
        <v>44</v>
      </c>
      <c r="L41" s="116">
        <v>1.9469026548672566</v>
      </c>
    </row>
    <row r="42" spans="1:12" s="110" customFormat="1" ht="15" customHeight="1" x14ac:dyDescent="0.2">
      <c r="A42" s="120"/>
      <c r="B42" s="119"/>
      <c r="C42" s="258" t="s">
        <v>106</v>
      </c>
      <c r="E42" s="113">
        <v>59.592013888888886</v>
      </c>
      <c r="F42" s="115">
        <v>1373</v>
      </c>
      <c r="G42" s="114">
        <v>1546</v>
      </c>
      <c r="H42" s="114">
        <v>1574</v>
      </c>
      <c r="I42" s="114">
        <v>1262</v>
      </c>
      <c r="J42" s="140">
        <v>1355</v>
      </c>
      <c r="K42" s="114">
        <v>18</v>
      </c>
      <c r="L42" s="116">
        <v>1.3284132841328413</v>
      </c>
    </row>
    <row r="43" spans="1:12" s="110" customFormat="1" ht="15" customHeight="1" x14ac:dyDescent="0.2">
      <c r="A43" s="123"/>
      <c r="B43" s="124"/>
      <c r="C43" s="260" t="s">
        <v>107</v>
      </c>
      <c r="D43" s="261"/>
      <c r="E43" s="125">
        <v>40.407986111111114</v>
      </c>
      <c r="F43" s="143">
        <v>931</v>
      </c>
      <c r="G43" s="144">
        <v>979</v>
      </c>
      <c r="H43" s="144">
        <v>1009</v>
      </c>
      <c r="I43" s="144">
        <v>841</v>
      </c>
      <c r="J43" s="145">
        <v>905</v>
      </c>
      <c r="K43" s="144">
        <v>26</v>
      </c>
      <c r="L43" s="146">
        <v>2.8729281767955803</v>
      </c>
    </row>
    <row r="44" spans="1:12" s="110" customFormat="1" ht="45.75" customHeight="1" x14ac:dyDescent="0.2">
      <c r="A44" s="604" t="s">
        <v>191</v>
      </c>
      <c r="B44" s="605"/>
      <c r="C44" s="605"/>
      <c r="D44" s="606"/>
      <c r="E44" s="113">
        <v>2.4511448795998914</v>
      </c>
      <c r="F44" s="115">
        <v>1534</v>
      </c>
      <c r="G44" s="114">
        <v>1548</v>
      </c>
      <c r="H44" s="114">
        <v>1538</v>
      </c>
      <c r="I44" s="114">
        <v>1486</v>
      </c>
      <c r="J44" s="140">
        <v>1506</v>
      </c>
      <c r="K44" s="114">
        <v>28</v>
      </c>
      <c r="L44" s="116">
        <v>1.8592297476759627</v>
      </c>
    </row>
    <row r="45" spans="1:12" s="110" customFormat="1" ht="15" customHeight="1" x14ac:dyDescent="0.2">
      <c r="A45" s="120"/>
      <c r="B45" s="119"/>
      <c r="C45" s="258" t="s">
        <v>106</v>
      </c>
      <c r="E45" s="113">
        <v>61.342894393741851</v>
      </c>
      <c r="F45" s="115">
        <v>941</v>
      </c>
      <c r="G45" s="114">
        <v>947</v>
      </c>
      <c r="H45" s="114">
        <v>947</v>
      </c>
      <c r="I45" s="114">
        <v>916</v>
      </c>
      <c r="J45" s="140">
        <v>925</v>
      </c>
      <c r="K45" s="114">
        <v>16</v>
      </c>
      <c r="L45" s="116">
        <v>1.7297297297297298</v>
      </c>
    </row>
    <row r="46" spans="1:12" s="110" customFormat="1" ht="15" customHeight="1" x14ac:dyDescent="0.2">
      <c r="A46" s="123"/>
      <c r="B46" s="124"/>
      <c r="C46" s="260" t="s">
        <v>107</v>
      </c>
      <c r="D46" s="261"/>
      <c r="E46" s="125">
        <v>38.657105606258149</v>
      </c>
      <c r="F46" s="143">
        <v>593</v>
      </c>
      <c r="G46" s="144">
        <v>601</v>
      </c>
      <c r="H46" s="144">
        <v>591</v>
      </c>
      <c r="I46" s="144">
        <v>570</v>
      </c>
      <c r="J46" s="145">
        <v>581</v>
      </c>
      <c r="K46" s="144">
        <v>12</v>
      </c>
      <c r="L46" s="146">
        <v>2.0654044750430294</v>
      </c>
    </row>
    <row r="47" spans="1:12" s="110" customFormat="1" ht="39" customHeight="1" x14ac:dyDescent="0.2">
      <c r="A47" s="604" t="s">
        <v>519</v>
      </c>
      <c r="B47" s="607"/>
      <c r="C47" s="607"/>
      <c r="D47" s="608"/>
      <c r="E47" s="113">
        <v>0.34194589585031077</v>
      </c>
      <c r="F47" s="115">
        <v>214</v>
      </c>
      <c r="G47" s="114">
        <v>239</v>
      </c>
      <c r="H47" s="114">
        <v>198</v>
      </c>
      <c r="I47" s="114">
        <v>215</v>
      </c>
      <c r="J47" s="140">
        <v>211</v>
      </c>
      <c r="K47" s="114">
        <v>3</v>
      </c>
      <c r="L47" s="116">
        <v>1.4218009478672986</v>
      </c>
    </row>
    <row r="48" spans="1:12" s="110" customFormat="1" ht="15" customHeight="1" x14ac:dyDescent="0.2">
      <c r="A48" s="120"/>
      <c r="B48" s="119"/>
      <c r="C48" s="258" t="s">
        <v>106</v>
      </c>
      <c r="E48" s="113">
        <v>38.317757009345797</v>
      </c>
      <c r="F48" s="115">
        <v>82</v>
      </c>
      <c r="G48" s="114">
        <v>82</v>
      </c>
      <c r="H48" s="114">
        <v>68</v>
      </c>
      <c r="I48" s="114">
        <v>72</v>
      </c>
      <c r="J48" s="140">
        <v>72</v>
      </c>
      <c r="K48" s="114">
        <v>10</v>
      </c>
      <c r="L48" s="116">
        <v>13.888888888888889</v>
      </c>
    </row>
    <row r="49" spans="1:12" s="110" customFormat="1" ht="15" customHeight="1" x14ac:dyDescent="0.2">
      <c r="A49" s="123"/>
      <c r="B49" s="124"/>
      <c r="C49" s="260" t="s">
        <v>107</v>
      </c>
      <c r="D49" s="261"/>
      <c r="E49" s="125">
        <v>61.682242990654203</v>
      </c>
      <c r="F49" s="143">
        <v>132</v>
      </c>
      <c r="G49" s="144">
        <v>157</v>
      </c>
      <c r="H49" s="144">
        <v>130</v>
      </c>
      <c r="I49" s="144">
        <v>143</v>
      </c>
      <c r="J49" s="145">
        <v>139</v>
      </c>
      <c r="K49" s="144">
        <v>-7</v>
      </c>
      <c r="L49" s="146">
        <v>-5.0359712230215825</v>
      </c>
    </row>
    <row r="50" spans="1:12" s="110" customFormat="1" ht="24.95" customHeight="1" x14ac:dyDescent="0.2">
      <c r="A50" s="609" t="s">
        <v>192</v>
      </c>
      <c r="B50" s="610"/>
      <c r="C50" s="610"/>
      <c r="D50" s="611"/>
      <c r="E50" s="262">
        <v>7.6202802678043557</v>
      </c>
      <c r="F50" s="263">
        <v>4769</v>
      </c>
      <c r="G50" s="264">
        <v>4864</v>
      </c>
      <c r="H50" s="264">
        <v>4962</v>
      </c>
      <c r="I50" s="264">
        <v>4379</v>
      </c>
      <c r="J50" s="265">
        <v>4410</v>
      </c>
      <c r="K50" s="263">
        <v>359</v>
      </c>
      <c r="L50" s="266">
        <v>8.1405895691609977</v>
      </c>
    </row>
    <row r="51" spans="1:12" s="110" customFormat="1" ht="15" customHeight="1" x14ac:dyDescent="0.2">
      <c r="A51" s="120"/>
      <c r="B51" s="119"/>
      <c r="C51" s="258" t="s">
        <v>106</v>
      </c>
      <c r="E51" s="113">
        <v>60.138393793248063</v>
      </c>
      <c r="F51" s="115">
        <v>2868</v>
      </c>
      <c r="G51" s="114">
        <v>2887</v>
      </c>
      <c r="H51" s="114">
        <v>2996</v>
      </c>
      <c r="I51" s="114">
        <v>2660</v>
      </c>
      <c r="J51" s="140">
        <v>2675</v>
      </c>
      <c r="K51" s="114">
        <v>193</v>
      </c>
      <c r="L51" s="116">
        <v>7.2149532710280377</v>
      </c>
    </row>
    <row r="52" spans="1:12" s="110" customFormat="1" ht="15" customHeight="1" x14ac:dyDescent="0.2">
      <c r="A52" s="120"/>
      <c r="B52" s="119"/>
      <c r="C52" s="258" t="s">
        <v>107</v>
      </c>
      <c r="E52" s="113">
        <v>39.861606206751937</v>
      </c>
      <c r="F52" s="115">
        <v>1901</v>
      </c>
      <c r="G52" s="114">
        <v>1977</v>
      </c>
      <c r="H52" s="114">
        <v>1966</v>
      </c>
      <c r="I52" s="114">
        <v>1719</v>
      </c>
      <c r="J52" s="140">
        <v>1735</v>
      </c>
      <c r="K52" s="114">
        <v>166</v>
      </c>
      <c r="L52" s="116">
        <v>9.5677233429394821</v>
      </c>
    </row>
    <row r="53" spans="1:12" s="110" customFormat="1" ht="15" customHeight="1" x14ac:dyDescent="0.2">
      <c r="A53" s="120"/>
      <c r="B53" s="119"/>
      <c r="C53" s="258" t="s">
        <v>187</v>
      </c>
      <c r="D53" s="110" t="s">
        <v>193</v>
      </c>
      <c r="E53" s="113">
        <v>37.240511637659885</v>
      </c>
      <c r="F53" s="115">
        <v>1776</v>
      </c>
      <c r="G53" s="114">
        <v>1932</v>
      </c>
      <c r="H53" s="114">
        <v>2018</v>
      </c>
      <c r="I53" s="114">
        <v>1546</v>
      </c>
      <c r="J53" s="140">
        <v>1663</v>
      </c>
      <c r="K53" s="114">
        <v>113</v>
      </c>
      <c r="L53" s="116">
        <v>6.7949488875526161</v>
      </c>
    </row>
    <row r="54" spans="1:12" s="110" customFormat="1" ht="15" customHeight="1" x14ac:dyDescent="0.2">
      <c r="A54" s="120"/>
      <c r="B54" s="119"/>
      <c r="D54" s="267" t="s">
        <v>194</v>
      </c>
      <c r="E54" s="113">
        <v>63.344594594594597</v>
      </c>
      <c r="F54" s="115">
        <v>1125</v>
      </c>
      <c r="G54" s="114">
        <v>1206</v>
      </c>
      <c r="H54" s="114">
        <v>1267</v>
      </c>
      <c r="I54" s="114">
        <v>1006</v>
      </c>
      <c r="J54" s="140">
        <v>1064</v>
      </c>
      <c r="K54" s="114">
        <v>61</v>
      </c>
      <c r="L54" s="116">
        <v>5.7330827067669174</v>
      </c>
    </row>
    <row r="55" spans="1:12" s="110" customFormat="1" ht="15" customHeight="1" x14ac:dyDescent="0.2">
      <c r="A55" s="120"/>
      <c r="B55" s="119"/>
      <c r="D55" s="267" t="s">
        <v>195</v>
      </c>
      <c r="E55" s="113">
        <v>36.655405405405403</v>
      </c>
      <c r="F55" s="115">
        <v>651</v>
      </c>
      <c r="G55" s="114">
        <v>726</v>
      </c>
      <c r="H55" s="114">
        <v>751</v>
      </c>
      <c r="I55" s="114">
        <v>540</v>
      </c>
      <c r="J55" s="140">
        <v>599</v>
      </c>
      <c r="K55" s="114">
        <v>52</v>
      </c>
      <c r="L55" s="116">
        <v>8.6811352253756269</v>
      </c>
    </row>
    <row r="56" spans="1:12" s="110" customFormat="1" ht="15" customHeight="1" x14ac:dyDescent="0.2">
      <c r="A56" s="120"/>
      <c r="B56" s="119" t="s">
        <v>196</v>
      </c>
      <c r="C56" s="258"/>
      <c r="E56" s="113">
        <v>75.814518319671478</v>
      </c>
      <c r="F56" s="115">
        <v>47447</v>
      </c>
      <c r="G56" s="114">
        <v>47568</v>
      </c>
      <c r="H56" s="114">
        <v>48085</v>
      </c>
      <c r="I56" s="114">
        <v>47836</v>
      </c>
      <c r="J56" s="140">
        <v>47634</v>
      </c>
      <c r="K56" s="114">
        <v>-187</v>
      </c>
      <c r="L56" s="116">
        <v>-0.39257673090649536</v>
      </c>
    </row>
    <row r="57" spans="1:12" s="110" customFormat="1" ht="15" customHeight="1" x14ac:dyDescent="0.2">
      <c r="A57" s="120"/>
      <c r="B57" s="119"/>
      <c r="C57" s="258" t="s">
        <v>106</v>
      </c>
      <c r="E57" s="113">
        <v>50.104326933209684</v>
      </c>
      <c r="F57" s="115">
        <v>23773</v>
      </c>
      <c r="G57" s="114">
        <v>23822</v>
      </c>
      <c r="H57" s="114">
        <v>24194</v>
      </c>
      <c r="I57" s="114">
        <v>24075</v>
      </c>
      <c r="J57" s="140">
        <v>24000</v>
      </c>
      <c r="K57" s="114">
        <v>-227</v>
      </c>
      <c r="L57" s="116">
        <v>-0.9458333333333333</v>
      </c>
    </row>
    <row r="58" spans="1:12" s="110" customFormat="1" ht="15" customHeight="1" x14ac:dyDescent="0.2">
      <c r="A58" s="120"/>
      <c r="B58" s="119"/>
      <c r="C58" s="258" t="s">
        <v>107</v>
      </c>
      <c r="E58" s="113">
        <v>49.895673066790316</v>
      </c>
      <c r="F58" s="115">
        <v>23674</v>
      </c>
      <c r="G58" s="114">
        <v>23746</v>
      </c>
      <c r="H58" s="114">
        <v>23891</v>
      </c>
      <c r="I58" s="114">
        <v>23761</v>
      </c>
      <c r="J58" s="140">
        <v>23634</v>
      </c>
      <c r="K58" s="114">
        <v>40</v>
      </c>
      <c r="L58" s="116">
        <v>0.16924769400016926</v>
      </c>
    </row>
    <row r="59" spans="1:12" s="110" customFormat="1" ht="15" customHeight="1" x14ac:dyDescent="0.2">
      <c r="A59" s="120"/>
      <c r="B59" s="119"/>
      <c r="C59" s="258" t="s">
        <v>105</v>
      </c>
      <c r="D59" s="110" t="s">
        <v>197</v>
      </c>
      <c r="E59" s="113">
        <v>90.262819567095917</v>
      </c>
      <c r="F59" s="115">
        <v>42827</v>
      </c>
      <c r="G59" s="114">
        <v>42884</v>
      </c>
      <c r="H59" s="114">
        <v>43356</v>
      </c>
      <c r="I59" s="114">
        <v>43109</v>
      </c>
      <c r="J59" s="140">
        <v>42877</v>
      </c>
      <c r="K59" s="114">
        <v>-50</v>
      </c>
      <c r="L59" s="116">
        <v>-0.1166126361452527</v>
      </c>
    </row>
    <row r="60" spans="1:12" s="110" customFormat="1" ht="15" customHeight="1" x14ac:dyDescent="0.2">
      <c r="A60" s="120"/>
      <c r="B60" s="119"/>
      <c r="C60" s="258"/>
      <c r="D60" s="267" t="s">
        <v>198</v>
      </c>
      <c r="E60" s="113">
        <v>51.350783384313637</v>
      </c>
      <c r="F60" s="115">
        <v>21992</v>
      </c>
      <c r="G60" s="114">
        <v>22015</v>
      </c>
      <c r="H60" s="114">
        <v>22374</v>
      </c>
      <c r="I60" s="114">
        <v>22284</v>
      </c>
      <c r="J60" s="140">
        <v>22205</v>
      </c>
      <c r="K60" s="114">
        <v>-213</v>
      </c>
      <c r="L60" s="116">
        <v>-0.9592434136455753</v>
      </c>
    </row>
    <row r="61" spans="1:12" s="110" customFormat="1" ht="15" customHeight="1" x14ac:dyDescent="0.2">
      <c r="A61" s="120"/>
      <c r="B61" s="119"/>
      <c r="C61" s="258"/>
      <c r="D61" s="267" t="s">
        <v>199</v>
      </c>
      <c r="E61" s="113">
        <v>48.649216615686363</v>
      </c>
      <c r="F61" s="115">
        <v>20835</v>
      </c>
      <c r="G61" s="114">
        <v>20869</v>
      </c>
      <c r="H61" s="114">
        <v>20982</v>
      </c>
      <c r="I61" s="114">
        <v>20825</v>
      </c>
      <c r="J61" s="140">
        <v>20672</v>
      </c>
      <c r="K61" s="114">
        <v>163</v>
      </c>
      <c r="L61" s="116">
        <v>0.78850619195046434</v>
      </c>
    </row>
    <row r="62" spans="1:12" s="110" customFormat="1" ht="15" customHeight="1" x14ac:dyDescent="0.2">
      <c r="A62" s="120"/>
      <c r="B62" s="119"/>
      <c r="C62" s="258"/>
      <c r="D62" s="258" t="s">
        <v>200</v>
      </c>
      <c r="E62" s="113">
        <v>9.7371804329040827</v>
      </c>
      <c r="F62" s="115">
        <v>4620</v>
      </c>
      <c r="G62" s="114">
        <v>4684</v>
      </c>
      <c r="H62" s="114">
        <v>4729</v>
      </c>
      <c r="I62" s="114">
        <v>4727</v>
      </c>
      <c r="J62" s="140">
        <v>4757</v>
      </c>
      <c r="K62" s="114">
        <v>-137</v>
      </c>
      <c r="L62" s="116">
        <v>-2.8799663653563172</v>
      </c>
    </row>
    <row r="63" spans="1:12" s="110" customFormat="1" ht="15" customHeight="1" x14ac:dyDescent="0.2">
      <c r="A63" s="120"/>
      <c r="B63" s="119"/>
      <c r="C63" s="258"/>
      <c r="D63" s="267" t="s">
        <v>198</v>
      </c>
      <c r="E63" s="113">
        <v>38.549783549783548</v>
      </c>
      <c r="F63" s="115">
        <v>1781</v>
      </c>
      <c r="G63" s="114">
        <v>1807</v>
      </c>
      <c r="H63" s="114">
        <v>1820</v>
      </c>
      <c r="I63" s="114">
        <v>1791</v>
      </c>
      <c r="J63" s="140">
        <v>1795</v>
      </c>
      <c r="K63" s="114">
        <v>-14</v>
      </c>
      <c r="L63" s="116">
        <v>-0.77994428969359331</v>
      </c>
    </row>
    <row r="64" spans="1:12" s="110" customFormat="1" ht="15" customHeight="1" x14ac:dyDescent="0.2">
      <c r="A64" s="120"/>
      <c r="B64" s="119"/>
      <c r="C64" s="258"/>
      <c r="D64" s="267" t="s">
        <v>199</v>
      </c>
      <c r="E64" s="113">
        <v>61.450216450216452</v>
      </c>
      <c r="F64" s="115">
        <v>2839</v>
      </c>
      <c r="G64" s="114">
        <v>2877</v>
      </c>
      <c r="H64" s="114">
        <v>2909</v>
      </c>
      <c r="I64" s="114">
        <v>2936</v>
      </c>
      <c r="J64" s="140">
        <v>2962</v>
      </c>
      <c r="K64" s="114">
        <v>-123</v>
      </c>
      <c r="L64" s="116">
        <v>-4.1525995948683319</v>
      </c>
    </row>
    <row r="65" spans="1:12" s="110" customFormat="1" ht="15" customHeight="1" x14ac:dyDescent="0.2">
      <c r="A65" s="120"/>
      <c r="B65" s="119" t="s">
        <v>201</v>
      </c>
      <c r="C65" s="258"/>
      <c r="E65" s="113">
        <v>9.7023153252480707</v>
      </c>
      <c r="F65" s="115">
        <v>6072</v>
      </c>
      <c r="G65" s="114">
        <v>6090</v>
      </c>
      <c r="H65" s="114">
        <v>6111</v>
      </c>
      <c r="I65" s="114">
        <v>6113</v>
      </c>
      <c r="J65" s="140">
        <v>6079</v>
      </c>
      <c r="K65" s="114">
        <v>-7</v>
      </c>
      <c r="L65" s="116">
        <v>-0.1151505181773318</v>
      </c>
    </row>
    <row r="66" spans="1:12" s="110" customFormat="1" ht="15" customHeight="1" x14ac:dyDescent="0.2">
      <c r="A66" s="120"/>
      <c r="B66" s="119"/>
      <c r="C66" s="258" t="s">
        <v>106</v>
      </c>
      <c r="E66" s="113">
        <v>43.050065876152836</v>
      </c>
      <c r="F66" s="115">
        <v>2614</v>
      </c>
      <c r="G66" s="114">
        <v>2626</v>
      </c>
      <c r="H66" s="114">
        <v>2622</v>
      </c>
      <c r="I66" s="114">
        <v>2617</v>
      </c>
      <c r="J66" s="140">
        <v>2599</v>
      </c>
      <c r="K66" s="114">
        <v>15</v>
      </c>
      <c r="L66" s="116">
        <v>0.57714505579068875</v>
      </c>
    </row>
    <row r="67" spans="1:12" s="110" customFormat="1" ht="15" customHeight="1" x14ac:dyDescent="0.2">
      <c r="A67" s="120"/>
      <c r="B67" s="119"/>
      <c r="C67" s="258" t="s">
        <v>107</v>
      </c>
      <c r="E67" s="113">
        <v>56.949934123847164</v>
      </c>
      <c r="F67" s="115">
        <v>3458</v>
      </c>
      <c r="G67" s="114">
        <v>3464</v>
      </c>
      <c r="H67" s="114">
        <v>3489</v>
      </c>
      <c r="I67" s="114">
        <v>3496</v>
      </c>
      <c r="J67" s="140">
        <v>3480</v>
      </c>
      <c r="K67" s="114">
        <v>-22</v>
      </c>
      <c r="L67" s="116">
        <v>-0.63218390804597702</v>
      </c>
    </row>
    <row r="68" spans="1:12" s="110" customFormat="1" ht="15" customHeight="1" x14ac:dyDescent="0.2">
      <c r="A68" s="120"/>
      <c r="B68" s="119"/>
      <c r="C68" s="258" t="s">
        <v>105</v>
      </c>
      <c r="D68" s="110" t="s">
        <v>202</v>
      </c>
      <c r="E68" s="113">
        <v>16.600790513833992</v>
      </c>
      <c r="F68" s="115">
        <v>1008</v>
      </c>
      <c r="G68" s="114">
        <v>983</v>
      </c>
      <c r="H68" s="114">
        <v>962</v>
      </c>
      <c r="I68" s="114">
        <v>948</v>
      </c>
      <c r="J68" s="140">
        <v>913</v>
      </c>
      <c r="K68" s="114">
        <v>95</v>
      </c>
      <c r="L68" s="116">
        <v>10.405257393209201</v>
      </c>
    </row>
    <row r="69" spans="1:12" s="110" customFormat="1" ht="15" customHeight="1" x14ac:dyDescent="0.2">
      <c r="A69" s="120"/>
      <c r="B69" s="119"/>
      <c r="C69" s="258"/>
      <c r="D69" s="267" t="s">
        <v>198</v>
      </c>
      <c r="E69" s="113">
        <v>42.460317460317462</v>
      </c>
      <c r="F69" s="115">
        <v>428</v>
      </c>
      <c r="G69" s="114">
        <v>411</v>
      </c>
      <c r="H69" s="114">
        <v>394</v>
      </c>
      <c r="I69" s="114">
        <v>390</v>
      </c>
      <c r="J69" s="140">
        <v>369</v>
      </c>
      <c r="K69" s="114">
        <v>59</v>
      </c>
      <c r="L69" s="116">
        <v>15.989159891598916</v>
      </c>
    </row>
    <row r="70" spans="1:12" s="110" customFormat="1" ht="15" customHeight="1" x14ac:dyDescent="0.2">
      <c r="A70" s="120"/>
      <c r="B70" s="119"/>
      <c r="C70" s="258"/>
      <c r="D70" s="267" t="s">
        <v>199</v>
      </c>
      <c r="E70" s="113">
        <v>57.539682539682538</v>
      </c>
      <c r="F70" s="115">
        <v>580</v>
      </c>
      <c r="G70" s="114">
        <v>572</v>
      </c>
      <c r="H70" s="114">
        <v>568</v>
      </c>
      <c r="I70" s="114">
        <v>558</v>
      </c>
      <c r="J70" s="140">
        <v>544</v>
      </c>
      <c r="K70" s="114">
        <v>36</v>
      </c>
      <c r="L70" s="116">
        <v>6.617647058823529</v>
      </c>
    </row>
    <row r="71" spans="1:12" s="110" customFormat="1" ht="15" customHeight="1" x14ac:dyDescent="0.2">
      <c r="A71" s="120"/>
      <c r="B71" s="119"/>
      <c r="C71" s="258"/>
      <c r="D71" s="110" t="s">
        <v>203</v>
      </c>
      <c r="E71" s="113">
        <v>77.915019762845844</v>
      </c>
      <c r="F71" s="115">
        <v>4731</v>
      </c>
      <c r="G71" s="114">
        <v>4759</v>
      </c>
      <c r="H71" s="114">
        <v>4792</v>
      </c>
      <c r="I71" s="114">
        <v>4816</v>
      </c>
      <c r="J71" s="140">
        <v>4825</v>
      </c>
      <c r="K71" s="114">
        <v>-94</v>
      </c>
      <c r="L71" s="116">
        <v>-1.9481865284974094</v>
      </c>
    </row>
    <row r="72" spans="1:12" s="110" customFormat="1" ht="15" customHeight="1" x14ac:dyDescent="0.2">
      <c r="A72" s="120"/>
      <c r="B72" s="119"/>
      <c r="C72" s="258"/>
      <c r="D72" s="267" t="s">
        <v>198</v>
      </c>
      <c r="E72" s="113">
        <v>41.830479813992817</v>
      </c>
      <c r="F72" s="115">
        <v>1979</v>
      </c>
      <c r="G72" s="114">
        <v>1997</v>
      </c>
      <c r="H72" s="114">
        <v>2009</v>
      </c>
      <c r="I72" s="114">
        <v>2015</v>
      </c>
      <c r="J72" s="140">
        <v>2025</v>
      </c>
      <c r="K72" s="114">
        <v>-46</v>
      </c>
      <c r="L72" s="116">
        <v>-2.2716049382716048</v>
      </c>
    </row>
    <row r="73" spans="1:12" s="110" customFormat="1" ht="15" customHeight="1" x14ac:dyDescent="0.2">
      <c r="A73" s="120"/>
      <c r="B73" s="119"/>
      <c r="C73" s="258"/>
      <c r="D73" s="267" t="s">
        <v>199</v>
      </c>
      <c r="E73" s="113">
        <v>58.169520186007183</v>
      </c>
      <c r="F73" s="115">
        <v>2752</v>
      </c>
      <c r="G73" s="114">
        <v>2762</v>
      </c>
      <c r="H73" s="114">
        <v>2783</v>
      </c>
      <c r="I73" s="114">
        <v>2801</v>
      </c>
      <c r="J73" s="140">
        <v>2800</v>
      </c>
      <c r="K73" s="114">
        <v>-48</v>
      </c>
      <c r="L73" s="116">
        <v>-1.7142857142857142</v>
      </c>
    </row>
    <row r="74" spans="1:12" s="110" customFormat="1" ht="15" customHeight="1" x14ac:dyDescent="0.2">
      <c r="A74" s="120"/>
      <c r="B74" s="119"/>
      <c r="C74" s="258"/>
      <c r="D74" s="110" t="s">
        <v>204</v>
      </c>
      <c r="E74" s="113">
        <v>5.4841897233201582</v>
      </c>
      <c r="F74" s="115">
        <v>333</v>
      </c>
      <c r="G74" s="114">
        <v>348</v>
      </c>
      <c r="H74" s="114">
        <v>357</v>
      </c>
      <c r="I74" s="114">
        <v>349</v>
      </c>
      <c r="J74" s="140">
        <v>341</v>
      </c>
      <c r="K74" s="114">
        <v>-8</v>
      </c>
      <c r="L74" s="116">
        <v>-2.3460410557184752</v>
      </c>
    </row>
    <row r="75" spans="1:12" s="110" customFormat="1" ht="15" customHeight="1" x14ac:dyDescent="0.2">
      <c r="A75" s="120"/>
      <c r="B75" s="119"/>
      <c r="C75" s="258"/>
      <c r="D75" s="267" t="s">
        <v>198</v>
      </c>
      <c r="E75" s="113">
        <v>62.162162162162161</v>
      </c>
      <c r="F75" s="115">
        <v>207</v>
      </c>
      <c r="G75" s="114">
        <v>218</v>
      </c>
      <c r="H75" s="114">
        <v>219</v>
      </c>
      <c r="I75" s="114">
        <v>212</v>
      </c>
      <c r="J75" s="140">
        <v>205</v>
      </c>
      <c r="K75" s="114">
        <v>2</v>
      </c>
      <c r="L75" s="116">
        <v>0.97560975609756095</v>
      </c>
    </row>
    <row r="76" spans="1:12" s="110" customFormat="1" ht="15" customHeight="1" x14ac:dyDescent="0.2">
      <c r="A76" s="120"/>
      <c r="B76" s="119"/>
      <c r="C76" s="258"/>
      <c r="D76" s="267" t="s">
        <v>199</v>
      </c>
      <c r="E76" s="113">
        <v>37.837837837837839</v>
      </c>
      <c r="F76" s="115">
        <v>126</v>
      </c>
      <c r="G76" s="114">
        <v>130</v>
      </c>
      <c r="H76" s="114">
        <v>138</v>
      </c>
      <c r="I76" s="114">
        <v>137</v>
      </c>
      <c r="J76" s="140">
        <v>136</v>
      </c>
      <c r="K76" s="114">
        <v>-10</v>
      </c>
      <c r="L76" s="116">
        <v>-7.3529411764705879</v>
      </c>
    </row>
    <row r="77" spans="1:12" s="110" customFormat="1" ht="15" customHeight="1" x14ac:dyDescent="0.2">
      <c r="A77" s="534"/>
      <c r="B77" s="119" t="s">
        <v>205</v>
      </c>
      <c r="C77" s="268"/>
      <c r="D77" s="182"/>
      <c r="E77" s="113">
        <v>6.8628860872760971</v>
      </c>
      <c r="F77" s="115">
        <v>4295</v>
      </c>
      <c r="G77" s="114">
        <v>4353</v>
      </c>
      <c r="H77" s="114">
        <v>4457</v>
      </c>
      <c r="I77" s="114">
        <v>4421</v>
      </c>
      <c r="J77" s="140">
        <v>4431</v>
      </c>
      <c r="K77" s="114">
        <v>-136</v>
      </c>
      <c r="L77" s="116">
        <v>-3.0692845858722637</v>
      </c>
    </row>
    <row r="78" spans="1:12" s="110" customFormat="1" ht="15" customHeight="1" x14ac:dyDescent="0.2">
      <c r="A78" s="120"/>
      <c r="B78" s="119"/>
      <c r="C78" s="268" t="s">
        <v>106</v>
      </c>
      <c r="D78" s="182"/>
      <c r="E78" s="113">
        <v>56.833527357392313</v>
      </c>
      <c r="F78" s="115">
        <v>2441</v>
      </c>
      <c r="G78" s="114">
        <v>2471</v>
      </c>
      <c r="H78" s="114">
        <v>2545</v>
      </c>
      <c r="I78" s="114">
        <v>2536</v>
      </c>
      <c r="J78" s="140">
        <v>2542</v>
      </c>
      <c r="K78" s="114">
        <v>-101</v>
      </c>
      <c r="L78" s="116">
        <v>-3.9732494099134539</v>
      </c>
    </row>
    <row r="79" spans="1:12" s="110" customFormat="1" ht="15" customHeight="1" x14ac:dyDescent="0.2">
      <c r="A79" s="123"/>
      <c r="B79" s="124"/>
      <c r="C79" s="260" t="s">
        <v>107</v>
      </c>
      <c r="D79" s="261"/>
      <c r="E79" s="125">
        <v>43.166472642607687</v>
      </c>
      <c r="F79" s="143">
        <v>1854</v>
      </c>
      <c r="G79" s="144">
        <v>1882</v>
      </c>
      <c r="H79" s="144">
        <v>1912</v>
      </c>
      <c r="I79" s="144">
        <v>1885</v>
      </c>
      <c r="J79" s="145">
        <v>1889</v>
      </c>
      <c r="K79" s="144">
        <v>-35</v>
      </c>
      <c r="L79" s="146">
        <v>-1.8528321863419799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62583</v>
      </c>
      <c r="E11" s="114">
        <v>62875</v>
      </c>
      <c r="F11" s="114">
        <v>63615</v>
      </c>
      <c r="G11" s="114">
        <v>62749</v>
      </c>
      <c r="H11" s="140">
        <v>62554</v>
      </c>
      <c r="I11" s="115">
        <v>29</v>
      </c>
      <c r="J11" s="116">
        <v>4.635994500751351E-2</v>
      </c>
    </row>
    <row r="12" spans="1:15" s="110" customFormat="1" ht="24.95" customHeight="1" x14ac:dyDescent="0.2">
      <c r="A12" s="193" t="s">
        <v>132</v>
      </c>
      <c r="B12" s="194" t="s">
        <v>133</v>
      </c>
      <c r="C12" s="113">
        <v>1.6809676749276961</v>
      </c>
      <c r="D12" s="115">
        <v>1052</v>
      </c>
      <c r="E12" s="114">
        <v>1037</v>
      </c>
      <c r="F12" s="114">
        <v>1088</v>
      </c>
      <c r="G12" s="114">
        <v>1069</v>
      </c>
      <c r="H12" s="140">
        <v>1053</v>
      </c>
      <c r="I12" s="115">
        <v>-1</v>
      </c>
      <c r="J12" s="116">
        <v>-9.4966761633428307E-2</v>
      </c>
    </row>
    <row r="13" spans="1:15" s="110" customFormat="1" ht="24.95" customHeight="1" x14ac:dyDescent="0.2">
      <c r="A13" s="193" t="s">
        <v>134</v>
      </c>
      <c r="B13" s="199" t="s">
        <v>214</v>
      </c>
      <c r="C13" s="113">
        <v>3.6128021986801526</v>
      </c>
      <c r="D13" s="115">
        <v>2261</v>
      </c>
      <c r="E13" s="114">
        <v>2240</v>
      </c>
      <c r="F13" s="114">
        <v>2249</v>
      </c>
      <c r="G13" s="114">
        <v>2224</v>
      </c>
      <c r="H13" s="140">
        <v>2205</v>
      </c>
      <c r="I13" s="115">
        <v>56</v>
      </c>
      <c r="J13" s="116">
        <v>2.5396825396825395</v>
      </c>
    </row>
    <row r="14" spans="1:15" s="287" customFormat="1" ht="24" customHeight="1" x14ac:dyDescent="0.2">
      <c r="A14" s="193" t="s">
        <v>215</v>
      </c>
      <c r="B14" s="199" t="s">
        <v>137</v>
      </c>
      <c r="C14" s="113">
        <v>21.432337855328125</v>
      </c>
      <c r="D14" s="115">
        <v>13413</v>
      </c>
      <c r="E14" s="114">
        <v>13498</v>
      </c>
      <c r="F14" s="114">
        <v>13653</v>
      </c>
      <c r="G14" s="114">
        <v>13500</v>
      </c>
      <c r="H14" s="140">
        <v>13676</v>
      </c>
      <c r="I14" s="115">
        <v>-263</v>
      </c>
      <c r="J14" s="116">
        <v>-1.9230769230769231</v>
      </c>
      <c r="K14" s="110"/>
      <c r="L14" s="110"/>
      <c r="M14" s="110"/>
      <c r="N14" s="110"/>
      <c r="O14" s="110"/>
    </row>
    <row r="15" spans="1:15" s="110" customFormat="1" ht="24.75" customHeight="1" x14ac:dyDescent="0.2">
      <c r="A15" s="193" t="s">
        <v>216</v>
      </c>
      <c r="B15" s="199" t="s">
        <v>217</v>
      </c>
      <c r="C15" s="113">
        <v>3.5552785900324371</v>
      </c>
      <c r="D15" s="115">
        <v>2225</v>
      </c>
      <c r="E15" s="114">
        <v>2269</v>
      </c>
      <c r="F15" s="114">
        <v>2298</v>
      </c>
      <c r="G15" s="114">
        <v>2208</v>
      </c>
      <c r="H15" s="140">
        <v>2207</v>
      </c>
      <c r="I15" s="115">
        <v>18</v>
      </c>
      <c r="J15" s="116">
        <v>0.81558676937018582</v>
      </c>
    </row>
    <row r="16" spans="1:15" s="287" customFormat="1" ht="24.95" customHeight="1" x14ac:dyDescent="0.2">
      <c r="A16" s="193" t="s">
        <v>218</v>
      </c>
      <c r="B16" s="199" t="s">
        <v>141</v>
      </c>
      <c r="C16" s="113">
        <v>11.758784334403911</v>
      </c>
      <c r="D16" s="115">
        <v>7359</v>
      </c>
      <c r="E16" s="114">
        <v>7418</v>
      </c>
      <c r="F16" s="114">
        <v>7499</v>
      </c>
      <c r="G16" s="114">
        <v>7527</v>
      </c>
      <c r="H16" s="140">
        <v>7652</v>
      </c>
      <c r="I16" s="115">
        <v>-293</v>
      </c>
      <c r="J16" s="116">
        <v>-3.8290642969158388</v>
      </c>
      <c r="K16" s="110"/>
      <c r="L16" s="110"/>
      <c r="M16" s="110"/>
      <c r="N16" s="110"/>
      <c r="O16" s="110"/>
    </row>
    <row r="17" spans="1:15" s="110" customFormat="1" ht="24.95" customHeight="1" x14ac:dyDescent="0.2">
      <c r="A17" s="193" t="s">
        <v>219</v>
      </c>
      <c r="B17" s="199" t="s">
        <v>220</v>
      </c>
      <c r="C17" s="113">
        <v>6.1182749308917757</v>
      </c>
      <c r="D17" s="115">
        <v>3829</v>
      </c>
      <c r="E17" s="114">
        <v>3811</v>
      </c>
      <c r="F17" s="114">
        <v>3856</v>
      </c>
      <c r="G17" s="114">
        <v>3765</v>
      </c>
      <c r="H17" s="140">
        <v>3817</v>
      </c>
      <c r="I17" s="115">
        <v>12</v>
      </c>
      <c r="J17" s="116">
        <v>0.31438302331674089</v>
      </c>
    </row>
    <row r="18" spans="1:15" s="287" customFormat="1" ht="24.95" customHeight="1" x14ac:dyDescent="0.2">
      <c r="A18" s="201" t="s">
        <v>144</v>
      </c>
      <c r="B18" s="202" t="s">
        <v>145</v>
      </c>
      <c r="C18" s="113">
        <v>6.9443778661936948</v>
      </c>
      <c r="D18" s="115">
        <v>4346</v>
      </c>
      <c r="E18" s="114">
        <v>4334</v>
      </c>
      <c r="F18" s="114">
        <v>4474</v>
      </c>
      <c r="G18" s="114">
        <v>4370</v>
      </c>
      <c r="H18" s="140">
        <v>4292</v>
      </c>
      <c r="I18" s="115">
        <v>54</v>
      </c>
      <c r="J18" s="116">
        <v>1.2581547064305685</v>
      </c>
      <c r="K18" s="110"/>
      <c r="L18" s="110"/>
      <c r="M18" s="110"/>
      <c r="N18" s="110"/>
      <c r="O18" s="110"/>
    </row>
    <row r="19" spans="1:15" s="110" customFormat="1" ht="24.95" customHeight="1" x14ac:dyDescent="0.2">
      <c r="A19" s="193" t="s">
        <v>146</v>
      </c>
      <c r="B19" s="199" t="s">
        <v>147</v>
      </c>
      <c r="C19" s="113">
        <v>13.526037422303181</v>
      </c>
      <c r="D19" s="115">
        <v>8465</v>
      </c>
      <c r="E19" s="114">
        <v>8492</v>
      </c>
      <c r="F19" s="114">
        <v>8494</v>
      </c>
      <c r="G19" s="114">
        <v>8334</v>
      </c>
      <c r="H19" s="140">
        <v>8325</v>
      </c>
      <c r="I19" s="115">
        <v>140</v>
      </c>
      <c r="J19" s="116">
        <v>1.6816816816816818</v>
      </c>
    </row>
    <row r="20" spans="1:15" s="287" customFormat="1" ht="24.95" customHeight="1" x14ac:dyDescent="0.2">
      <c r="A20" s="193" t="s">
        <v>148</v>
      </c>
      <c r="B20" s="199" t="s">
        <v>149</v>
      </c>
      <c r="C20" s="113">
        <v>3.8428966332710162</v>
      </c>
      <c r="D20" s="115">
        <v>2405</v>
      </c>
      <c r="E20" s="114">
        <v>2396</v>
      </c>
      <c r="F20" s="114">
        <v>2488</v>
      </c>
      <c r="G20" s="114">
        <v>2443</v>
      </c>
      <c r="H20" s="140">
        <v>2446</v>
      </c>
      <c r="I20" s="115">
        <v>-41</v>
      </c>
      <c r="J20" s="116">
        <v>-1.6762060506950123</v>
      </c>
      <c r="K20" s="110"/>
      <c r="L20" s="110"/>
      <c r="M20" s="110"/>
      <c r="N20" s="110"/>
      <c r="O20" s="110"/>
    </row>
    <row r="21" spans="1:15" s="110" customFormat="1" ht="24.95" customHeight="1" x14ac:dyDescent="0.2">
      <c r="A21" s="201" t="s">
        <v>150</v>
      </c>
      <c r="B21" s="202" t="s">
        <v>151</v>
      </c>
      <c r="C21" s="113">
        <v>2.6476838758129206</v>
      </c>
      <c r="D21" s="115">
        <v>1657</v>
      </c>
      <c r="E21" s="114">
        <v>1685</v>
      </c>
      <c r="F21" s="114">
        <v>1718</v>
      </c>
      <c r="G21" s="114">
        <v>1684</v>
      </c>
      <c r="H21" s="140">
        <v>1636</v>
      </c>
      <c r="I21" s="115">
        <v>21</v>
      </c>
      <c r="J21" s="116">
        <v>1.2836185819070904</v>
      </c>
    </row>
    <row r="22" spans="1:15" s="110" customFormat="1" ht="24.95" customHeight="1" x14ac:dyDescent="0.2">
      <c r="A22" s="201" t="s">
        <v>152</v>
      </c>
      <c r="B22" s="199" t="s">
        <v>153</v>
      </c>
      <c r="C22" s="113">
        <v>0.4490037230557819</v>
      </c>
      <c r="D22" s="115">
        <v>281</v>
      </c>
      <c r="E22" s="114">
        <v>300</v>
      </c>
      <c r="F22" s="114">
        <v>305</v>
      </c>
      <c r="G22" s="114">
        <v>305</v>
      </c>
      <c r="H22" s="140">
        <v>309</v>
      </c>
      <c r="I22" s="115">
        <v>-28</v>
      </c>
      <c r="J22" s="116">
        <v>-9.0614886731391593</v>
      </c>
    </row>
    <row r="23" spans="1:15" s="110" customFormat="1" ht="24.95" customHeight="1" x14ac:dyDescent="0.2">
      <c r="A23" s="193" t="s">
        <v>154</v>
      </c>
      <c r="B23" s="199" t="s">
        <v>155</v>
      </c>
      <c r="C23" s="113">
        <v>1.291085438537622</v>
      </c>
      <c r="D23" s="115">
        <v>808</v>
      </c>
      <c r="E23" s="114">
        <v>810</v>
      </c>
      <c r="F23" s="114">
        <v>813</v>
      </c>
      <c r="G23" s="114">
        <v>808</v>
      </c>
      <c r="H23" s="140">
        <v>821</v>
      </c>
      <c r="I23" s="115">
        <v>-13</v>
      </c>
      <c r="J23" s="116">
        <v>-1.5834348355663825</v>
      </c>
    </row>
    <row r="24" spans="1:15" s="110" customFormat="1" ht="24.95" customHeight="1" x14ac:dyDescent="0.2">
      <c r="A24" s="193" t="s">
        <v>156</v>
      </c>
      <c r="B24" s="199" t="s">
        <v>221</v>
      </c>
      <c r="C24" s="113">
        <v>4.7936340539763194</v>
      </c>
      <c r="D24" s="115">
        <v>3000</v>
      </c>
      <c r="E24" s="114">
        <v>2956</v>
      </c>
      <c r="F24" s="114">
        <v>2971</v>
      </c>
      <c r="G24" s="114">
        <v>2889</v>
      </c>
      <c r="H24" s="140">
        <v>2813</v>
      </c>
      <c r="I24" s="115">
        <v>187</v>
      </c>
      <c r="J24" s="116">
        <v>6.6477070742979025</v>
      </c>
    </row>
    <row r="25" spans="1:15" s="110" customFormat="1" ht="24.95" customHeight="1" x14ac:dyDescent="0.2">
      <c r="A25" s="193" t="s">
        <v>222</v>
      </c>
      <c r="B25" s="204" t="s">
        <v>159</v>
      </c>
      <c r="C25" s="113">
        <v>3.7821772685873158</v>
      </c>
      <c r="D25" s="115">
        <v>2367</v>
      </c>
      <c r="E25" s="114">
        <v>2391</v>
      </c>
      <c r="F25" s="114">
        <v>2445</v>
      </c>
      <c r="G25" s="114">
        <v>2434</v>
      </c>
      <c r="H25" s="140">
        <v>2399</v>
      </c>
      <c r="I25" s="115">
        <v>-32</v>
      </c>
      <c r="J25" s="116">
        <v>-1.3338891204668613</v>
      </c>
    </row>
    <row r="26" spans="1:15" s="110" customFormat="1" ht="24.95" customHeight="1" x14ac:dyDescent="0.2">
      <c r="A26" s="201">
        <v>782.78300000000002</v>
      </c>
      <c r="B26" s="203" t="s">
        <v>160</v>
      </c>
      <c r="C26" s="113">
        <v>1.7960148922231276</v>
      </c>
      <c r="D26" s="115">
        <v>1124</v>
      </c>
      <c r="E26" s="114">
        <v>1151</v>
      </c>
      <c r="F26" s="114">
        <v>1344</v>
      </c>
      <c r="G26" s="114">
        <v>1386</v>
      </c>
      <c r="H26" s="140">
        <v>1336</v>
      </c>
      <c r="I26" s="115">
        <v>-212</v>
      </c>
      <c r="J26" s="116">
        <v>-15.868263473053892</v>
      </c>
    </row>
    <row r="27" spans="1:15" s="110" customFormat="1" ht="24.95" customHeight="1" x14ac:dyDescent="0.2">
      <c r="A27" s="193" t="s">
        <v>161</v>
      </c>
      <c r="B27" s="199" t="s">
        <v>223</v>
      </c>
      <c r="C27" s="113">
        <v>6.3803269258424811</v>
      </c>
      <c r="D27" s="115">
        <v>3993</v>
      </c>
      <c r="E27" s="114">
        <v>4038</v>
      </c>
      <c r="F27" s="114">
        <v>4080</v>
      </c>
      <c r="G27" s="114">
        <v>4059</v>
      </c>
      <c r="H27" s="140">
        <v>4045</v>
      </c>
      <c r="I27" s="115">
        <v>-52</v>
      </c>
      <c r="J27" s="116">
        <v>-1.2855377008652658</v>
      </c>
    </row>
    <row r="28" spans="1:15" s="110" customFormat="1" ht="24.95" customHeight="1" x14ac:dyDescent="0.2">
      <c r="A28" s="193" t="s">
        <v>163</v>
      </c>
      <c r="B28" s="199" t="s">
        <v>164</v>
      </c>
      <c r="C28" s="113">
        <v>3.7757857565153476</v>
      </c>
      <c r="D28" s="115">
        <v>2363</v>
      </c>
      <c r="E28" s="114">
        <v>2384</v>
      </c>
      <c r="F28" s="114">
        <v>2368</v>
      </c>
      <c r="G28" s="114">
        <v>2375</v>
      </c>
      <c r="H28" s="140">
        <v>2367</v>
      </c>
      <c r="I28" s="115">
        <v>-4</v>
      </c>
      <c r="J28" s="116">
        <v>-0.16899028305872413</v>
      </c>
    </row>
    <row r="29" spans="1:15" s="110" customFormat="1" ht="24.95" customHeight="1" x14ac:dyDescent="0.2">
      <c r="A29" s="193">
        <v>86</v>
      </c>
      <c r="B29" s="199" t="s">
        <v>165</v>
      </c>
      <c r="C29" s="113">
        <v>7.9078983110429348</v>
      </c>
      <c r="D29" s="115">
        <v>4949</v>
      </c>
      <c r="E29" s="114">
        <v>5045</v>
      </c>
      <c r="F29" s="114">
        <v>5052</v>
      </c>
      <c r="G29" s="114">
        <v>4978</v>
      </c>
      <c r="H29" s="140">
        <v>4990</v>
      </c>
      <c r="I29" s="115">
        <v>-41</v>
      </c>
      <c r="J29" s="116">
        <v>-0.82164328657314634</v>
      </c>
    </row>
    <row r="30" spans="1:15" s="110" customFormat="1" ht="24.95" customHeight="1" x14ac:dyDescent="0.2">
      <c r="A30" s="193">
        <v>87.88</v>
      </c>
      <c r="B30" s="204" t="s">
        <v>166</v>
      </c>
      <c r="C30" s="113">
        <v>13.37423901059393</v>
      </c>
      <c r="D30" s="115">
        <v>8370</v>
      </c>
      <c r="E30" s="114">
        <v>8361</v>
      </c>
      <c r="F30" s="114">
        <v>8321</v>
      </c>
      <c r="G30" s="114">
        <v>8172</v>
      </c>
      <c r="H30" s="140">
        <v>8158</v>
      </c>
      <c r="I30" s="115">
        <v>212</v>
      </c>
      <c r="J30" s="116">
        <v>2.5986761461142436</v>
      </c>
    </row>
    <row r="31" spans="1:15" s="110" customFormat="1" ht="24.95" customHeight="1" x14ac:dyDescent="0.2">
      <c r="A31" s="193" t="s">
        <v>167</v>
      </c>
      <c r="B31" s="199" t="s">
        <v>168</v>
      </c>
      <c r="C31" s="113">
        <v>2.7627310931083522</v>
      </c>
      <c r="D31" s="115">
        <v>1729</v>
      </c>
      <c r="E31" s="114">
        <v>1757</v>
      </c>
      <c r="F31" s="114">
        <v>1752</v>
      </c>
      <c r="G31" s="114">
        <v>1719</v>
      </c>
      <c r="H31" s="140">
        <v>1683</v>
      </c>
      <c r="I31" s="115">
        <v>46</v>
      </c>
      <c r="J31" s="116">
        <v>2.7332144979203803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1.6809676749276961</v>
      </c>
      <c r="D34" s="115">
        <v>1052</v>
      </c>
      <c r="E34" s="114">
        <v>1037</v>
      </c>
      <c r="F34" s="114">
        <v>1088</v>
      </c>
      <c r="G34" s="114">
        <v>1069</v>
      </c>
      <c r="H34" s="140">
        <v>1053</v>
      </c>
      <c r="I34" s="115">
        <v>-1</v>
      </c>
      <c r="J34" s="116">
        <v>-9.4966761633428307E-2</v>
      </c>
    </row>
    <row r="35" spans="1:10" s="110" customFormat="1" ht="24.95" customHeight="1" x14ac:dyDescent="0.2">
      <c r="A35" s="292" t="s">
        <v>171</v>
      </c>
      <c r="B35" s="293" t="s">
        <v>172</v>
      </c>
      <c r="C35" s="113">
        <v>31.989517920201973</v>
      </c>
      <c r="D35" s="115">
        <v>20020</v>
      </c>
      <c r="E35" s="114">
        <v>20072</v>
      </c>
      <c r="F35" s="114">
        <v>20376</v>
      </c>
      <c r="G35" s="114">
        <v>20094</v>
      </c>
      <c r="H35" s="140">
        <v>20173</v>
      </c>
      <c r="I35" s="115">
        <v>-153</v>
      </c>
      <c r="J35" s="116">
        <v>-0.75843949833936453</v>
      </c>
    </row>
    <row r="36" spans="1:10" s="110" customFormat="1" ht="24.95" customHeight="1" x14ac:dyDescent="0.2">
      <c r="A36" s="294" t="s">
        <v>173</v>
      </c>
      <c r="B36" s="295" t="s">
        <v>174</v>
      </c>
      <c r="C36" s="125">
        <v>66.329514404870338</v>
      </c>
      <c r="D36" s="143">
        <v>41511</v>
      </c>
      <c r="E36" s="144">
        <v>41766</v>
      </c>
      <c r="F36" s="144">
        <v>42151</v>
      </c>
      <c r="G36" s="144">
        <v>41586</v>
      </c>
      <c r="H36" s="145">
        <v>41328</v>
      </c>
      <c r="I36" s="143">
        <v>183</v>
      </c>
      <c r="J36" s="146">
        <v>0.44279907084785136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2020-09-25T13:25:51Z</dcterms:created>
  <dcterms:modified xsi:type="dcterms:W3CDTF">2020-09-28T08:13:44Z</dcterms:modified>
</cp:coreProperties>
</file>