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s="1"/>
  <c r="G56" i="24"/>
  <c r="F56" i="24"/>
  <c r="E56" i="24"/>
  <c r="L55" i="24"/>
  <c r="H55" i="24" s="1"/>
  <c r="I55" i="24"/>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L44" i="24"/>
  <c r="K44" i="24"/>
  <c r="F44" i="24"/>
  <c r="D44" i="24"/>
  <c r="C44" i="24"/>
  <c r="I44" i="24" s="1"/>
  <c r="B44" i="24"/>
  <c r="J44" i="24" s="1"/>
  <c r="M43" i="24"/>
  <c r="J43" i="24"/>
  <c r="G43" i="24"/>
  <c r="E43" i="24"/>
  <c r="C43" i="24"/>
  <c r="I43" i="24" s="1"/>
  <c r="B43" i="24"/>
  <c r="H43" i="24" s="1"/>
  <c r="K42" i="24"/>
  <c r="F42" i="24"/>
  <c r="D42" i="24"/>
  <c r="C42" i="24"/>
  <c r="B42" i="24"/>
  <c r="J42" i="24" s="1"/>
  <c r="M41" i="24"/>
  <c r="G41" i="24"/>
  <c r="E41" i="24"/>
  <c r="C41" i="24"/>
  <c r="I41" i="24" s="1"/>
  <c r="B41" i="24"/>
  <c r="L40" i="24"/>
  <c r="K40" i="24"/>
  <c r="I40" i="24"/>
  <c r="F40" i="24"/>
  <c r="D40" i="24"/>
  <c r="C40" i="24"/>
  <c r="B40" i="24"/>
  <c r="J40" i="24" s="1"/>
  <c r="M36" i="24"/>
  <c r="L36" i="24"/>
  <c r="K36" i="24"/>
  <c r="J36" i="24"/>
  <c r="I36" i="24"/>
  <c r="H36" i="24"/>
  <c r="G36" i="24"/>
  <c r="F36" i="24"/>
  <c r="E36" i="24"/>
  <c r="D36" i="24"/>
  <c r="K57" i="15"/>
  <c r="L57" i="15" s="1"/>
  <c r="C38" i="24"/>
  <c r="C37" i="24"/>
  <c r="C35" i="24"/>
  <c r="C34" i="24"/>
  <c r="C33" i="24"/>
  <c r="C32" i="24"/>
  <c r="L32" i="24" s="1"/>
  <c r="C31" i="24"/>
  <c r="C30" i="24"/>
  <c r="C29" i="24"/>
  <c r="C28" i="24"/>
  <c r="C27" i="24"/>
  <c r="C26" i="24"/>
  <c r="C25" i="24"/>
  <c r="C24" i="24"/>
  <c r="I24" i="24" s="1"/>
  <c r="C23" i="24"/>
  <c r="L23" i="24" s="1"/>
  <c r="C22" i="24"/>
  <c r="C21" i="24"/>
  <c r="C20" i="24"/>
  <c r="I20" i="24" s="1"/>
  <c r="C19" i="24"/>
  <c r="C18" i="24"/>
  <c r="C17" i="24"/>
  <c r="C16" i="24"/>
  <c r="L16" i="24" s="1"/>
  <c r="C15" i="24"/>
  <c r="C9" i="24"/>
  <c r="C8" i="24"/>
  <c r="C7" i="24"/>
  <c r="B38" i="24"/>
  <c r="B37" i="24"/>
  <c r="B35" i="24"/>
  <c r="B34" i="24"/>
  <c r="B33" i="24"/>
  <c r="B32" i="24"/>
  <c r="B31" i="24"/>
  <c r="B30" i="24"/>
  <c r="B29" i="24"/>
  <c r="D29" i="24" s="1"/>
  <c r="B28" i="24"/>
  <c r="B27" i="24"/>
  <c r="B26" i="24"/>
  <c r="B25" i="24"/>
  <c r="B24" i="24"/>
  <c r="B23" i="24"/>
  <c r="B22" i="24"/>
  <c r="B21" i="24"/>
  <c r="K21" i="24" s="1"/>
  <c r="B20" i="24"/>
  <c r="B19" i="24"/>
  <c r="B18" i="24"/>
  <c r="B17" i="24"/>
  <c r="B16" i="24"/>
  <c r="B15" i="24"/>
  <c r="B9" i="24"/>
  <c r="D9" i="24" s="1"/>
  <c r="B8" i="24"/>
  <c r="B7" i="24"/>
  <c r="G16" i="24" l="1"/>
  <c r="G32" i="24"/>
  <c r="L24" i="24"/>
  <c r="J31" i="24"/>
  <c r="D31" i="24"/>
  <c r="K31" i="24"/>
  <c r="H31" i="24"/>
  <c r="F31" i="24"/>
  <c r="J19" i="24"/>
  <c r="F19" i="24"/>
  <c r="D19" i="24"/>
  <c r="K19" i="24"/>
  <c r="H19" i="24"/>
  <c r="G7" i="24"/>
  <c r="I7" i="24"/>
  <c r="M7" i="24"/>
  <c r="L7" i="24"/>
  <c r="E7" i="24"/>
  <c r="G27" i="24"/>
  <c r="I27" i="24"/>
  <c r="M27" i="24"/>
  <c r="L27" i="24"/>
  <c r="E27" i="24"/>
  <c r="K20" i="24"/>
  <c r="F20" i="24"/>
  <c r="H20" i="24"/>
  <c r="D20" i="24"/>
  <c r="J20" i="24"/>
  <c r="J23" i="24"/>
  <c r="K23" i="24"/>
  <c r="H23" i="24"/>
  <c r="F23" i="24"/>
  <c r="D23" i="24"/>
  <c r="J35" i="24"/>
  <c r="F35" i="24"/>
  <c r="D35" i="24"/>
  <c r="K35" i="24"/>
  <c r="H35" i="24"/>
  <c r="K28" i="24"/>
  <c r="F28" i="24"/>
  <c r="J28" i="24"/>
  <c r="H28" i="24"/>
  <c r="D28" i="24"/>
  <c r="K8" i="24"/>
  <c r="F8" i="24"/>
  <c r="J8" i="24"/>
  <c r="H8" i="24"/>
  <c r="D8" i="24"/>
  <c r="J15" i="24"/>
  <c r="D15" i="24"/>
  <c r="K15" i="24"/>
  <c r="H15" i="24"/>
  <c r="F15" i="24"/>
  <c r="J27" i="24"/>
  <c r="K27" i="24"/>
  <c r="H27" i="24"/>
  <c r="F27" i="24"/>
  <c r="D27" i="24"/>
  <c r="D37" i="24"/>
  <c r="K37" i="24"/>
  <c r="J37" i="24"/>
  <c r="H37" i="24"/>
  <c r="F37" i="24"/>
  <c r="K16" i="24"/>
  <c r="F16" i="24"/>
  <c r="D16" i="24"/>
  <c r="J16" i="24"/>
  <c r="H16" i="24"/>
  <c r="G15" i="24"/>
  <c r="I15" i="24"/>
  <c r="M15" i="24"/>
  <c r="L15" i="24"/>
  <c r="G21" i="24"/>
  <c r="I21" i="24"/>
  <c r="E21" i="24"/>
  <c r="M21" i="24"/>
  <c r="L21" i="24"/>
  <c r="G31" i="24"/>
  <c r="I31" i="24"/>
  <c r="M31" i="24"/>
  <c r="L31" i="24"/>
  <c r="M38" i="24"/>
  <c r="E38" i="24"/>
  <c r="G38" i="24"/>
  <c r="L38" i="24"/>
  <c r="K61" i="24"/>
  <c r="J61" i="24"/>
  <c r="I61" i="24"/>
  <c r="K24" i="24"/>
  <c r="F24" i="24"/>
  <c r="J24" i="24"/>
  <c r="H24" i="24"/>
  <c r="D24" i="24"/>
  <c r="B14" i="24"/>
  <c r="B6" i="24"/>
  <c r="K22" i="24"/>
  <c r="F22" i="24"/>
  <c r="H22" i="24"/>
  <c r="D22" i="24"/>
  <c r="K30" i="24"/>
  <c r="F30" i="24"/>
  <c r="J30" i="24"/>
  <c r="H30" i="24"/>
  <c r="B45" i="24"/>
  <c r="B39" i="24"/>
  <c r="G25" i="24"/>
  <c r="I25" i="24"/>
  <c r="L25" i="24"/>
  <c r="E25" i="24"/>
  <c r="M28" i="24"/>
  <c r="E28" i="24"/>
  <c r="L28" i="24"/>
  <c r="I28" i="24"/>
  <c r="G28" i="24"/>
  <c r="D30" i="24"/>
  <c r="M42" i="24"/>
  <c r="E42" i="24"/>
  <c r="G42" i="24"/>
  <c r="L42" i="24"/>
  <c r="I42" i="24"/>
  <c r="J17" i="24"/>
  <c r="D17" i="24"/>
  <c r="K17" i="24"/>
  <c r="H17" i="24"/>
  <c r="J25" i="24"/>
  <c r="K25" i="24"/>
  <c r="H25" i="24"/>
  <c r="F25" i="24"/>
  <c r="D25" i="24"/>
  <c r="J33" i="24"/>
  <c r="D33" i="24"/>
  <c r="K33" i="24"/>
  <c r="H33" i="24"/>
  <c r="G19" i="24"/>
  <c r="I19" i="24"/>
  <c r="E19" i="24"/>
  <c r="M19" i="24"/>
  <c r="L19" i="24"/>
  <c r="M22" i="24"/>
  <c r="E22" i="24"/>
  <c r="I22" i="24"/>
  <c r="G22" i="24"/>
  <c r="L22" i="24"/>
  <c r="G35" i="24"/>
  <c r="I35" i="24"/>
  <c r="E35" i="24"/>
  <c r="M35" i="24"/>
  <c r="L35" i="24"/>
  <c r="C45" i="24"/>
  <c r="C39" i="24"/>
  <c r="J22" i="24"/>
  <c r="E31" i="24"/>
  <c r="I38" i="24"/>
  <c r="M26" i="24"/>
  <c r="E26" i="24"/>
  <c r="L26" i="24"/>
  <c r="I26" i="24"/>
  <c r="G26" i="24"/>
  <c r="E15" i="24"/>
  <c r="F41" i="24"/>
  <c r="D41" i="24"/>
  <c r="K41" i="24"/>
  <c r="J41" i="24"/>
  <c r="H41" i="24"/>
  <c r="K69" i="24"/>
  <c r="J69" i="24"/>
  <c r="I69" i="24"/>
  <c r="K32" i="24"/>
  <c r="F32" i="24"/>
  <c r="D32" i="24"/>
  <c r="J32" i="24"/>
  <c r="H32" i="24"/>
  <c r="M8" i="24"/>
  <c r="E8" i="24"/>
  <c r="L8" i="24"/>
  <c r="I8" i="24"/>
  <c r="G8" i="24"/>
  <c r="M18" i="24"/>
  <c r="E18" i="24"/>
  <c r="G18" i="24"/>
  <c r="L18" i="24"/>
  <c r="I18" i="24"/>
  <c r="G23" i="24"/>
  <c r="I23" i="24"/>
  <c r="E23" i="24"/>
  <c r="M23" i="24"/>
  <c r="G29" i="24"/>
  <c r="I29" i="24"/>
  <c r="M29" i="24"/>
  <c r="L29" i="24"/>
  <c r="E29" i="24"/>
  <c r="F33" i="24"/>
  <c r="J9" i="24"/>
  <c r="K9" i="24"/>
  <c r="H9" i="24"/>
  <c r="F9" i="24"/>
  <c r="K18" i="24"/>
  <c r="F18" i="24"/>
  <c r="D18" i="24"/>
  <c r="J18" i="24"/>
  <c r="K26" i="24"/>
  <c r="F26" i="24"/>
  <c r="J26" i="24"/>
  <c r="H26" i="24"/>
  <c r="D26" i="24"/>
  <c r="K34" i="24"/>
  <c r="F34" i="24"/>
  <c r="D34" i="24"/>
  <c r="J34" i="24"/>
  <c r="G17" i="24"/>
  <c r="I17" i="24"/>
  <c r="E17" i="24"/>
  <c r="M17" i="24"/>
  <c r="L17" i="24"/>
  <c r="M20" i="24"/>
  <c r="E20" i="24"/>
  <c r="G20" i="24"/>
  <c r="L20" i="24"/>
  <c r="G33" i="24"/>
  <c r="I33" i="24"/>
  <c r="E33" i="24"/>
  <c r="M33" i="24"/>
  <c r="L33" i="24"/>
  <c r="I37" i="24"/>
  <c r="L37" i="24"/>
  <c r="E37" i="24"/>
  <c r="M37" i="24"/>
  <c r="G37" i="24"/>
  <c r="F17" i="24"/>
  <c r="M25" i="24"/>
  <c r="H34" i="24"/>
  <c r="K53" i="24"/>
  <c r="J53" i="24"/>
  <c r="I53" i="24"/>
  <c r="J7" i="24"/>
  <c r="K7" i="24"/>
  <c r="H7" i="24"/>
  <c r="F7" i="24"/>
  <c r="D7" i="24"/>
  <c r="G9" i="24"/>
  <c r="I9" i="24"/>
  <c r="M9" i="24"/>
  <c r="L9" i="24"/>
  <c r="E9" i="24"/>
  <c r="M34" i="24"/>
  <c r="E34" i="24"/>
  <c r="G34" i="24"/>
  <c r="L34" i="24"/>
  <c r="I34" i="24"/>
  <c r="J21" i="24"/>
  <c r="H21" i="24"/>
  <c r="F21" i="24"/>
  <c r="D21" i="24"/>
  <c r="J29" i="24"/>
  <c r="K29" i="24"/>
  <c r="H29" i="24"/>
  <c r="F29" i="24"/>
  <c r="J38" i="24"/>
  <c r="H38" i="24"/>
  <c r="F38" i="24"/>
  <c r="D38" i="24"/>
  <c r="K38" i="24"/>
  <c r="C14" i="24"/>
  <c r="C6" i="24"/>
  <c r="M30" i="24"/>
  <c r="E30" i="24"/>
  <c r="L30" i="24"/>
  <c r="I30" i="24"/>
  <c r="G30" i="24"/>
  <c r="H18" i="24"/>
  <c r="I79" i="24"/>
  <c r="K58" i="24"/>
  <c r="J58" i="24"/>
  <c r="K66" i="24"/>
  <c r="J66" i="24"/>
  <c r="K74" i="24"/>
  <c r="J74" i="24"/>
  <c r="I16" i="24"/>
  <c r="I32" i="24"/>
  <c r="M40" i="24"/>
  <c r="E40" i="24"/>
  <c r="G40" i="24"/>
  <c r="K55" i="24"/>
  <c r="J55" i="24"/>
  <c r="K63" i="24"/>
  <c r="J63" i="24"/>
  <c r="K71" i="24"/>
  <c r="J71" i="24"/>
  <c r="K52" i="24"/>
  <c r="J52" i="24"/>
  <c r="K60" i="24"/>
  <c r="J60" i="24"/>
  <c r="K68" i="24"/>
  <c r="J68" i="24"/>
  <c r="G24" i="24"/>
  <c r="K57" i="24"/>
  <c r="J57" i="24"/>
  <c r="K65" i="24"/>
  <c r="J65" i="24"/>
  <c r="K73" i="24"/>
  <c r="J73" i="24"/>
  <c r="K54" i="24"/>
  <c r="J54" i="24"/>
  <c r="K62" i="24"/>
  <c r="J62" i="24"/>
  <c r="K70" i="24"/>
  <c r="J70" i="24"/>
  <c r="F43" i="24"/>
  <c r="D43" i="24"/>
  <c r="K43" i="24"/>
  <c r="M44" i="24"/>
  <c r="E44" i="24"/>
  <c r="G44" i="24"/>
  <c r="K51" i="24"/>
  <c r="J51" i="24"/>
  <c r="K59" i="24"/>
  <c r="J59" i="24"/>
  <c r="K67" i="24"/>
  <c r="J67" i="24"/>
  <c r="K75" i="24"/>
  <c r="J75" i="24"/>
  <c r="J77" i="24" s="1"/>
  <c r="M16" i="24"/>
  <c r="E16" i="24"/>
  <c r="M24" i="24"/>
  <c r="E24" i="24"/>
  <c r="M32" i="24"/>
  <c r="E32" i="24"/>
  <c r="K56" i="24"/>
  <c r="J56" i="24"/>
  <c r="K64" i="24"/>
  <c r="J64" i="24"/>
  <c r="K72" i="24"/>
  <c r="J72" i="24"/>
  <c r="H40" i="24"/>
  <c r="L41" i="24"/>
  <c r="H42" i="24"/>
  <c r="L43" i="24"/>
  <c r="H44" i="24"/>
  <c r="K77" i="24" l="1"/>
  <c r="F39" i="24"/>
  <c r="D39" i="24"/>
  <c r="K39" i="24"/>
  <c r="J39" i="24"/>
  <c r="H39" i="24"/>
  <c r="J79" i="24"/>
  <c r="M6" i="24"/>
  <c r="E6" i="24"/>
  <c r="L6" i="24"/>
  <c r="I6" i="24"/>
  <c r="G6" i="24"/>
  <c r="F45" i="24"/>
  <c r="D45" i="24"/>
  <c r="K45" i="24"/>
  <c r="H45" i="24"/>
  <c r="J45" i="24"/>
  <c r="M14" i="24"/>
  <c r="E14" i="24"/>
  <c r="L14" i="24"/>
  <c r="I14" i="24"/>
  <c r="G14" i="24"/>
  <c r="K6" i="24"/>
  <c r="F6" i="24"/>
  <c r="J6" i="24"/>
  <c r="H6" i="24"/>
  <c r="D6" i="24"/>
  <c r="I39" i="24"/>
  <c r="L39" i="24"/>
  <c r="G39" i="24"/>
  <c r="E39" i="24"/>
  <c r="M39" i="24"/>
  <c r="K14" i="24"/>
  <c r="F14" i="24"/>
  <c r="J14" i="24"/>
  <c r="H14" i="24"/>
  <c r="D14" i="24"/>
  <c r="I45" i="24"/>
  <c r="L45" i="24"/>
  <c r="G45" i="24"/>
  <c r="E45" i="24"/>
  <c r="M45" i="24"/>
  <c r="K79" i="24" l="1"/>
  <c r="K78" i="24"/>
  <c r="J78" i="24"/>
  <c r="I78" i="24"/>
  <c r="I83" i="24" l="1"/>
  <c r="I82" i="24"/>
  <c r="I81" i="24"/>
</calcChain>
</file>

<file path=xl/sharedStrings.xml><?xml version="1.0" encoding="utf-8"?>
<sst xmlns="http://schemas.openxmlformats.org/spreadsheetml/2006/main" count="1704" uniqueCount="520">
  <si>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</si>
  <si>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</si>
  <si>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</si>
  <si>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</si>
  <si>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</si>
  <si>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</si>
  <si>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</si>
  <si>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</si>
  <si>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</si>
  <si>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</si>
  <si>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</si>
  <si>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</si>
  <si>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</si>
  <si>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Stendal (15090)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</si>
  <si>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</si>
  <si>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</si>
  <si>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</si>
  <si>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</si>
  <si>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</si>
  <si>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</si>
  <si>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</si>
  <si>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</si>
  <si>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</si>
  <si>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</si>
  <si>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</si>
  <si>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</si>
  <si>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</si>
  <si>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</si>
  <si>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</si>
  <si>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</si>
  <si>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</si>
  <si>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</si>
  <si>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</si>
  <si>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</si>
  <si>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</si>
  <si>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</si>
  <si>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</si>
  <si>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</si>
  <si>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</si>
  <si>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</si>
  <si>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</si>
  <si>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</si>
  <si>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</si>
  <si>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</si>
  <si>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</si>
  <si>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</si>
  <si>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</si>
  <si>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</si>
  <si>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</si>
  <si>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</si>
  <si>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</si>
  <si>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</si>
  <si>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</si>
  <si>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</si>
  <si>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</si>
  <si>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</si>
  <si>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</si>
  <si>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</si>
  <si>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</si>
  <si>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</si>
  <si>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</si>
  <si>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</si>
  <si>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</si>
  <si>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</si>
  <si>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</si>
  <si>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</si>
  <si>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</si>
  <si>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</si>
  <si>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</si>
  <si>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</si>
  <si>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</si>
  <si>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</si>
  <si>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</si>
  <si>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</si>
  <si>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</si>
  <si>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</si>
  <si>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</si>
  <si>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</si>
  <si>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</si>
  <si>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</si>
  <si>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</si>
  <si>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</si>
  <si>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</si>
  <si>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</si>
  <si>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</si>
  <si>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</si>
  <si>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</si>
  <si>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</si>
  <si>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</si>
  <si>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</si>
  <si>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</si>
  <si>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</si>
  <si>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Stendal (15090);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</si>
  <si>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</si>
  <si>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</si>
  <si>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</si>
  <si>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</si>
  <si>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</si>
  <si>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</si>
  <si>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</si>
  <si>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</si>
  <si>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</si>
  <si>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</si>
  <si>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</si>
  <si>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</si>
  <si>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</si>
  <si>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</si>
  <si>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</si>
  <si>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</si>
  <si>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</si>
  <si>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</si>
  <si>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</si>
  <si>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</si>
  <si>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</si>
  <si>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</si>
  <si>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</si>
  <si>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</si>
  <si>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</si>
  <si>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</si>
  <si>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</si>
  <si>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</si>
  <si>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</si>
  <si>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</si>
  <si>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</si>
  <si>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</si>
  <si>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</si>
  <si>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</si>
  <si>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</si>
  <si>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</si>
  <si>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</si>
  <si>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</si>
  <si>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</si>
  <si>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</si>
  <si>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</si>
  <si>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</si>
  <si>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</si>
  <si>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</si>
  <si>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</si>
  <si>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</si>
  <si>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</si>
  <si>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</si>
  <si>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</si>
  <si>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</si>
  <si>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</si>
  <si>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</si>
  <si>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</si>
  <si>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</si>
  <si>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</si>
  <si>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</si>
  <si>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</si>
  <si>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</si>
  <si>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</si>
  <si>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</si>
  <si>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</si>
  <si>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</si>
  <si>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</si>
  <si>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</si>
  <si>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</si>
  <si>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</si>
  <si>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</si>
  <si>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</si>
  <si>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</si>
  <si>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</si>
  <si>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</si>
  <si>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</si>
  <si>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</si>
  <si>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</si>
  <si>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</si>
  <si>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</si>
  <si>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</si>
  <si>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</si>
  <si>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</si>
  <si>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</si>
  <si>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</si>
  <si>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</si>
  <si>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</si>
  <si>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</si>
  <si>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</si>
  <si>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</si>
  <si>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</si>
  <si>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</si>
  <si>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</si>
  <si>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</si>
  <si>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Stendal (15090)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</si>
  <si>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</si>
  <si>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</si>
  <si>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</si>
  <si>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</si>
  <si>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</si>
  <si>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</si>
  <si>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</si>
  <si>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</si>
  <si>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</si>
  <si>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</si>
  <si>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</si>
  <si>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</si>
  <si>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</si>
  <si>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</si>
  <si>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</si>
  <si>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</si>
  <si>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</si>
  <si>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</si>
  <si>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</si>
  <si>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</si>
  <si>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</si>
  <si>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</si>
  <si>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</si>
  <si>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</si>
  <si>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</si>
  <si>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</si>
  <si>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</si>
  <si>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</si>
  <si>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</si>
  <si>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</si>
  <si>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</si>
  <si>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</si>
  <si>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</si>
  <si>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</si>
  <si>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</si>
  <si>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</si>
  <si>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</si>
  <si>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</si>
  <si>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</si>
  <si>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</si>
  <si>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</si>
  <si>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</si>
  <si>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</si>
  <si>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</si>
  <si>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</si>
  <si>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</si>
  <si>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</si>
  <si>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</si>
  <si>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</si>
  <si>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</si>
  <si>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</si>
  <si>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</si>
  <si>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</si>
  <si>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</si>
  <si>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</si>
  <si>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</si>
  <si>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</si>
  <si>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</si>
  <si>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</si>
  <si>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</si>
  <si>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</si>
  <si>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</si>
  <si>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</si>
  <si>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</si>
  <si>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</si>
  <si>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</si>
  <si>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</si>
  <si>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</si>
  <si>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</si>
  <si>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</si>
  <si>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</si>
  <si>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</si>
  <si>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</si>
  <si>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</si>
  <si>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</si>
  <si>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</si>
  <si>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</si>
  <si>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</si>
  <si>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</si>
  <si>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</si>
  <si>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</si>
  <si>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</si>
  <si>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</si>
  <si>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</si>
  <si>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</si>
  <si>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</si>
  <si>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</si>
  <si>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</si>
  <si>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</si>
  <si>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</si>
  <si>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</si>
  <si>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</si>
  <si>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</si>
  <si>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</si>
  <si>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</si>
  <si>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</si>
  <si>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</si>
  <si>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</si>
  <si>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</si>
  <si>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</si>
  <si>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</si>
  <si>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</si>
  <si>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</si>
  <si>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</si>
  <si>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</si>
  <si>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</si>
  <si>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</si>
  <si>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</si>
  <si>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</si>
  <si>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</si>
  <si>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</si>
  <si>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</si>
  <si>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</si>
  <si>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</si>
  <si>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</si>
  <si>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</si>
  <si>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</si>
  <si>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</si>
  <si>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</si>
  <si>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</si>
  <si>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</si>
  <si>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</si>
  <si>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</si>
  <si>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</si>
  <si>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</si>
  <si>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</si>
  <si>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</si>
  <si>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</si>
  <si>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</si>
  <si>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</si>
  <si>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</si>
  <si>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</si>
  <si>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</si>
  <si>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</si>
  <si>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</si>
  <si>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</si>
  <si>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</si>
  <si>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</si>
  <si>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</si>
  <si>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</si>
  <si>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</si>
  <si>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</si>
  <si>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</si>
  <si>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</si>
  <si>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</si>
  <si>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</si>
  <si>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</si>
  <si>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</si>
  <si>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</si>
  <si>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</si>
  <si>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</si>
  <si>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</si>
  <si>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</si>
  <si>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</si>
  <si>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</si>
  <si>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</si>
  <si>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</si>
  <si>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</si>
  <si>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</si>
  <si>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</si>
  <si>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</si>
  <si>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</si>
  <si>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</si>
  <si>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</si>
  <si>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</si>
  <si>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</si>
  <si>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</si>
  <si>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</si>
  <si>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</si>
  <si>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</si>
  <si>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</si>
  <si>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</si>
  <si>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</si>
  <si>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</si>
  <si>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</si>
  <si>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</si>
  <si>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</si>
  <si>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</si>
  <si>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</si>
  <si>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</si>
  <si>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</si>
  <si>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</si>
  <si>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</si>
  <si>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</si>
  <si>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</si>
  <si>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</si>
  <si>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</si>
  <si>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</si>
  <si>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</si>
  <si>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Stendal (15090);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</si>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</sst>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{48534644-C139-4876-A93C-27AF2C41BE11}</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28C5-411A-A417-4502BB1CE53B}"/>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{B43D4439-0228-4600-8161-83BFA47870A2}</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28C5-411A-A417-4502BB1CE53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{80869C46-54CC-4FD9-BA4D-BF46AFC6254D}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8C5-411A-A417-4502BB1CE53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{F89984AF-28D7-4D0B-95A8-112D0180B0FC}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8C5-411A-A417-4502BB1CE53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-0.50719941390289947</c:v>
                </c:pt>
                <c:pt idx="1">
                  <c:v>8.2197109924516704E-2</c:v>
                </c:pt>
                <c:pt idx="2">
                  <c:v>0.95490282911153723</c:v>
                </c:pt>
                <c:pt idx="3">
                  <c:v>1.0875687030768</c:v>
                </c:pt>
              </c:numCache>
            </c:numRef>
          </c:val>
          <c:extLst>
            <c:ext xmlns:c16="http://schemas.microsoft.com/office/drawing/2014/chart" uri="{C3380CC4-5D6E-409C-BE32-E72D297353CC}">
              <c16:uniqueId val="{00000004-28C5-411A-A417-4502BB1CE53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{EBF7C58F-EFC6-450B-8788-F47E920E4EB4}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8C5-411A-A417-4502BB1CE53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{824D6F52-E13C-41F7-BC9F-7E6D0661980C}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8C5-411A-A417-4502BB1CE53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{790EF230-F4CE-46B9-A9D5-8855FCB4BBF7}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8C5-411A-A417-4502BB1CE53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{B4325A15-F972-4AA0-A840-583ECB5C3283}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8C5-411A-A417-4502BB1CE5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8C5-411A-A417-4502BB1CE53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8C5-411A-A417-4502BB1CE53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{2D80A61D-44F5-4C1A-AB15-4B9592DC253F}</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A8A6-423D-8B6D-B8249AB252AD}"/>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{493769A7-FC23-4F68-9242-39E2A517D2CF}</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8A6-423D-8B6D-B8249AB252AD}"/>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{E82DEC5B-3E3A-464E-8B18-A7A101201523}</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A8A6-423D-8B6D-B8249AB252A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{6AB049E7-0FBB-4F51-B5A3-7768C1AC71B2}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8A6-423D-8B6D-B8249AB252A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-2.1012006861063464</c:v>
                </c:pt>
                <c:pt idx="1">
                  <c:v>-2.7368672112575281</c:v>
                </c:pt>
                <c:pt idx="2">
                  <c:v>-3.6279896103654186</c:v>
                </c:pt>
                <c:pt idx="3">
                  <c:v>-2.8655893304673015</c:v>
                </c:pt>
              </c:numCache>
            </c:numRef>
          </c:val>
          <c:extLst>
            <c:ext xmlns:c16="http://schemas.microsoft.com/office/drawing/2014/chart" uri="{C3380CC4-5D6E-409C-BE32-E72D297353CC}">
              <c16:uniqueId val="{00000004-A8A6-423D-8B6D-B8249AB252A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{0B3EA81E-368F-4C7D-8FE8-7C4406373E13}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8A6-423D-8B6D-B8249AB252A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{1460B865-EAB8-416C-B799-E22D950C914F}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8A6-423D-8B6D-B8249AB252A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{FC65F1A3-7926-4057-8F76-5F7102FF1F74}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8A6-423D-8B6D-B8249AB252A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{8A53467D-EA01-4EB0-BD72-F481C3EAAF23}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8A6-423D-8B6D-B8249AB252A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8A6-423D-8B6D-B8249AB252A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8A6-423D-8B6D-B8249AB252A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{C89A166D-E2A7-43F0-BD45-575491E1455F}</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81FC-4F63-B593-DE783DE5BA95}"/>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{4FF65181-0E6E-4639-9F32-E81239A24A19}</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81FC-4F63-B593-DE783DE5BA95}"/>
                </c:ext>
              </c:extLst>
            </c:dLbl>
            <c:dLbl>
              <c:idx val="2"/>
              <c:tx>
                <c:strRef>
                  <c:f>Daten_Diagramme!$D$16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{CD8EA4C1-D52D-46A6-AA4E-7E852E0C8E23}</c15:txfldGUID>
                      <c15:f>Daten_Diagramme!$D$16</c15:f>
                      <c15:dlblFieldTableCache>
                        <c:ptCount val="1"/>
                        <c:pt idx="0">
                          <c:v>5.8</c:v>
                        </c:pt>
                      </c15:dlblFieldTableCache>
                    </c15:dlblFTEntry>
                  </c15:dlblFieldTable>
                  <c15:showDataLabelsRange val="0"/>
                </c:ext>
                <c:ext xmlns:c16="http://schemas.microsoft.com/office/drawing/2014/chart" uri="{C3380CC4-5D6E-409C-BE32-E72D297353CC}">
                  <c16:uniqueId val="{00000002-81FC-4F63-B593-DE783DE5BA95}"/>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{BDAD4E95-EFD2-48D2-B93B-D037BBBF34F3}</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81FC-4F63-B593-DE783DE5BA95}"/>
                </c:ext>
              </c:extLst>
            </c:dLbl>
            <c:dLbl>
              <c:idx val="4"/>
              <c:tx>
                <c:strRef>
                  <c:f>Daten_Diagramme!$D$18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{2C662B03-1A3D-466B-9728-64DCEC2AF366}</c15:txfldGUID>
                      <c15:f>Daten_Diagramme!$D$18</c15:f>
                      <c15:dlblFieldTableCache>
                        <c:ptCount val="1"/>
                        <c:pt idx="0">
                          <c:v>-0.9</c:v>
                        </c:pt>
                      </c15:dlblFieldTableCache>
                    </c15:dlblFTEntry>
                  </c15:dlblFieldTable>
                  <c15:showDataLabelsRange val="0"/>
                </c:ext>
                <c:ext xmlns:c16="http://schemas.microsoft.com/office/drawing/2014/chart" uri="{C3380CC4-5D6E-409C-BE32-E72D297353CC}">
                  <c16:uniqueId val="{00000004-81FC-4F63-B593-DE783DE5BA95}"/>
                </c:ext>
              </c:extLst>
            </c:dLbl>
            <c:dLbl>
              <c:idx val="5"/>
              <c:tx>
                <c:strRef>
                  <c:f>Daten_Diagramme!$D$19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{3B000DF7-7F3D-49AC-B7F0-9C286890738A}</c15:txfldGUID>
                      <c15:f>Daten_Diagramme!$D$19</c15:f>
                      <c15:dlblFieldTableCache>
                        <c:ptCount val="1"/>
                        <c:pt idx="0">
                          <c:v>-3.9</c:v>
                        </c:pt>
                      </c15:dlblFieldTableCache>
                    </c15:dlblFTEntry>
                  </c15:dlblFieldTable>
                  <c15:showDataLabelsRange val="0"/>
                </c:ext>
                <c:ext xmlns:c16="http://schemas.microsoft.com/office/drawing/2014/chart" uri="{C3380CC4-5D6E-409C-BE32-E72D297353CC}">
                  <c16:uniqueId val="{00000005-81FC-4F63-B593-DE783DE5BA95}"/>
                </c:ext>
              </c:extLst>
            </c:dLbl>
            <c:dLbl>
              <c:idx val="6"/>
              <c:tx>
                <c:strRef>
                  <c:f>Daten_Diagramme!$D$20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{5F4E1BD3-5088-444D-8C80-ECD3E68A3111}</c15:txfldGUID>
                      <c15:f>Daten_Diagramme!$D$20</c15:f>
                      <c15:dlblFieldTableCache>
                        <c:ptCount val="1"/>
                        <c:pt idx="0">
                          <c:v>3.5</c:v>
                        </c:pt>
                      </c15:dlblFieldTableCache>
                    </c15:dlblFTEntry>
                  </c15:dlblFieldTable>
                  <c15:showDataLabelsRange val="0"/>
                </c:ext>
                <c:ext xmlns:c16="http://schemas.microsoft.com/office/drawing/2014/chart" uri="{C3380CC4-5D6E-409C-BE32-E72D297353CC}">
                  <c16:uniqueId val="{00000006-81FC-4F63-B593-DE783DE5BA95}"/>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{C7C2F809-B6A2-4C07-98D6-ED16B094BF50}</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81FC-4F63-B593-DE783DE5BA95}"/>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{A085EC7B-65B5-4F46-B28F-D8F5EC7D2E3A}</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81FC-4F63-B593-DE783DE5BA95}"/>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{55D79E49-A9D3-4241-A172-F41CCC8C9835}</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81FC-4F63-B593-DE783DE5BA95}"/>
                </c:ext>
              </c:extLst>
            </c:dLbl>
            <c:dLbl>
              <c:idx val="10"/>
              <c:tx>
                <c:strRef>
                  <c:f>Daten_Diagramme!$D$24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{DCF0A971-712A-44E1-B8A5-5DDAECF7F838}</c15:txfldGUID>
                      <c15:f>Daten_Diagramme!$D$24</c15:f>
                      <c15:dlblFieldTableCache>
                        <c:ptCount val="1"/>
                        <c:pt idx="0">
                          <c:v>6.5</c:v>
                        </c:pt>
                      </c15:dlblFieldTableCache>
                    </c15:dlblFTEntry>
                  </c15:dlblFieldTable>
                  <c15:showDataLabelsRange val="0"/>
                </c:ext>
                <c:ext xmlns:c16="http://schemas.microsoft.com/office/drawing/2014/chart" uri="{C3380CC4-5D6E-409C-BE32-E72D297353CC}">
                  <c16:uniqueId val="{0000000A-81FC-4F63-B593-DE783DE5BA95}"/>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{709969C8-7F21-4D80-A7A4-95D5714D9A43}</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81FC-4F63-B593-DE783DE5BA95}"/>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{352C983B-6E76-4C17-A0FB-5D593ED381F3}</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81FC-4F63-B593-DE783DE5BA95}"/>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{C9965DDA-D535-4F42-A48F-0D11822D3D45}</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81FC-4F63-B593-DE783DE5BA95}"/>
                </c:ext>
              </c:extLst>
            </c:dLbl>
            <c:dLbl>
              <c:idx val="14"/>
              <c:tx>
                <c:strRef>
                  <c:f>Daten_Diagramme!$D$28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{A76A72E1-CE17-48C6-98D8-89D6762ED8C8}</c15:txfldGUID>
                      <c15:f>Daten_Diagramme!$D$28</c15:f>
                      <c15:dlblFieldTableCache>
                        <c:ptCount val="1"/>
                        <c:pt idx="0">
                          <c:v>-3.8</c:v>
                        </c:pt>
                      </c15:dlblFieldTableCache>
                    </c15:dlblFTEntry>
                  </c15:dlblFieldTable>
                  <c15:showDataLabelsRange val="0"/>
                </c:ext>
                <c:ext xmlns:c16="http://schemas.microsoft.com/office/drawing/2014/chart" uri="{C3380CC4-5D6E-409C-BE32-E72D297353CC}">
                  <c16:uniqueId val="{0000000E-81FC-4F63-B593-DE783DE5BA95}"/>
                </c:ext>
              </c:extLst>
            </c:dLbl>
            <c:dLbl>
              <c:idx val="15"/>
              <c:tx>
                <c:strRef>
                  <c:f>Daten_Diagramme!$D$29</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{C1BA7FAE-299D-4708-B7BC-A6419E3ABE98}</c15:txfldGUID>
                      <c15:f>Daten_Diagramme!$D$29</c15:f>
                      <c15:dlblFieldTableCache>
                        <c:ptCount val="1"/>
                        <c:pt idx="0">
                          <c:v>-13.0</c:v>
                        </c:pt>
                      </c15:dlblFieldTableCache>
                    </c15:dlblFTEntry>
                  </c15:dlblFieldTable>
                  <c15:showDataLabelsRange val="0"/>
                </c:ext>
                <c:ext xmlns:c16="http://schemas.microsoft.com/office/drawing/2014/chart" uri="{C3380CC4-5D6E-409C-BE32-E72D297353CC}">
                  <c16:uniqueId val="{0000000F-81FC-4F63-B593-DE783DE5BA95}"/>
                </c:ext>
              </c:extLst>
            </c:dLbl>
            <c:dLbl>
              <c:idx val="16"/>
              <c:tx>
                <c:strRef>
                  <c:f>Daten_Diagramme!$D$30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{6E0226DF-36CB-43BE-8F07-4B863B99FAA5}</c15:txfldGUID>
                      <c15:f>Daten_Diagramme!$D$30</c15:f>
                      <c15:dlblFieldTableCache>
                        <c:ptCount val="1"/>
                        <c:pt idx="0">
                          <c:v>-1.2</c:v>
                        </c:pt>
                      </c15:dlblFieldTableCache>
                    </c15:dlblFTEntry>
                  </c15:dlblFieldTable>
                  <c15:showDataLabelsRange val="0"/>
                </c:ext>
                <c:ext xmlns:c16="http://schemas.microsoft.com/office/drawing/2014/chart" uri="{C3380CC4-5D6E-409C-BE32-E72D297353CC}">
                  <c16:uniqueId val="{00000010-81FC-4F63-B593-DE783DE5BA95}"/>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{F00E63A5-C87B-43FC-9A25-6FEDE377E5EC}</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81FC-4F63-B593-DE783DE5BA95}"/>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{04D13EAC-17B3-42C3-B6B3-AFB0AC9C33BE}</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81FC-4F63-B593-DE783DE5BA95}"/>
                </c:ext>
              </c:extLst>
            </c:dLbl>
            <c:dLbl>
              <c:idx val="19"/>
              <c:tx>
                <c:strRef>
                  <c:f>Daten_Diagramme!$D$33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{23B771FF-C036-4290-A844-AC8060804ABD}</c15:txfldGUID>
                      <c15:f>Daten_Diagramme!$D$33</c15:f>
                      <c15:dlblFieldTableCache>
                        <c:ptCount val="1"/>
                        <c:pt idx="0">
                          <c:v>0.7</c:v>
                        </c:pt>
                      </c15:dlblFieldTableCache>
                    </c15:dlblFTEntry>
                  </c15:dlblFieldTable>
                  <c15:showDataLabelsRange val="0"/>
                </c:ext>
                <c:ext xmlns:c16="http://schemas.microsoft.com/office/drawing/2014/chart" uri="{C3380CC4-5D6E-409C-BE32-E72D297353CC}">
                  <c16:uniqueId val="{00000013-81FC-4F63-B593-DE783DE5BA95}"/>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{4ED999D9-E400-4342-86AD-D471EDBBDE66}</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81FC-4F63-B593-DE783DE5BA9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{FCDFE8DB-4776-4EBC-916D-4F0C396535B8}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1FC-4F63-B593-DE783DE5BA9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{0E3F7D0D-386F-4ED1-B857-442CC146CB1A}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1FC-4F63-B593-DE783DE5BA95}"/>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{6D18BE91-B6B8-4DA9-96F1-DC6930A4ED30}</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81FC-4F63-B593-DE783DE5BA95}"/>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{F6984438-C727-4D31-AAB8-87AA994939FE}</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81FC-4F63-B593-DE783DE5BA95}"/>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{3C92E52E-3579-4242-8D23-F2157838FD73}</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81FC-4F63-B593-DE783DE5BA9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{071583BA-E721-4BCC-9C6E-59A00A8FD55B}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1FC-4F63-B593-DE783DE5BA9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{DCE4F3A7-D0A7-4749-8F8A-BC698BC2AF1D}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1FC-4F63-B593-DE783DE5BA9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{65C35706-E74E-4C5A-8058-081B552912BD}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1FC-4F63-B593-DE783DE5BA9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{E6CFCEE9-1FAE-480D-B01E-EFADD6EEBC5B}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1FC-4F63-B593-DE783DE5BA9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{174D51AB-0419-4755-A938-D7A8B13CA05D}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1FC-4F63-B593-DE783DE5BA95}"/>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{97290B48-2F4B-4170-8057-58AA65F11A1D}</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81FC-4F63-B593-DE783DE5BA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-0.50719941390289947</c:v>
                </c:pt>
                <c:pt idx="1">
                  <c:v>-3.2140691328077624</c:v>
                </c:pt>
                <c:pt idx="2">
                  <c:v>5.8426966292134832</c:v>
                </c:pt>
                <c:pt idx="3">
                  <c:v>-1.0115872723928636</c:v>
                </c:pt>
                <c:pt idx="4">
                  <c:v>-0.90497737556561086</c:v>
                </c:pt>
                <c:pt idx="5">
                  <c:v>-3.9019509754877437</c:v>
                </c:pt>
                <c:pt idx="6">
                  <c:v>3.5016286644951138</c:v>
                </c:pt>
                <c:pt idx="7">
                  <c:v>0.45351473922902497</c:v>
                </c:pt>
                <c:pt idx="8">
                  <c:v>-0.1013993104846887</c:v>
                </c:pt>
                <c:pt idx="9">
                  <c:v>0.95238095238095233</c:v>
                </c:pt>
                <c:pt idx="10">
                  <c:v>6.529209621993127</c:v>
                </c:pt>
                <c:pt idx="11">
                  <c:v>1.7543859649122806</c:v>
                </c:pt>
                <c:pt idx="12">
                  <c:v>-0.86206896551724133</c:v>
                </c:pt>
                <c:pt idx="13">
                  <c:v>-2.0816653322658127</c:v>
                </c:pt>
                <c:pt idx="14">
                  <c:v>-3.7623762376237622</c:v>
                </c:pt>
                <c:pt idx="15">
                  <c:v>-12.960436562073669</c:v>
                </c:pt>
                <c:pt idx="16">
                  <c:v>-1.1911357340720221</c:v>
                </c:pt>
                <c:pt idx="17">
                  <c:v>-2.2533495736906213</c:v>
                </c:pt>
                <c:pt idx="18">
                  <c:v>1.4070994563479373</c:v>
                </c:pt>
                <c:pt idx="19">
                  <c:v>0.67514931186704752</c:v>
                </c:pt>
                <c:pt idx="20">
                  <c:v>-0.79936051159072741</c:v>
                </c:pt>
                <c:pt idx="21">
                  <c:v>0</c:v>
                </c:pt>
                <c:pt idx="23">
                  <c:v>-3.2140691328077624</c:v>
                </c:pt>
                <c:pt idx="24">
                  <c:v>-0.13815090329436769</c:v>
                </c:pt>
                <c:pt idx="25">
                  <c:v>-0.46663937781416293</c:v>
                </c:pt>
              </c:numCache>
            </c:numRef>
          </c:val>
          <c:extLst>
            <c:ext xmlns:c16="http://schemas.microsoft.com/office/drawing/2014/chart" uri="{C3380CC4-5D6E-409C-BE32-E72D297353CC}">
              <c16:uniqueId val="{00000020-81FC-4F63-B593-DE783DE5BA9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{67D59428-90AF-4C05-B8A9-8E421BC5EE9F}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1FC-4F63-B593-DE783DE5BA9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{6B32842D-3805-41AB-9597-EAA51057ED4E}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1FC-4F63-B593-DE783DE5BA9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{36F52D17-8921-4EC1-B124-FE20949A3FEA}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1FC-4F63-B593-DE783DE5BA9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{0F87C5CB-E389-4BCA-B63E-0A1D0363D0BA}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1FC-4F63-B593-DE783DE5BA9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{21867DEE-B5D5-42E5-91EC-0B79284B2E4D}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1FC-4F63-B593-DE783DE5BA9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{E404EA72-11EA-4DFC-BFFF-099569A499A0}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1FC-4F63-B593-DE783DE5BA9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{C87868FC-1FE6-4F75-A96E-69FB96BFDB5C}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1FC-4F63-B593-DE783DE5BA9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{49070F11-FD36-4344-BBEB-E3E8CD8AA833}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1FC-4F63-B593-DE783DE5BA9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{51ADB0CB-9B33-41E3-9F10-E86FB8D0371B}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1FC-4F63-B593-DE783DE5BA9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{CC2B1099-5262-4457-937F-D5E80521AD11}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1FC-4F63-B593-DE783DE5BA9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{C2525596-FB94-451A-B1BF-62C08B37A0EE}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1FC-4F63-B593-DE783DE5BA9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{0A2BA3A2-8910-425C-AFBC-46FF9950E866}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1FC-4F63-B593-DE783DE5BA9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{24AE3CED-5788-46CD-AA04-918CC7C3EA67}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1FC-4F63-B593-DE783DE5BA9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{556C76CA-F62C-4519-91FA-1B20DF93CB5A}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1FC-4F63-B593-DE783DE5BA9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{7D4BBD02-B3E4-4C58-9785-E7BA16B0EC95}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1FC-4F63-B593-DE783DE5BA9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{9737B0D5-1535-4AE1-84E1-6E0642CA288D}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1FC-4F63-B593-DE783DE5BA9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{811D82EC-A641-4A43-ADE2-79C0D6165713}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1FC-4F63-B593-DE783DE5BA9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{F751A4D0-5272-4DE8-B569-7486D5A254DB}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1FC-4F63-B593-DE783DE5BA9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{E8B5AB3F-696A-4A2D-AE03-2D7C2A54EDAF}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1FC-4F63-B593-DE783DE5BA9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{FEEB9CB7-D474-45E9-88E0-F0C73377615C}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1FC-4F63-B593-DE783DE5BA9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{81818CBA-B086-41BC-87EF-BF5C57E10AEC}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1FC-4F63-B593-DE783DE5BA9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{7A9E5E5E-9F28-4D6C-A134-C5ADE926705C}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1FC-4F63-B593-DE783DE5BA9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{45470CAD-5E1B-4EC7-9F82-71F48B9640C1}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1FC-4F63-B593-DE783DE5BA9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{4CB2ED90-60B5-468E-976D-8216453EDB79}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1FC-4F63-B593-DE783DE5BA9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{A6DC65AC-B9A5-45F1-8045-0BEF9442EB23}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1FC-4F63-B593-DE783DE5BA9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{DBDCC5DC-7CD3-4CAF-A339-AF9D6DD7E17F}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1FC-4F63-B593-DE783DE5BA9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{E10077F8-312B-43A9-95B1-B03ADBBC4A0F}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1FC-4F63-B593-DE783DE5BA9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{C068F984-0640-44F4-B94A-20DF2B3954FD}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1FC-4F63-B593-DE783DE5BA9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{00C2F140-E331-4DE5-AC48-02251F889E8C}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1FC-4F63-B593-DE783DE5BA9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{6BC2655B-A1C6-49DC-AAD3-C9B11D13B0F1}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1FC-4F63-B593-DE783DE5BA9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{9A252691-6AF5-4490-8B0F-D15D3D22F6C2}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1FC-4F63-B593-DE783DE5BA9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{340F1F0E-0C53-468D-9CF8-8AFDC4BA82E7}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1FC-4F63-B593-DE783DE5BA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1FC-4F63-B593-DE783DE5BA9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1FC-4F63-B593-DE783DE5BA9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{A36347BA-0A75-4F1C-A6F9-852E58632741}</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A516-4314-93DB-BDF3772226B8}"/>
                </c:ext>
              </c:extLst>
            </c:dLbl>
            <c:dLbl>
              <c:idx val="1"/>
              <c:tx>
                <c:strRef>
                  <c:f>Daten_Diagramme!$E$15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{82827E71-E1F0-443A-86D8-1AEB421CAA35}</c15:txfldGUID>
                      <c15:f>Daten_Diagramme!$E$15</c15:f>
                      <c15:dlblFieldTableCache>
                        <c:ptCount val="1"/>
                        <c:pt idx="0">
                          <c:v>-4.8</c:v>
                        </c:pt>
                      </c15:dlblFieldTableCache>
                    </c15:dlblFTEntry>
                  </c15:dlblFieldTable>
                  <c15:showDataLabelsRange val="0"/>
                </c:ext>
                <c:ext xmlns:c16="http://schemas.microsoft.com/office/drawing/2014/chart" uri="{C3380CC4-5D6E-409C-BE32-E72D297353CC}">
                  <c16:uniqueId val="{00000001-A516-4314-93DB-BDF3772226B8}"/>
                </c:ext>
              </c:extLst>
            </c:dLbl>
            <c:dLbl>
              <c:idx val="2"/>
              <c:tx>
                <c:strRef>
                  <c:f>Daten_Diagramme!$E$16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{262C0FA0-0463-44F3-ACFB-E4D4E7517580}</c15:txfldGUID>
                      <c15:f>Daten_Diagramme!$E$16</c15:f>
                      <c15:dlblFieldTableCache>
                        <c:ptCount val="1"/>
                        <c:pt idx="0">
                          <c:v>2.9</c:v>
                        </c:pt>
                      </c15:dlblFieldTableCache>
                    </c15:dlblFTEntry>
                  </c15:dlblFieldTable>
                  <c15:showDataLabelsRange val="0"/>
                </c:ext>
                <c:ext xmlns:c16="http://schemas.microsoft.com/office/drawing/2014/chart" uri="{C3380CC4-5D6E-409C-BE32-E72D297353CC}">
                  <c16:uniqueId val="{00000002-A516-4314-93DB-BDF3772226B8}"/>
                </c:ext>
              </c:extLst>
            </c:dLbl>
            <c:dLbl>
              <c:idx val="3"/>
              <c:tx>
                <c:strRef>
                  <c:f>Daten_Diagramme!$E$17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{052D3081-7DD1-4B52-854E-6F9CFED5EF12}</c15:txfldGUID>
                      <c15:f>Daten_Diagramme!$E$17</c15:f>
                      <c15:dlblFieldTableCache>
                        <c:ptCount val="1"/>
                        <c:pt idx="0">
                          <c:v>-3.4</c:v>
                        </c:pt>
                      </c15:dlblFieldTableCache>
                    </c15:dlblFTEntry>
                  </c15:dlblFieldTable>
                  <c15:showDataLabelsRange val="0"/>
                </c:ext>
                <c:ext xmlns:c16="http://schemas.microsoft.com/office/drawing/2014/chart" uri="{C3380CC4-5D6E-409C-BE32-E72D297353CC}">
                  <c16:uniqueId val="{00000003-A516-4314-93DB-BDF3772226B8}"/>
                </c:ext>
              </c:extLst>
            </c:dLbl>
            <c:dLbl>
              <c:idx val="4"/>
              <c:tx>
                <c:strRef>
                  <c:f>Daten_Diagramme!$E$18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{F8409D6A-B221-4968-A7DB-E60DDCFFF009}</c15:txfldGUID>
                      <c15:f>Daten_Diagramme!$E$18</c15:f>
                      <c15:dlblFieldTableCache>
                        <c:ptCount val="1"/>
                        <c:pt idx="0">
                          <c:v>-1.9</c:v>
                        </c:pt>
                      </c15:dlblFieldTableCache>
                    </c15:dlblFTEntry>
                  </c15:dlblFieldTable>
                  <c15:showDataLabelsRange val="0"/>
                </c:ext>
                <c:ext xmlns:c16="http://schemas.microsoft.com/office/drawing/2014/chart" uri="{C3380CC4-5D6E-409C-BE32-E72D297353CC}">
                  <c16:uniqueId val="{00000004-A516-4314-93DB-BDF3772226B8}"/>
                </c:ext>
              </c:extLst>
            </c:dLbl>
            <c:dLbl>
              <c:idx val="5"/>
              <c:tx>
                <c:strRef>
                  <c:f>Daten_Diagramme!$E$19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{3AB091A6-F1E5-4F45-8EED-37A25CC64FDA}</c15:txfldGUID>
                      <c15:f>Daten_Diagramme!$E$19</c15:f>
                      <c15:dlblFieldTableCache>
                        <c:ptCount val="1"/>
                        <c:pt idx="0">
                          <c:v>-4.1</c:v>
                        </c:pt>
                      </c15:dlblFieldTableCache>
                    </c15:dlblFTEntry>
                  </c15:dlblFieldTable>
                  <c15:showDataLabelsRange val="0"/>
                </c:ext>
                <c:ext xmlns:c16="http://schemas.microsoft.com/office/drawing/2014/chart" uri="{C3380CC4-5D6E-409C-BE32-E72D297353CC}">
                  <c16:uniqueId val="{00000005-A516-4314-93DB-BDF3772226B8}"/>
                </c:ext>
              </c:extLst>
            </c:dLbl>
            <c:dLbl>
              <c:idx val="6"/>
              <c:tx>
                <c:strRef>
                  <c:f>Daten_Diagramme!$E$20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{33EF29EA-9A77-4CDA-AD8D-80E2D64786C2}</c15:txfldGUID>
                      <c15:f>Daten_Diagramme!$E$20</c15:f>
                      <c15:dlblFieldTableCache>
                        <c:ptCount val="1"/>
                        <c:pt idx="0">
                          <c:v>-4.9</c:v>
                        </c:pt>
                      </c15:dlblFieldTableCache>
                    </c15:dlblFTEntry>
                  </c15:dlblFieldTable>
                  <c15:showDataLabelsRange val="0"/>
                </c:ext>
                <c:ext xmlns:c16="http://schemas.microsoft.com/office/drawing/2014/chart" uri="{C3380CC4-5D6E-409C-BE32-E72D297353CC}">
                  <c16:uniqueId val="{00000006-A516-4314-93DB-BDF3772226B8}"/>
                </c:ext>
              </c:extLst>
            </c:dLbl>
            <c:dLbl>
              <c:idx val="7"/>
              <c:tx>
                <c:strRef>
                  <c:f>Daten_Diagramme!$E$21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{7304CA9E-FD10-40AD-973B-DCD8A8FEA868}</c15:txfldGUID>
                      <c15:f>Daten_Diagramme!$E$21</c15:f>
                      <c15:dlblFieldTableCache>
                        <c:ptCount val="1"/>
                        <c:pt idx="0">
                          <c:v>-2.6</c:v>
                        </c:pt>
                      </c15:dlblFieldTableCache>
                    </c15:dlblFTEntry>
                  </c15:dlblFieldTable>
                  <c15:showDataLabelsRange val="0"/>
                </c:ext>
                <c:ext xmlns:c16="http://schemas.microsoft.com/office/drawing/2014/chart" uri="{C3380CC4-5D6E-409C-BE32-E72D297353CC}">
                  <c16:uniqueId val="{00000007-A516-4314-93DB-BDF3772226B8}"/>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{11522058-34A8-45A0-A94A-1F70330306E9}</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A516-4314-93DB-BDF3772226B8}"/>
                </c:ext>
              </c:extLst>
            </c:dLbl>
            <c:dLbl>
              <c:idx val="9"/>
              <c:tx>
                <c:strRef>
                  <c:f>Daten_Diagramme!$E$23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{FF1DDA19-C52C-477A-8866-203528981250}</c15:txfldGUID>
                      <c15:f>Daten_Diagramme!$E$23</c15:f>
                      <c15:dlblFieldTableCache>
                        <c:ptCount val="1"/>
                        <c:pt idx="0">
                          <c:v>-4.5</c:v>
                        </c:pt>
                      </c15:dlblFieldTableCache>
                    </c15:dlblFTEntry>
                  </c15:dlblFieldTable>
                  <c15:showDataLabelsRange val="0"/>
                </c:ext>
                <c:ext xmlns:c16="http://schemas.microsoft.com/office/drawing/2014/chart" uri="{C3380CC4-5D6E-409C-BE32-E72D297353CC}">
                  <c16:uniqueId val="{00000009-A516-4314-93DB-BDF3772226B8}"/>
                </c:ext>
              </c:extLst>
            </c:dLbl>
            <c:dLbl>
              <c:idx val="10"/>
              <c:tx>
                <c:strRef>
                  <c:f>Daten_Diagramme!$E$24</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{B0C3CE0E-8B42-482F-9FFF-4944A9060414}</c15:txfldGUID>
                      <c15:f>Daten_Diagramme!$E$24</c15:f>
                      <c15:dlblFieldTableCache>
                        <c:ptCount val="1"/>
                        <c:pt idx="0">
                          <c:v>-16.2</c:v>
                        </c:pt>
                      </c15:dlblFieldTableCache>
                    </c15:dlblFTEntry>
                  </c15:dlblFieldTable>
                  <c15:showDataLabelsRange val="0"/>
                </c:ext>
                <c:ext xmlns:c16="http://schemas.microsoft.com/office/drawing/2014/chart" uri="{C3380CC4-5D6E-409C-BE32-E72D297353CC}">
                  <c16:uniqueId val="{0000000A-A516-4314-93DB-BDF3772226B8}"/>
                </c:ext>
              </c:extLst>
            </c:dLbl>
            <c:dLbl>
              <c:idx val="11"/>
              <c:tx>
                <c:strRef>
                  <c:f>Daten_Diagramme!$E$25</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{2C32DF32-22D0-48F1-A251-FF215B9F091E}</c15:txfldGUID>
                      <c15:f>Daten_Diagramme!$E$25</c15:f>
                      <c15:dlblFieldTableCache>
                        <c:ptCount val="1"/>
                        <c:pt idx="0">
                          <c:v>16.0</c:v>
                        </c:pt>
                      </c15:dlblFieldTableCache>
                    </c15:dlblFTEntry>
                  </c15:dlblFieldTable>
                  <c15:showDataLabelsRange val="0"/>
                </c:ext>
                <c:ext xmlns:c16="http://schemas.microsoft.com/office/drawing/2014/chart" uri="{C3380CC4-5D6E-409C-BE32-E72D297353CC}">
                  <c16:uniqueId val="{0000000B-A516-4314-93DB-BDF3772226B8}"/>
                </c:ext>
              </c:extLst>
            </c:dLbl>
            <c:dLbl>
              <c:idx val="12"/>
              <c:tx>
                <c:strRef>
                  <c:f>Daten_Diagramme!$E$26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{47BB4DBF-2BDD-4E3E-BDAB-902A325E5C4F}</c15:txfldGUID>
                      <c15:f>Daten_Diagramme!$E$26</c15:f>
                      <c15:dlblFieldTableCache>
                        <c:ptCount val="1"/>
                        <c:pt idx="0">
                          <c:v>-6.0</c:v>
                        </c:pt>
                      </c15:dlblFieldTableCache>
                    </c15:dlblFTEntry>
                  </c15:dlblFieldTable>
                  <c15:showDataLabelsRange val="0"/>
                </c:ext>
                <c:ext xmlns:c16="http://schemas.microsoft.com/office/drawing/2014/chart" uri="{C3380CC4-5D6E-409C-BE32-E72D297353CC}">
                  <c16:uniqueId val="{0000000C-A516-4314-93DB-BDF3772226B8}"/>
                </c:ext>
              </c:extLst>
            </c:dLbl>
            <c:dLbl>
              <c:idx val="13"/>
              <c:tx>
                <c:strRef>
                  <c:f>Daten_Diagramme!$E$27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{CD40F96F-A396-4766-9111-D851BBC69252}</c15:txfldGUID>
                      <c15:f>Daten_Diagramme!$E$27</c15:f>
                      <c15:dlblFieldTableCache>
                        <c:ptCount val="1"/>
                        <c:pt idx="0">
                          <c:v>2.7</c:v>
                        </c:pt>
                      </c15:dlblFieldTableCache>
                    </c15:dlblFTEntry>
                  </c15:dlblFieldTable>
                  <c15:showDataLabelsRange val="0"/>
                </c:ext>
                <c:ext xmlns:c16="http://schemas.microsoft.com/office/drawing/2014/chart" uri="{C3380CC4-5D6E-409C-BE32-E72D297353CC}">
                  <c16:uniqueId val="{0000000D-A516-4314-93DB-BDF3772226B8}"/>
                </c:ext>
              </c:extLst>
            </c:dLbl>
            <c:dLbl>
              <c:idx val="14"/>
              <c:tx>
                <c:strRef>
                  <c:f>Daten_Diagramme!$E$28</c:f>
                  <c:strCache>
                    <c:ptCount val="1"/>
                    <c:pt idx="0">
                      <c:v>27.0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{2845CEBB-A364-48C3-9F91-179570DCFF6A}</c15:txfldGUID>
                      <c15:f>Daten_Diagramme!$E$28</c15:f>
                      <c15:dlblFieldTableCache>
                        <c:ptCount val="1"/>
                        <c:pt idx="0">
                          <c:v>27.0</c:v>
                        </c:pt>
                      </c15:dlblFieldTableCache>
                    </c15:dlblFTEntry>
                  </c15:dlblFieldTable>
                  <c15:showDataLabelsRange val="0"/>
                </c:ext>
                <c:ext xmlns:c16="http://schemas.microsoft.com/office/drawing/2014/chart" uri="{C3380CC4-5D6E-409C-BE32-E72D297353CC}">
                  <c16:uniqueId val="{0000000E-A516-4314-93DB-BDF3772226B8}"/>
                </c:ext>
              </c:extLst>
            </c:dLbl>
            <c:dLbl>
              <c:idx val="15"/>
              <c:tx>
                <c:strRef>
                  <c:f>Daten_Diagramme!$E$29</c:f>
                  <c:strCache>
                    <c:ptCount val="1"/>
                    <c:pt idx="0">
                      <c:v>-27.3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{64A56E08-D422-4776-90EC-74BB14EEF316}</c15:txfldGUID>
                      <c15:f>Daten_Diagramme!$E$29</c15:f>
                      <c15:dlblFieldTableCache>
                        <c:ptCount val="1"/>
                        <c:pt idx="0">
                          <c:v>-27.3</c:v>
                        </c:pt>
                      </c15:dlblFieldTableCache>
                    </c15:dlblFTEntry>
                  </c15:dlblFieldTable>
                  <c15:showDataLabelsRange val="0"/>
                </c:ext>
                <c:ext xmlns:c16="http://schemas.microsoft.com/office/drawing/2014/chart" uri="{C3380CC4-5D6E-409C-BE32-E72D297353CC}">
                  <c16:uniqueId val="{0000000F-A516-4314-93DB-BDF3772226B8}"/>
                </c:ext>
              </c:extLst>
            </c:dLbl>
            <c:dLbl>
              <c:idx val="16"/>
              <c:tx>
                <c:strRef>
                  <c:f>Daten_Diagramme!$E$30</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{17590B89-BD1A-4977-B7FD-049F4E9652A1}</c15:txfldGUID>
                      <c15:f>Daten_Diagramme!$E$30</c15:f>
                      <c15:dlblFieldTableCache>
                        <c:ptCount val="1"/>
                        <c:pt idx="0">
                          <c:v>6.5</c:v>
                        </c:pt>
                      </c15:dlblFieldTableCache>
                    </c15:dlblFTEntry>
                  </c15:dlblFieldTable>
                  <c15:showDataLabelsRange val="0"/>
                </c:ext>
                <c:ext xmlns:c16="http://schemas.microsoft.com/office/drawing/2014/chart" uri="{C3380CC4-5D6E-409C-BE32-E72D297353CC}">
                  <c16:uniqueId val="{00000010-A516-4314-93DB-BDF3772226B8}"/>
                </c:ext>
              </c:extLst>
            </c:dLbl>
            <c:dLbl>
              <c:idx val="17"/>
              <c:tx>
                <c:strRef>
                  <c:f>Daten_Diagramme!$E$31</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{EB9D9887-E3B0-479F-AE5D-F4194E4DF53E}</c15:txfldGUID>
                      <c15:f>Daten_Diagramme!$E$31</c15:f>
                      <c15:dlblFieldTableCache>
                        <c:ptCount val="1"/>
                        <c:pt idx="0">
                          <c:v>5.3</c:v>
                        </c:pt>
                      </c15:dlblFieldTableCache>
                    </c15:dlblFTEntry>
                  </c15:dlblFieldTable>
                  <c15:showDataLabelsRange val="0"/>
                </c:ext>
                <c:ext xmlns:c16="http://schemas.microsoft.com/office/drawing/2014/chart" uri="{C3380CC4-5D6E-409C-BE32-E72D297353CC}">
                  <c16:uniqueId val="{00000011-A516-4314-93DB-BDF3772226B8}"/>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{9C8E2471-2F7D-4F7D-AB9B-36D5798DBFCE}</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A516-4314-93DB-BDF3772226B8}"/>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{A54FADAC-7621-41D5-9316-FB8FCBABFD64}</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A516-4314-93DB-BDF3772226B8}"/>
                </c:ext>
              </c:extLst>
            </c:dLbl>
            <c:dLbl>
              <c:idx val="20"/>
              <c:tx>
                <c:strRef>
                  <c:f>Daten_Diagramme!$E$34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{33763719-8D8E-4BA1-BA2B-EB7AA01B63FE}</c15:txfldGUID>
                      <c15:f>Daten_Diagramme!$E$34</c15:f>
                      <c15:dlblFieldTableCache>
                        <c:ptCount val="1"/>
                        <c:pt idx="0">
                          <c:v>-4.4</c:v>
                        </c:pt>
                      </c15:dlblFieldTableCache>
                    </c15:dlblFTEntry>
                  </c15:dlblFieldTable>
                  <c15:showDataLabelsRange val="0"/>
                </c:ext>
                <c:ext xmlns:c16="http://schemas.microsoft.com/office/drawing/2014/chart" uri="{C3380CC4-5D6E-409C-BE32-E72D297353CC}">
                  <c16:uniqueId val="{00000014-A516-4314-93DB-BDF3772226B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{3DBE22DB-BFB5-4194-AB6E-8963E80FF7B2}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516-4314-93DB-BDF3772226B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{BCD5BC96-6D46-485A-A838-DBAD39FD0AF6}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516-4314-93DB-BDF3772226B8}"/>
                </c:ext>
              </c:extLst>
            </c:dLbl>
            <c:dLbl>
              <c:idx val="23"/>
              <c:tx>
                <c:strRef>
                  <c:f>Daten_Diagramme!$E$37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{B10159FD-7F42-460A-9420-8A1C6FDBDCE9}</c15:txfldGUID>
                      <c15:f>Daten_Diagramme!$E$37</c15:f>
                      <c15:dlblFieldTableCache>
                        <c:ptCount val="1"/>
                        <c:pt idx="0">
                          <c:v>-4.8</c:v>
                        </c:pt>
                      </c15:dlblFieldTableCache>
                    </c15:dlblFTEntry>
                  </c15:dlblFieldTable>
                  <c15:showDataLabelsRange val="0"/>
                </c:ext>
                <c:ext xmlns:c16="http://schemas.microsoft.com/office/drawing/2014/chart" uri="{C3380CC4-5D6E-409C-BE32-E72D297353CC}">
                  <c16:uniqueId val="{00000017-A516-4314-93DB-BDF3772226B8}"/>
                </c:ext>
              </c:extLst>
            </c:dLbl>
            <c:dLbl>
              <c:idx val="24"/>
              <c:tx>
                <c:strRef>
                  <c:f>Daten_Diagramme!$E$38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{628272E8-7C8C-42E2-8B03-22861571479F}</c15:txfldGUID>
                      <c15:f>Daten_Diagramme!$E$38</c15:f>
                      <c15:dlblFieldTableCache>
                        <c:ptCount val="1"/>
                        <c:pt idx="0">
                          <c:v>-2.7</c:v>
                        </c:pt>
                      </c15:dlblFieldTableCache>
                    </c15:dlblFTEntry>
                  </c15:dlblFieldTable>
                  <c15:showDataLabelsRange val="0"/>
                </c:ext>
                <c:ext xmlns:c16="http://schemas.microsoft.com/office/drawing/2014/chart" uri="{C3380CC4-5D6E-409C-BE32-E72D297353CC}">
                  <c16:uniqueId val="{00000018-A516-4314-93DB-BDF3772226B8}"/>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{692A4FC2-1500-48F9-A643-748146D61D08}</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A516-4314-93DB-BDF3772226B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{E2C08D93-4D5A-4F05-B4CB-F914AAD81419}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516-4314-93DB-BDF3772226B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{B8EC54F9-5926-4E80-A31E-DD11E661B2E6}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516-4314-93DB-BDF3772226B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{AFCFC2CD-9060-4164-8A1E-B498608CAF6D}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516-4314-93DB-BDF3772226B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{B116108E-4CE2-4AEB-8331-F62B8B55736A}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516-4314-93DB-BDF3772226B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{422A82AE-D88B-41DC-8939-DD7D4AF86E78}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516-4314-93DB-BDF3772226B8}"/>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{CE740580-4BD0-4D97-9870-782EAFD4FC9F}</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A516-4314-93DB-BDF3772226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-2.1012006861063464</c:v>
                </c:pt>
                <c:pt idx="1">
                  <c:v>-4.7904191616766463</c:v>
                </c:pt>
                <c:pt idx="2">
                  <c:v>2.9411764705882355</c:v>
                </c:pt>
                <c:pt idx="3">
                  <c:v>-3.3898305084745761</c:v>
                </c:pt>
                <c:pt idx="4">
                  <c:v>-1.8691588785046729</c:v>
                </c:pt>
                <c:pt idx="5">
                  <c:v>-4.0816326530612246</c:v>
                </c:pt>
                <c:pt idx="6">
                  <c:v>-4.8780487804878048</c:v>
                </c:pt>
                <c:pt idx="7">
                  <c:v>-2.6385224274406331</c:v>
                </c:pt>
                <c:pt idx="8">
                  <c:v>-1.5256588072122053</c:v>
                </c:pt>
                <c:pt idx="9">
                  <c:v>-4.4871794871794872</c:v>
                </c:pt>
                <c:pt idx="10">
                  <c:v>-16.172106824925816</c:v>
                </c:pt>
                <c:pt idx="11">
                  <c:v>16</c:v>
                </c:pt>
                <c:pt idx="12">
                  <c:v>-6</c:v>
                </c:pt>
                <c:pt idx="13">
                  <c:v>2.7190332326283988</c:v>
                </c:pt>
                <c:pt idx="14">
                  <c:v>26.959247648902821</c:v>
                </c:pt>
                <c:pt idx="15">
                  <c:v>-27.272727272727273</c:v>
                </c:pt>
                <c:pt idx="16">
                  <c:v>6.4748201438848918</c:v>
                </c:pt>
                <c:pt idx="17">
                  <c:v>5.2631578947368425</c:v>
                </c:pt>
                <c:pt idx="18">
                  <c:v>3.9711191335740073</c:v>
                </c:pt>
                <c:pt idx="19">
                  <c:v>-1.5151515151515151</c:v>
                </c:pt>
                <c:pt idx="20">
                  <c:v>-4.4265593561368206</c:v>
                </c:pt>
                <c:pt idx="21">
                  <c:v>0</c:v>
                </c:pt>
                <c:pt idx="23">
                  <c:v>-4.7904191616766463</c:v>
                </c:pt>
                <c:pt idx="24">
                  <c:v>-2.6836158192090394</c:v>
                </c:pt>
                <c:pt idx="25">
                  <c:v>-1.7393705135284374</c:v>
                </c:pt>
              </c:numCache>
            </c:numRef>
          </c:val>
          <c:extLst>
            <c:ext xmlns:c16="http://schemas.microsoft.com/office/drawing/2014/chart" uri="{C3380CC4-5D6E-409C-BE32-E72D297353CC}">
              <c16:uniqueId val="{00000020-A516-4314-93DB-BDF3772226B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{F3327D4A-DABC-4064-A0AD-46B1FD3940FE}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516-4314-93DB-BDF3772226B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{C3F8B80F-B5E1-43E4-BFE7-A63066CA526E}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516-4314-93DB-BDF3772226B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{CFD62E2D-C562-427B-8CDB-B893BBA06198}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516-4314-93DB-BDF3772226B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{3DDD0278-E46F-40F6-854D-AB6DFA7F0F6B}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516-4314-93DB-BDF3772226B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{E40773AE-3F7C-4F6C-8BC1-EB89CFE8E616}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516-4314-93DB-BDF3772226B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{95910FBD-0E89-4482-A833-9F228EEAFCBB}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516-4314-93DB-BDF3772226B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{927BC5D3-E661-4243-ABB8-DCC59141E795}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516-4314-93DB-BDF3772226B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{B9472839-1880-4CA8-985F-1A35AF449679}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516-4314-93DB-BDF3772226B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{F7FE0AEC-0CAF-47A8-A52A-04658CCE9745}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516-4314-93DB-BDF3772226B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{98F9A874-8863-4569-8D33-D6DF3D1A54C5}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516-4314-93DB-BDF3772226B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{18FCA959-048E-4CE5-B065-48E12314A0B0}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516-4314-93DB-BDF3772226B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{23B1C3DC-CBAF-499D-982F-7BD609A534DD}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516-4314-93DB-BDF3772226B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{5B2DEB26-664D-426D-AAE0-9F2B52863A97}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516-4314-93DB-BDF3772226B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{0A9B1CCB-8B2A-4B08-AE81-BFF89FE30FCB}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516-4314-93DB-BDF3772226B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{B1DA063A-EA17-4814-AB48-F2CFB9CDC0A0}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516-4314-93DB-BDF3772226B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{4FEF3424-9E50-4A63-94EA-C1CE13D50808}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516-4314-93DB-BDF3772226B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{8647A9F8-1BB9-4DF7-9BA3-536D36846084}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516-4314-93DB-BDF3772226B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{288C4785-5D66-41EC-8A04-839ED65274C8}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516-4314-93DB-BDF3772226B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{0E0BEA37-B42E-453D-8E74-C957F29EA16F}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516-4314-93DB-BDF3772226B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{CBA3B746-ED38-4056-AC46-E7099FD38C29}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516-4314-93DB-BDF3772226B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{8E4C7FA8-5879-48E8-A6B9-3DCF36917BBE}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516-4314-93DB-BDF3772226B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{C5B98D9D-B2DF-4535-BBC6-C4044D23CCCF}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516-4314-93DB-BDF3772226B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{5AD4BE0A-F6E7-426F-8C9C-8BDF6FA2065C}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516-4314-93DB-BDF3772226B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{7DDE3689-8B80-450B-A482-26513508DE66}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516-4314-93DB-BDF3772226B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{8B9C62A7-FC9F-4853-824A-8D0C6946B70F}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516-4314-93DB-BDF3772226B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{E0647829-B255-4F35-BEB9-FF24528E9249}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516-4314-93DB-BDF3772226B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{CD23E7B2-A748-456E-8914-E274EF0FA2AA}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516-4314-93DB-BDF3772226B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{EBF241A0-1124-4E01-9D0D-27861A2F81FF}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516-4314-93DB-BDF3772226B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{D0B54DFA-59B2-46FC-9F95-824F149D5E43}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516-4314-93DB-BDF3772226B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{B61E686D-2FA9-4916-B918-8C2B2B4480BF}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516-4314-93DB-BDF3772226B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{7780743B-33D9-4564-BF16-532FAC977E2A}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516-4314-93DB-BDF3772226B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{A53A626E-A48F-43F8-B67C-D93928805070}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516-4314-93DB-BDF3772226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516-4314-93DB-BDF3772226B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516-4314-93DB-BDF3772226B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{BF6C473A-F3E7-42BD-8BC0-6F4DEF32A6BB}</c15:txfldGUID>
                      <c15:f>Diagramm!$I$46</c15:f>
                      <c15:dlblFieldTableCache>
                        <c:ptCount val="1"/>
                      </c15:dlblFieldTableCache>
                    </c15:dlblFTEntry>
                  </c15:dlblFieldTable>
                  <c15:showDataLabelsRange val="0"/>
                </c:ext>
                <c:ext xmlns:c16="http://schemas.microsoft.com/office/drawing/2014/chart" uri="{C3380CC4-5D6E-409C-BE32-E72D297353CC}">
                  <c16:uniqueId val="{00000000-B08A-40A4-8600-F399BF59564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{0B6884F5-8FAD-4002-984D-FC0B4C8BDB08}</c15:txfldGUID>
                      <c15:f>Diagramm!$I$47</c15:f>
                      <c15:dlblFieldTableCache>
                        <c:ptCount val="1"/>
                      </c15:dlblFieldTableCache>
                    </c15:dlblFTEntry>
                  </c15:dlblFieldTable>
                  <c15:showDataLabelsRange val="0"/>
                </c:ext>
                <c:ext xmlns:c16="http://schemas.microsoft.com/office/drawing/2014/chart" uri="{C3380CC4-5D6E-409C-BE32-E72D297353CC}">
                  <c16:uniqueId val="{00000001-B08A-40A4-8600-F399BF59564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{845164BE-CD8A-4DE4-A1C8-B9BC111C7022}</c15:txfldGUID>
                      <c15:f>Diagramm!$I$48</c15:f>
                      <c15:dlblFieldTableCache>
                        <c:ptCount val="1"/>
                      </c15:dlblFieldTableCache>
                    </c15:dlblFTEntry>
                  </c15:dlblFieldTable>
                  <c15:showDataLabelsRange val="0"/>
                </c:ext>
                <c:ext xmlns:c16="http://schemas.microsoft.com/office/drawing/2014/chart" uri="{C3380CC4-5D6E-409C-BE32-E72D297353CC}">
                  <c16:uniqueId val="{00000002-B08A-40A4-8600-F399BF59564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{530C7462-9238-408B-97CD-8A7AB10E0B2B}</c15:txfldGUID>
                      <c15:f>Diagramm!$I$49</c15:f>
                      <c15:dlblFieldTableCache>
                        <c:ptCount val="1"/>
                      </c15:dlblFieldTableCache>
                    </c15:dlblFTEntry>
                  </c15:dlblFieldTable>
                  <c15:showDataLabelsRange val="0"/>
                </c:ext>
                <c:ext xmlns:c16="http://schemas.microsoft.com/office/drawing/2014/chart" uri="{C3380CC4-5D6E-409C-BE32-E72D297353CC}">
                  <c16:uniqueId val="{00000003-B08A-40A4-8600-F399BF59564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{FF04E165-97F4-4684-AE1A-A403387B0B4A}</c15:txfldGUID>
                      <c15:f>Diagramm!$I$50</c15:f>
                      <c15:dlblFieldTableCache>
                        <c:ptCount val="1"/>
                      </c15:dlblFieldTableCache>
                    </c15:dlblFTEntry>
                  </c15:dlblFieldTable>
                  <c15:showDataLabelsRange val="0"/>
                </c:ext>
                <c:ext xmlns:c16="http://schemas.microsoft.com/office/drawing/2014/chart" uri="{C3380CC4-5D6E-409C-BE32-E72D297353CC}">
                  <c16:uniqueId val="{00000004-B08A-40A4-8600-F399BF59564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{F636BFFD-4E67-4971-AFBB-A24DDF18D6E8}</c15:txfldGUID>
                      <c15:f>Diagramm!$I$51</c15:f>
                      <c15:dlblFieldTableCache>
                        <c:ptCount val="1"/>
                      </c15:dlblFieldTableCache>
                    </c15:dlblFTEntry>
                  </c15:dlblFieldTable>
                  <c15:showDataLabelsRange val="0"/>
                </c:ext>
                <c:ext xmlns:c16="http://schemas.microsoft.com/office/drawing/2014/chart" uri="{C3380CC4-5D6E-409C-BE32-E72D297353CC}">
                  <c16:uniqueId val="{00000005-B08A-40A4-8600-F399BF59564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{103CF659-094D-45FB-9B00-15E796567F35}</c15:txfldGUID>
                      <c15:f>Diagramm!$I$52</c15:f>
                      <c15:dlblFieldTableCache>
                        <c:ptCount val="1"/>
                      </c15:dlblFieldTableCache>
                    </c15:dlblFTEntry>
                  </c15:dlblFieldTable>
                  <c15:showDataLabelsRange val="0"/>
                </c:ext>
                <c:ext xmlns:c16="http://schemas.microsoft.com/office/drawing/2014/chart" uri="{C3380CC4-5D6E-409C-BE32-E72D297353CC}">
                  <c16:uniqueId val="{00000006-B08A-40A4-8600-F399BF59564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{ED17FE3B-0C48-4A01-90CF-E212CABB664C}</c15:txfldGUID>
                      <c15:f>Diagramm!$I$53</c15:f>
                      <c15:dlblFieldTableCache>
                        <c:ptCount val="1"/>
                      </c15:dlblFieldTableCache>
                    </c15:dlblFTEntry>
                  </c15:dlblFieldTable>
                  <c15:showDataLabelsRange val="0"/>
                </c:ext>
                <c:ext xmlns:c16="http://schemas.microsoft.com/office/drawing/2014/chart" uri="{C3380CC4-5D6E-409C-BE32-E72D297353CC}">
                  <c16:uniqueId val="{00000007-B08A-40A4-8600-F399BF59564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{18B0C983-C036-4F25-9497-4208EEB8EEDC}</c15:txfldGUID>
                      <c15:f>Diagramm!$I$54</c15:f>
                      <c15:dlblFieldTableCache>
                        <c:ptCount val="1"/>
                      </c15:dlblFieldTableCache>
                    </c15:dlblFTEntry>
                  </c15:dlblFieldTable>
                  <c15:showDataLabelsRange val="0"/>
                </c:ext>
                <c:ext xmlns:c16="http://schemas.microsoft.com/office/drawing/2014/chart" uri="{C3380CC4-5D6E-409C-BE32-E72D297353CC}">
                  <c16:uniqueId val="{00000008-B08A-40A4-8600-F399BF59564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{08A5975F-E008-4AAD-BE88-A6D0DDA766E5}</c15:txfldGUID>
                      <c15:f>Diagramm!$I$55</c15:f>
                      <c15:dlblFieldTableCache>
                        <c:ptCount val="1"/>
                      </c15:dlblFieldTableCache>
                    </c15:dlblFTEntry>
                  </c15:dlblFieldTable>
                  <c15:showDataLabelsRange val="0"/>
                </c:ext>
                <c:ext xmlns:c16="http://schemas.microsoft.com/office/drawing/2014/chart" uri="{C3380CC4-5D6E-409C-BE32-E72D297353CC}">
                  <c16:uniqueId val="{00000009-B08A-40A4-8600-F399BF59564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{E8112657-4BB0-4D7E-BE0B-AF564773C8FD}</c15:txfldGUID>
                      <c15:f>Diagramm!$I$56</c15:f>
                      <c15:dlblFieldTableCache>
                        <c:ptCount val="1"/>
                      </c15:dlblFieldTableCache>
                    </c15:dlblFTEntry>
                  </c15:dlblFieldTable>
                  <c15:showDataLabelsRange val="0"/>
                </c:ext>
                <c:ext xmlns:c16="http://schemas.microsoft.com/office/drawing/2014/chart" uri="{C3380CC4-5D6E-409C-BE32-E72D297353CC}">
                  <c16:uniqueId val="{0000000A-B08A-40A4-8600-F399BF59564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{927023D1-A61A-474D-B52C-EF96B9DA6817}</c15:txfldGUID>
                      <c15:f>Diagramm!$I$57</c15:f>
                      <c15:dlblFieldTableCache>
                        <c:ptCount val="1"/>
                      </c15:dlblFieldTableCache>
                    </c15:dlblFTEntry>
                  </c15:dlblFieldTable>
                  <c15:showDataLabelsRange val="0"/>
                </c:ext>
                <c:ext xmlns:c16="http://schemas.microsoft.com/office/drawing/2014/chart" uri="{C3380CC4-5D6E-409C-BE32-E72D297353CC}">
                  <c16:uniqueId val="{0000000B-B08A-40A4-8600-F399BF59564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{08E46BB8-D4C6-42B6-82F9-AFF1DACF9F75}</c15:txfldGUID>
                      <c15:f>Diagramm!$I$58</c15:f>
                      <c15:dlblFieldTableCache>
                        <c:ptCount val="1"/>
                      </c15:dlblFieldTableCache>
                    </c15:dlblFTEntry>
                  </c15:dlblFieldTable>
                  <c15:showDataLabelsRange val="0"/>
                </c:ext>
                <c:ext xmlns:c16="http://schemas.microsoft.com/office/drawing/2014/chart" uri="{C3380CC4-5D6E-409C-BE32-E72D297353CC}">
                  <c16:uniqueId val="{0000000C-B08A-40A4-8600-F399BF59564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{85953751-463E-4624-9A2E-BD2605C91F12}</c15:txfldGUID>
                      <c15:f>Diagramm!$I$59</c15:f>
                      <c15:dlblFieldTableCache>
                        <c:ptCount val="1"/>
                      </c15:dlblFieldTableCache>
                    </c15:dlblFTEntry>
                  </c15:dlblFieldTable>
                  <c15:showDataLabelsRange val="0"/>
                </c:ext>
                <c:ext xmlns:c16="http://schemas.microsoft.com/office/drawing/2014/chart" uri="{C3380CC4-5D6E-409C-BE32-E72D297353CC}">
                  <c16:uniqueId val="{0000000D-B08A-40A4-8600-F399BF59564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{313E8685-0D9B-44EE-A83F-B3B59F111808}</c15:txfldGUID>
                      <c15:f>Diagramm!$I$60</c15:f>
                      <c15:dlblFieldTableCache>
                        <c:ptCount val="1"/>
                      </c15:dlblFieldTableCache>
                    </c15:dlblFTEntry>
                  </c15:dlblFieldTable>
                  <c15:showDataLabelsRange val="0"/>
                </c:ext>
                <c:ext xmlns:c16="http://schemas.microsoft.com/office/drawing/2014/chart" uri="{C3380CC4-5D6E-409C-BE32-E72D297353CC}">
                  <c16:uniqueId val="{0000000E-B08A-40A4-8600-F399BF59564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{706E7BE8-3C4B-4890-8E2C-5C901A23B6E0}</c15:txfldGUID>
                      <c15:f>Diagramm!$I$61</c15:f>
                      <c15:dlblFieldTableCache>
                        <c:ptCount val="1"/>
                      </c15:dlblFieldTableCache>
                    </c15:dlblFTEntry>
                  </c15:dlblFieldTable>
                  <c15:showDataLabelsRange val="0"/>
                </c:ext>
                <c:ext xmlns:c16="http://schemas.microsoft.com/office/drawing/2014/chart" uri="{C3380CC4-5D6E-409C-BE32-E72D297353CC}">
                  <c16:uniqueId val="{0000000F-B08A-40A4-8600-F399BF59564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{92A48AC2-C760-479A-9093-8B76EE1C3B28}</c15:txfldGUID>
                      <c15:f>Diagramm!$I$62</c15:f>
                      <c15:dlblFieldTableCache>
                        <c:ptCount val="1"/>
                      </c15:dlblFieldTableCache>
                    </c15:dlblFTEntry>
                  </c15:dlblFieldTable>
                  <c15:showDataLabelsRange val="0"/>
                </c:ext>
                <c:ext xmlns:c16="http://schemas.microsoft.com/office/drawing/2014/chart" uri="{C3380CC4-5D6E-409C-BE32-E72D297353CC}">
                  <c16:uniqueId val="{00000010-B08A-40A4-8600-F399BF59564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{5F952439-A76B-42EA-9442-976419445740}</c15:txfldGUID>
                      <c15:f>Diagramm!$I$63</c15:f>
                      <c15:dlblFieldTableCache>
                        <c:ptCount val="1"/>
                      </c15:dlblFieldTableCache>
                    </c15:dlblFTEntry>
                  </c15:dlblFieldTable>
                  <c15:showDataLabelsRange val="0"/>
                </c:ext>
                <c:ext xmlns:c16="http://schemas.microsoft.com/office/drawing/2014/chart" uri="{C3380CC4-5D6E-409C-BE32-E72D297353CC}">
                  <c16:uniqueId val="{00000011-B08A-40A4-8600-F399BF59564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{A5CD780E-6F0B-4F74-BC8F-88FEFC755752}</c15:txfldGUID>
                      <c15:f>Diagramm!$I$64</c15:f>
                      <c15:dlblFieldTableCache>
                        <c:ptCount val="1"/>
                      </c15:dlblFieldTableCache>
                    </c15:dlblFTEntry>
                  </c15:dlblFieldTable>
                  <c15:showDataLabelsRange val="0"/>
                </c:ext>
                <c:ext xmlns:c16="http://schemas.microsoft.com/office/drawing/2014/chart" uri="{C3380CC4-5D6E-409C-BE32-E72D297353CC}">
                  <c16:uniqueId val="{00000012-B08A-40A4-8600-F399BF59564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{625E173F-3A9A-4EE4-9A2E-1867912839B2}</c15:txfldGUID>
                      <c15:f>Diagramm!$I$65</c15:f>
                      <c15:dlblFieldTableCache>
                        <c:ptCount val="1"/>
                      </c15:dlblFieldTableCache>
                    </c15:dlblFTEntry>
                  </c15:dlblFieldTable>
                  <c15:showDataLabelsRange val="0"/>
                </c:ext>
                <c:ext xmlns:c16="http://schemas.microsoft.com/office/drawing/2014/chart" uri="{C3380CC4-5D6E-409C-BE32-E72D297353CC}">
                  <c16:uniqueId val="{00000013-B08A-40A4-8600-F399BF59564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{5B8F43A5-A545-4468-9ECC-6C6FD99644F9}</c15:txfldGUID>
                      <c15:f>Diagramm!$I$66</c15:f>
                      <c15:dlblFieldTableCache>
                        <c:ptCount val="1"/>
                      </c15:dlblFieldTableCache>
                    </c15:dlblFTEntry>
                  </c15:dlblFieldTable>
                  <c15:showDataLabelsRange val="0"/>
                </c:ext>
                <c:ext xmlns:c16="http://schemas.microsoft.com/office/drawing/2014/chart" uri="{C3380CC4-5D6E-409C-BE32-E72D297353CC}">
                  <c16:uniqueId val="{00000014-B08A-40A4-8600-F399BF59564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{54C4B0EF-3097-48C8-8799-03995A24436A}</c15:txfldGUID>
                      <c15:f>Diagramm!$I$67</c15:f>
                      <c15:dlblFieldTableCache>
                        <c:ptCount val="1"/>
                      </c15:dlblFieldTableCache>
                    </c15:dlblFTEntry>
                  </c15:dlblFieldTable>
                  <c15:showDataLabelsRange val="0"/>
                </c:ext>
                <c:ext xmlns:c16="http://schemas.microsoft.com/office/drawing/2014/chart" uri="{C3380CC4-5D6E-409C-BE32-E72D297353CC}">
                  <c16:uniqueId val="{00000015-B08A-40A4-8600-F399BF5956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08A-40A4-8600-F399BF59564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{7D945576-367C-4D9D-835D-D4D9AC032220}</c15:txfldGUID>
                      <c15:f>Diagramm!$K$46</c15:f>
                      <c15:dlblFieldTableCache>
                        <c:ptCount val="1"/>
                      </c15:dlblFieldTableCache>
                    </c15:dlblFTEntry>
                  </c15:dlblFieldTable>
                  <c15:showDataLabelsRange val="0"/>
                </c:ext>
                <c:ext xmlns:c16="http://schemas.microsoft.com/office/drawing/2014/chart" uri="{C3380CC4-5D6E-409C-BE32-E72D297353CC}">
                  <c16:uniqueId val="{00000017-B08A-40A4-8600-F399BF59564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{13F6922A-A485-4811-AFB7-DE27742C7F0E}</c15:txfldGUID>
                      <c15:f>Diagramm!$K$47</c15:f>
                      <c15:dlblFieldTableCache>
                        <c:ptCount val="1"/>
                      </c15:dlblFieldTableCache>
                    </c15:dlblFTEntry>
                  </c15:dlblFieldTable>
                  <c15:showDataLabelsRange val="0"/>
                </c:ext>
                <c:ext xmlns:c16="http://schemas.microsoft.com/office/drawing/2014/chart" uri="{C3380CC4-5D6E-409C-BE32-E72D297353CC}">
                  <c16:uniqueId val="{00000018-B08A-40A4-8600-F399BF59564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{B8A6343A-65BA-4E70-A73A-A6D7863D85D4}</c15:txfldGUID>
                      <c15:f>Diagramm!$K$48</c15:f>
                      <c15:dlblFieldTableCache>
                        <c:ptCount val="1"/>
                      </c15:dlblFieldTableCache>
                    </c15:dlblFTEntry>
                  </c15:dlblFieldTable>
                  <c15:showDataLabelsRange val="0"/>
                </c:ext>
                <c:ext xmlns:c16="http://schemas.microsoft.com/office/drawing/2014/chart" uri="{C3380CC4-5D6E-409C-BE32-E72D297353CC}">
                  <c16:uniqueId val="{00000019-B08A-40A4-8600-F399BF59564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{4BC56FF0-B4AA-4953-97FD-74352F65981D}</c15:txfldGUID>
                      <c15:f>Diagramm!$K$49</c15:f>
                      <c15:dlblFieldTableCache>
                        <c:ptCount val="1"/>
                      </c15:dlblFieldTableCache>
                    </c15:dlblFTEntry>
                  </c15:dlblFieldTable>
                  <c15:showDataLabelsRange val="0"/>
                </c:ext>
                <c:ext xmlns:c16="http://schemas.microsoft.com/office/drawing/2014/chart" uri="{C3380CC4-5D6E-409C-BE32-E72D297353CC}">
                  <c16:uniqueId val="{0000001A-B08A-40A4-8600-F399BF59564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{6B4A5206-FB4A-4A20-9FC6-F2490E67F299}</c15:txfldGUID>
                      <c15:f>Diagramm!$K$50</c15:f>
                      <c15:dlblFieldTableCache>
                        <c:ptCount val="1"/>
                      </c15:dlblFieldTableCache>
                    </c15:dlblFTEntry>
                  </c15:dlblFieldTable>
                  <c15:showDataLabelsRange val="0"/>
                </c:ext>
                <c:ext xmlns:c16="http://schemas.microsoft.com/office/drawing/2014/chart" uri="{C3380CC4-5D6E-409C-BE32-E72D297353CC}">
                  <c16:uniqueId val="{0000001B-B08A-40A4-8600-F399BF59564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{8C619DD3-F883-4B84-879E-B594230B9962}</c15:txfldGUID>
                      <c15:f>Diagramm!$K$51</c15:f>
                      <c15:dlblFieldTableCache>
                        <c:ptCount val="1"/>
                      </c15:dlblFieldTableCache>
                    </c15:dlblFTEntry>
                  </c15:dlblFieldTable>
                  <c15:showDataLabelsRange val="0"/>
                </c:ext>
                <c:ext xmlns:c16="http://schemas.microsoft.com/office/drawing/2014/chart" uri="{C3380CC4-5D6E-409C-BE32-E72D297353CC}">
                  <c16:uniqueId val="{0000001C-B08A-40A4-8600-F399BF59564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{911814EB-E507-40B0-B1F4-ADC67BF856EB}</c15:txfldGUID>
                      <c15:f>Diagramm!$K$52</c15:f>
                      <c15:dlblFieldTableCache>
                        <c:ptCount val="1"/>
                      </c15:dlblFieldTableCache>
                    </c15:dlblFTEntry>
                  </c15:dlblFieldTable>
                  <c15:showDataLabelsRange val="0"/>
                </c:ext>
                <c:ext xmlns:c16="http://schemas.microsoft.com/office/drawing/2014/chart" uri="{C3380CC4-5D6E-409C-BE32-E72D297353CC}">
                  <c16:uniqueId val="{0000001D-B08A-40A4-8600-F399BF59564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{8CDF4173-98A2-444A-955D-269776F3E082}</c15:txfldGUID>
                      <c15:f>Diagramm!$K$53</c15:f>
                      <c15:dlblFieldTableCache>
                        <c:ptCount val="1"/>
                      </c15:dlblFieldTableCache>
                    </c15:dlblFTEntry>
                  </c15:dlblFieldTable>
                  <c15:showDataLabelsRange val="0"/>
                </c:ext>
                <c:ext xmlns:c16="http://schemas.microsoft.com/office/drawing/2014/chart" uri="{C3380CC4-5D6E-409C-BE32-E72D297353CC}">
                  <c16:uniqueId val="{0000001E-B08A-40A4-8600-F399BF59564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{9744F159-ADBE-48E7-A01D-248D5AED1911}</c15:txfldGUID>
                      <c15:f>Diagramm!$K$54</c15:f>
                      <c15:dlblFieldTableCache>
                        <c:ptCount val="1"/>
                      </c15:dlblFieldTableCache>
                    </c15:dlblFTEntry>
                  </c15:dlblFieldTable>
                  <c15:showDataLabelsRange val="0"/>
                </c:ext>
                <c:ext xmlns:c16="http://schemas.microsoft.com/office/drawing/2014/chart" uri="{C3380CC4-5D6E-409C-BE32-E72D297353CC}">
                  <c16:uniqueId val="{0000001F-B08A-40A4-8600-F399BF59564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{F594086F-56EA-4B11-8CD8-0119C6828F17}</c15:txfldGUID>
                      <c15:f>Diagramm!$K$55</c15:f>
                      <c15:dlblFieldTableCache>
                        <c:ptCount val="1"/>
                      </c15:dlblFieldTableCache>
                    </c15:dlblFTEntry>
                  </c15:dlblFieldTable>
                  <c15:showDataLabelsRange val="0"/>
                </c:ext>
                <c:ext xmlns:c16="http://schemas.microsoft.com/office/drawing/2014/chart" uri="{C3380CC4-5D6E-409C-BE32-E72D297353CC}">
                  <c16:uniqueId val="{00000020-B08A-40A4-8600-F399BF59564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{3B2218A6-FA81-409A-A707-08567B4C2398}</c15:txfldGUID>
                      <c15:f>Diagramm!$K$56</c15:f>
                      <c15:dlblFieldTableCache>
                        <c:ptCount val="1"/>
                      </c15:dlblFieldTableCache>
                    </c15:dlblFTEntry>
                  </c15:dlblFieldTable>
                  <c15:showDataLabelsRange val="0"/>
                </c:ext>
                <c:ext xmlns:c16="http://schemas.microsoft.com/office/drawing/2014/chart" uri="{C3380CC4-5D6E-409C-BE32-E72D297353CC}">
                  <c16:uniqueId val="{00000021-B08A-40A4-8600-F399BF59564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{19D1FAA2-9FA2-4EB2-8AAA-E0292DF5C3CF}</c15:txfldGUID>
                      <c15:f>Diagramm!$K$57</c15:f>
                      <c15:dlblFieldTableCache>
                        <c:ptCount val="1"/>
                      </c15:dlblFieldTableCache>
                    </c15:dlblFTEntry>
                  </c15:dlblFieldTable>
                  <c15:showDataLabelsRange val="0"/>
                </c:ext>
                <c:ext xmlns:c16="http://schemas.microsoft.com/office/drawing/2014/chart" uri="{C3380CC4-5D6E-409C-BE32-E72D297353CC}">
                  <c16:uniqueId val="{00000022-B08A-40A4-8600-F399BF59564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{1359DD58-D9BA-4430-9FC8-47BF670A0BAC}</c15:txfldGUID>
                      <c15:f>Diagramm!$K$58</c15:f>
                      <c15:dlblFieldTableCache>
                        <c:ptCount val="1"/>
                      </c15:dlblFieldTableCache>
                    </c15:dlblFTEntry>
                  </c15:dlblFieldTable>
                  <c15:showDataLabelsRange val="0"/>
                </c:ext>
                <c:ext xmlns:c16="http://schemas.microsoft.com/office/drawing/2014/chart" uri="{C3380CC4-5D6E-409C-BE32-E72D297353CC}">
                  <c16:uniqueId val="{00000023-B08A-40A4-8600-F399BF59564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{C6F0CA0B-A750-4662-92A2-E2AAEBA7F038}</c15:txfldGUID>
                      <c15:f>Diagramm!$K$59</c15:f>
                      <c15:dlblFieldTableCache>
                        <c:ptCount val="1"/>
                      </c15:dlblFieldTableCache>
                    </c15:dlblFTEntry>
                  </c15:dlblFieldTable>
                  <c15:showDataLabelsRange val="0"/>
                </c:ext>
                <c:ext xmlns:c16="http://schemas.microsoft.com/office/drawing/2014/chart" uri="{C3380CC4-5D6E-409C-BE32-E72D297353CC}">
                  <c16:uniqueId val="{00000024-B08A-40A4-8600-F399BF59564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{9DABEAC1-CE55-4237-BE7D-A86F6B37A93F}</c15:txfldGUID>
                      <c15:f>Diagramm!$K$60</c15:f>
                      <c15:dlblFieldTableCache>
                        <c:ptCount val="1"/>
                      </c15:dlblFieldTableCache>
                    </c15:dlblFTEntry>
                  </c15:dlblFieldTable>
                  <c15:showDataLabelsRange val="0"/>
                </c:ext>
                <c:ext xmlns:c16="http://schemas.microsoft.com/office/drawing/2014/chart" uri="{C3380CC4-5D6E-409C-BE32-E72D297353CC}">
                  <c16:uniqueId val="{00000025-B08A-40A4-8600-F399BF59564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{249E3153-3B59-4D44-8315-D069FA075065}</c15:txfldGUID>
                      <c15:f>Diagramm!$K$61</c15:f>
                      <c15:dlblFieldTableCache>
                        <c:ptCount val="1"/>
                      </c15:dlblFieldTableCache>
                    </c15:dlblFTEntry>
                  </c15:dlblFieldTable>
                  <c15:showDataLabelsRange val="0"/>
                </c:ext>
                <c:ext xmlns:c16="http://schemas.microsoft.com/office/drawing/2014/chart" uri="{C3380CC4-5D6E-409C-BE32-E72D297353CC}">
                  <c16:uniqueId val="{00000026-B08A-40A4-8600-F399BF59564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{FB248D64-7B7E-41F2-B779-24AF8407A30D}</c15:txfldGUID>
                      <c15:f>Diagramm!$K$62</c15:f>
                      <c15:dlblFieldTableCache>
                        <c:ptCount val="1"/>
                      </c15:dlblFieldTableCache>
                    </c15:dlblFTEntry>
                  </c15:dlblFieldTable>
                  <c15:showDataLabelsRange val="0"/>
                </c:ext>
                <c:ext xmlns:c16="http://schemas.microsoft.com/office/drawing/2014/chart" uri="{C3380CC4-5D6E-409C-BE32-E72D297353CC}">
                  <c16:uniqueId val="{00000027-B08A-40A4-8600-F399BF59564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{69557A1C-E58D-4BD4-B57F-1E5D8CDC02D5}</c15:txfldGUID>
                      <c15:f>Diagramm!$K$63</c15:f>
                      <c15:dlblFieldTableCache>
                        <c:ptCount val="1"/>
                      </c15:dlblFieldTableCache>
                    </c15:dlblFTEntry>
                  </c15:dlblFieldTable>
                  <c15:showDataLabelsRange val="0"/>
                </c:ext>
                <c:ext xmlns:c16="http://schemas.microsoft.com/office/drawing/2014/chart" uri="{C3380CC4-5D6E-409C-BE32-E72D297353CC}">
                  <c16:uniqueId val="{00000028-B08A-40A4-8600-F399BF59564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{BF2533B9-9829-46B6-9973-AD643EA5BB76}</c15:txfldGUID>
                      <c15:f>Diagramm!$K$64</c15:f>
                      <c15:dlblFieldTableCache>
                        <c:ptCount val="1"/>
                      </c15:dlblFieldTableCache>
                    </c15:dlblFTEntry>
                  </c15:dlblFieldTable>
                  <c15:showDataLabelsRange val="0"/>
                </c:ext>
                <c:ext xmlns:c16="http://schemas.microsoft.com/office/drawing/2014/chart" uri="{C3380CC4-5D6E-409C-BE32-E72D297353CC}">
                  <c16:uniqueId val="{00000029-B08A-40A4-8600-F399BF59564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{4DA4536D-4685-4023-8134-B6545BF0F36E}</c15:txfldGUID>
                      <c15:f>Diagramm!$K$65</c15:f>
                      <c15:dlblFieldTableCache>
                        <c:ptCount val="1"/>
                      </c15:dlblFieldTableCache>
                    </c15:dlblFTEntry>
                  </c15:dlblFieldTable>
                  <c15:showDataLabelsRange val="0"/>
                </c:ext>
                <c:ext xmlns:c16="http://schemas.microsoft.com/office/drawing/2014/chart" uri="{C3380CC4-5D6E-409C-BE32-E72D297353CC}">
                  <c16:uniqueId val="{0000002A-B08A-40A4-8600-F399BF59564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{81403E3C-FF63-4EA3-952B-7A81434FF79E}</c15:txfldGUID>
                      <c15:f>Diagramm!$K$66</c15:f>
                      <c15:dlblFieldTableCache>
                        <c:ptCount val="1"/>
                      </c15:dlblFieldTableCache>
                    </c15:dlblFTEntry>
                  </c15:dlblFieldTable>
                  <c15:showDataLabelsRange val="0"/>
                </c:ext>
                <c:ext xmlns:c16="http://schemas.microsoft.com/office/drawing/2014/chart" uri="{C3380CC4-5D6E-409C-BE32-E72D297353CC}">
                  <c16:uniqueId val="{0000002B-B08A-40A4-8600-F399BF59564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{5F4E07CC-ED43-4F9D-83D6-86AD0B3C11DA}</c15:txfldGUID>
                      <c15:f>Diagramm!$K$67</c15:f>
                      <c15:dlblFieldTableCache>
                        <c:ptCount val="1"/>
                      </c15:dlblFieldTableCache>
                    </c15:dlblFTEntry>
                  </c15:dlblFieldTable>
                  <c15:showDataLabelsRange val="0"/>
                </c:ext>
                <c:ext xmlns:c16="http://schemas.microsoft.com/office/drawing/2014/chart" uri="{C3380CC4-5D6E-409C-BE32-E72D297353CC}">
                  <c16:uniqueId val="{0000002C-B08A-40A4-8600-F399BF59564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08A-40A4-8600-F399BF59564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{9DF6D058-7992-46C7-ACC0-C39890D773D4}</c15:txfldGUID>
                      <c15:f>Diagramm!$J$46</c15:f>
                      <c15:dlblFieldTableCache>
                        <c:ptCount val="1"/>
                      </c15:dlblFieldTableCache>
                    </c15:dlblFTEntry>
                  </c15:dlblFieldTable>
                  <c15:showDataLabelsRange val="0"/>
                </c:ext>
                <c:ext xmlns:c16="http://schemas.microsoft.com/office/drawing/2014/chart" uri="{C3380CC4-5D6E-409C-BE32-E72D297353CC}">
                  <c16:uniqueId val="{0000002E-B08A-40A4-8600-F399BF59564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{D5A56A2B-03A0-4F2B-A94C-50955216B4D3}</c15:txfldGUID>
                      <c15:f>Diagramm!$J$47</c15:f>
                      <c15:dlblFieldTableCache>
                        <c:ptCount val="1"/>
                      </c15:dlblFieldTableCache>
                    </c15:dlblFTEntry>
                  </c15:dlblFieldTable>
                  <c15:showDataLabelsRange val="0"/>
                </c:ext>
                <c:ext xmlns:c16="http://schemas.microsoft.com/office/drawing/2014/chart" uri="{C3380CC4-5D6E-409C-BE32-E72D297353CC}">
                  <c16:uniqueId val="{0000002F-B08A-40A4-8600-F399BF59564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{04BF8104-F66E-4467-A116-D1D31666B07B}</c15:txfldGUID>
                      <c15:f>Diagramm!$J$48</c15:f>
                      <c15:dlblFieldTableCache>
                        <c:ptCount val="1"/>
                      </c15:dlblFieldTableCache>
                    </c15:dlblFTEntry>
                  </c15:dlblFieldTable>
                  <c15:showDataLabelsRange val="0"/>
                </c:ext>
                <c:ext xmlns:c16="http://schemas.microsoft.com/office/drawing/2014/chart" uri="{C3380CC4-5D6E-409C-BE32-E72D297353CC}">
                  <c16:uniqueId val="{00000030-B08A-40A4-8600-F399BF59564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{70096E84-E29F-46A5-AB8E-54C4AE9C5E32}</c15:txfldGUID>
                      <c15:f>Diagramm!$J$49</c15:f>
                      <c15:dlblFieldTableCache>
                        <c:ptCount val="1"/>
                      </c15:dlblFieldTableCache>
                    </c15:dlblFTEntry>
                  </c15:dlblFieldTable>
                  <c15:showDataLabelsRange val="0"/>
                </c:ext>
                <c:ext xmlns:c16="http://schemas.microsoft.com/office/drawing/2014/chart" uri="{C3380CC4-5D6E-409C-BE32-E72D297353CC}">
                  <c16:uniqueId val="{00000031-B08A-40A4-8600-F399BF59564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{7C0282A6-5391-42B5-A345-ABFD479A40E6}</c15:txfldGUID>
                      <c15:f>Diagramm!$J$50</c15:f>
                      <c15:dlblFieldTableCache>
                        <c:ptCount val="1"/>
                      </c15:dlblFieldTableCache>
                    </c15:dlblFTEntry>
                  </c15:dlblFieldTable>
                  <c15:showDataLabelsRange val="0"/>
                </c:ext>
                <c:ext xmlns:c16="http://schemas.microsoft.com/office/drawing/2014/chart" uri="{C3380CC4-5D6E-409C-BE32-E72D297353CC}">
                  <c16:uniqueId val="{00000032-B08A-40A4-8600-F399BF59564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{85E1C4B3-CCE7-453D-A0C3-27AB60FEDF9F}</c15:txfldGUID>
                      <c15:f>Diagramm!$J$51</c15:f>
                      <c15:dlblFieldTableCache>
                        <c:ptCount val="1"/>
                      </c15:dlblFieldTableCache>
                    </c15:dlblFTEntry>
                  </c15:dlblFieldTable>
                  <c15:showDataLabelsRange val="0"/>
                </c:ext>
                <c:ext xmlns:c16="http://schemas.microsoft.com/office/drawing/2014/chart" uri="{C3380CC4-5D6E-409C-BE32-E72D297353CC}">
                  <c16:uniqueId val="{00000033-B08A-40A4-8600-F399BF59564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{C482B989-5E75-4BD0-A3D8-2DE7424BB343}</c15:txfldGUID>
                      <c15:f>Diagramm!$J$52</c15:f>
                      <c15:dlblFieldTableCache>
                        <c:ptCount val="1"/>
                      </c15:dlblFieldTableCache>
                    </c15:dlblFTEntry>
                  </c15:dlblFieldTable>
                  <c15:showDataLabelsRange val="0"/>
                </c:ext>
                <c:ext xmlns:c16="http://schemas.microsoft.com/office/drawing/2014/chart" uri="{C3380CC4-5D6E-409C-BE32-E72D297353CC}">
                  <c16:uniqueId val="{00000034-B08A-40A4-8600-F399BF59564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{6136EA34-6E46-4487-B849-0AE65E8F54B4}</c15:txfldGUID>
                      <c15:f>Diagramm!$J$53</c15:f>
                      <c15:dlblFieldTableCache>
                        <c:ptCount val="1"/>
                      </c15:dlblFieldTableCache>
                    </c15:dlblFTEntry>
                  </c15:dlblFieldTable>
                  <c15:showDataLabelsRange val="0"/>
                </c:ext>
                <c:ext xmlns:c16="http://schemas.microsoft.com/office/drawing/2014/chart" uri="{C3380CC4-5D6E-409C-BE32-E72D297353CC}">
                  <c16:uniqueId val="{00000035-B08A-40A4-8600-F399BF59564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{4ADB5009-B9C3-4BF3-A3EA-08DA8F35E564}</c15:txfldGUID>
                      <c15:f>Diagramm!$J$54</c15:f>
                      <c15:dlblFieldTableCache>
                        <c:ptCount val="1"/>
                      </c15:dlblFieldTableCache>
                    </c15:dlblFTEntry>
                  </c15:dlblFieldTable>
                  <c15:showDataLabelsRange val="0"/>
                </c:ext>
                <c:ext xmlns:c16="http://schemas.microsoft.com/office/drawing/2014/chart" uri="{C3380CC4-5D6E-409C-BE32-E72D297353CC}">
                  <c16:uniqueId val="{00000036-B08A-40A4-8600-F399BF59564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{A05A34BE-6F17-4471-BD44-AD85702ADE0F}</c15:txfldGUID>
                      <c15:f>Diagramm!$J$55</c15:f>
                      <c15:dlblFieldTableCache>
                        <c:ptCount val="1"/>
                      </c15:dlblFieldTableCache>
                    </c15:dlblFTEntry>
                  </c15:dlblFieldTable>
                  <c15:showDataLabelsRange val="0"/>
                </c:ext>
                <c:ext xmlns:c16="http://schemas.microsoft.com/office/drawing/2014/chart" uri="{C3380CC4-5D6E-409C-BE32-E72D297353CC}">
                  <c16:uniqueId val="{00000037-B08A-40A4-8600-F399BF59564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{12E5BA96-057F-4A31-ACF6-CE5BC49D614F}</c15:txfldGUID>
                      <c15:f>Diagramm!$J$56</c15:f>
                      <c15:dlblFieldTableCache>
                        <c:ptCount val="1"/>
                      </c15:dlblFieldTableCache>
                    </c15:dlblFTEntry>
                  </c15:dlblFieldTable>
                  <c15:showDataLabelsRange val="0"/>
                </c:ext>
                <c:ext xmlns:c16="http://schemas.microsoft.com/office/drawing/2014/chart" uri="{C3380CC4-5D6E-409C-BE32-E72D297353CC}">
                  <c16:uniqueId val="{00000038-B08A-40A4-8600-F399BF59564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{03B333EB-E73B-4619-A466-4B907FFB89D0}</c15:txfldGUID>
                      <c15:f>Diagramm!$J$57</c15:f>
                      <c15:dlblFieldTableCache>
                        <c:ptCount val="1"/>
                      </c15:dlblFieldTableCache>
                    </c15:dlblFTEntry>
                  </c15:dlblFieldTable>
                  <c15:showDataLabelsRange val="0"/>
                </c:ext>
                <c:ext xmlns:c16="http://schemas.microsoft.com/office/drawing/2014/chart" uri="{C3380CC4-5D6E-409C-BE32-E72D297353CC}">
                  <c16:uniqueId val="{00000039-B08A-40A4-8600-F399BF59564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{FE8C6207-21C9-4B9E-8783-D0A35B07FFBF}</c15:txfldGUID>
                      <c15:f>Diagramm!$J$58</c15:f>
                      <c15:dlblFieldTableCache>
                        <c:ptCount val="1"/>
                      </c15:dlblFieldTableCache>
                    </c15:dlblFTEntry>
                  </c15:dlblFieldTable>
                  <c15:showDataLabelsRange val="0"/>
                </c:ext>
                <c:ext xmlns:c16="http://schemas.microsoft.com/office/drawing/2014/chart" uri="{C3380CC4-5D6E-409C-BE32-E72D297353CC}">
                  <c16:uniqueId val="{0000003A-B08A-40A4-8600-F399BF59564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{E6D99A07-7C9A-496B-95EA-90A447622533}</c15:txfldGUID>
                      <c15:f>Diagramm!$J$59</c15:f>
                      <c15:dlblFieldTableCache>
                        <c:ptCount val="1"/>
                      </c15:dlblFieldTableCache>
                    </c15:dlblFTEntry>
                  </c15:dlblFieldTable>
                  <c15:showDataLabelsRange val="0"/>
                </c:ext>
                <c:ext xmlns:c16="http://schemas.microsoft.com/office/drawing/2014/chart" uri="{C3380CC4-5D6E-409C-BE32-E72D297353CC}">
                  <c16:uniqueId val="{0000003B-B08A-40A4-8600-F399BF59564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{100C10CE-286C-47D0-83D6-6A2284C94872}</c15:txfldGUID>
                      <c15:f>Diagramm!$J$60</c15:f>
                      <c15:dlblFieldTableCache>
                        <c:ptCount val="1"/>
                      </c15:dlblFieldTableCache>
                    </c15:dlblFTEntry>
                  </c15:dlblFieldTable>
                  <c15:showDataLabelsRange val="0"/>
                </c:ext>
                <c:ext xmlns:c16="http://schemas.microsoft.com/office/drawing/2014/chart" uri="{C3380CC4-5D6E-409C-BE32-E72D297353CC}">
                  <c16:uniqueId val="{0000003C-B08A-40A4-8600-F399BF59564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{BB8348CF-35FF-40A7-A5FE-E95267040A31}</c15:txfldGUID>
                      <c15:f>Diagramm!$J$61</c15:f>
                      <c15:dlblFieldTableCache>
                        <c:ptCount val="1"/>
                      </c15:dlblFieldTableCache>
                    </c15:dlblFTEntry>
                  </c15:dlblFieldTable>
                  <c15:showDataLabelsRange val="0"/>
                </c:ext>
                <c:ext xmlns:c16="http://schemas.microsoft.com/office/drawing/2014/chart" uri="{C3380CC4-5D6E-409C-BE32-E72D297353CC}">
                  <c16:uniqueId val="{0000003D-B08A-40A4-8600-F399BF59564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{99846EBA-9E1B-4CAC-B00F-5D01644158FB}</c15:txfldGUID>
                      <c15:f>Diagramm!$J$62</c15:f>
                      <c15:dlblFieldTableCache>
                        <c:ptCount val="1"/>
                      </c15:dlblFieldTableCache>
                    </c15:dlblFTEntry>
                  </c15:dlblFieldTable>
                  <c15:showDataLabelsRange val="0"/>
                </c:ext>
                <c:ext xmlns:c16="http://schemas.microsoft.com/office/drawing/2014/chart" uri="{C3380CC4-5D6E-409C-BE32-E72D297353CC}">
                  <c16:uniqueId val="{0000003E-B08A-40A4-8600-F399BF59564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{24061EF9-13B4-422D-96A1-E9B7238BABDC}</c15:txfldGUID>
                      <c15:f>Diagramm!$J$63</c15:f>
                      <c15:dlblFieldTableCache>
                        <c:ptCount val="1"/>
                      </c15:dlblFieldTableCache>
                    </c15:dlblFTEntry>
                  </c15:dlblFieldTable>
                  <c15:showDataLabelsRange val="0"/>
                </c:ext>
                <c:ext xmlns:c16="http://schemas.microsoft.com/office/drawing/2014/chart" uri="{C3380CC4-5D6E-409C-BE32-E72D297353CC}">
                  <c16:uniqueId val="{0000003F-B08A-40A4-8600-F399BF59564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{9849BD89-D875-43CE-93AB-B29073C37A91}</c15:txfldGUID>
                      <c15:f>Diagramm!$J$64</c15:f>
                      <c15:dlblFieldTableCache>
                        <c:ptCount val="1"/>
                      </c15:dlblFieldTableCache>
                    </c15:dlblFTEntry>
                  </c15:dlblFieldTable>
                  <c15:showDataLabelsRange val="0"/>
                </c:ext>
                <c:ext xmlns:c16="http://schemas.microsoft.com/office/drawing/2014/chart" uri="{C3380CC4-5D6E-409C-BE32-E72D297353CC}">
                  <c16:uniqueId val="{00000040-B08A-40A4-8600-F399BF59564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{07A5B62F-65EC-4528-AB5A-9B98BE8A8C8D}</c15:txfldGUID>
                      <c15:f>Diagramm!$J$65</c15:f>
                      <c15:dlblFieldTableCache>
                        <c:ptCount val="1"/>
                      </c15:dlblFieldTableCache>
                    </c15:dlblFTEntry>
                  </c15:dlblFieldTable>
                  <c15:showDataLabelsRange val="0"/>
                </c:ext>
                <c:ext xmlns:c16="http://schemas.microsoft.com/office/drawing/2014/chart" uri="{C3380CC4-5D6E-409C-BE32-E72D297353CC}">
                  <c16:uniqueId val="{00000041-B08A-40A4-8600-F399BF59564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{51F59418-32E5-4884-AE14-5A22F0E6DB64}</c15:txfldGUID>
                      <c15:f>Diagramm!$J$66</c15:f>
                      <c15:dlblFieldTableCache>
                        <c:ptCount val="1"/>
                      </c15:dlblFieldTableCache>
                    </c15:dlblFTEntry>
                  </c15:dlblFieldTable>
                  <c15:showDataLabelsRange val="0"/>
                </c:ext>
                <c:ext xmlns:c16="http://schemas.microsoft.com/office/drawing/2014/chart" uri="{C3380CC4-5D6E-409C-BE32-E72D297353CC}">
                  <c16:uniqueId val="{00000042-B08A-40A4-8600-F399BF59564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{14397ACC-88AA-48AB-84C7-32FF29F5911A}</c15:txfldGUID>
                      <c15:f>Diagramm!$J$67</c15:f>
                      <c15:dlblFieldTableCache>
                        <c:ptCount val="1"/>
                      </c15:dlblFieldTableCache>
                    </c15:dlblFTEntry>
                  </c15:dlblFieldTable>
                  <c15:showDataLabelsRange val="0"/>
                </c:ext>
                <c:ext xmlns:c16="http://schemas.microsoft.com/office/drawing/2014/chart" uri="{C3380CC4-5D6E-409C-BE32-E72D297353CC}">
                  <c16:uniqueId val="{00000043-B08A-40A4-8600-F399BF5956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08A-40A4-8600-F399BF59564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22-4C4B-9686-1F56733880E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22-4C4B-9686-1F56733880E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22-4C4B-9686-1F56733880E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22-4C4B-9686-1F56733880E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22-4C4B-9686-1F56733880E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22-4C4B-9686-1F56733880E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22-4C4B-9686-1F56733880E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22-4C4B-9686-1F56733880E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322-4C4B-9686-1F56733880E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322-4C4B-9686-1F56733880E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322-4C4B-9686-1F56733880E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322-4C4B-9686-1F56733880E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322-4C4B-9686-1F56733880E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322-4C4B-9686-1F56733880E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322-4C4B-9686-1F56733880E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322-4C4B-9686-1F56733880E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322-4C4B-9686-1F56733880E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322-4C4B-9686-1F56733880E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322-4C4B-9686-1F56733880E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322-4C4B-9686-1F56733880E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322-4C4B-9686-1F56733880E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322-4C4B-9686-1F56733880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322-4C4B-9686-1F56733880E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322-4C4B-9686-1F56733880E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322-4C4B-9686-1F56733880E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322-4C4B-9686-1F56733880E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322-4C4B-9686-1F56733880E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322-4C4B-9686-1F56733880E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322-4C4B-9686-1F56733880E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322-4C4B-9686-1F56733880E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322-4C4B-9686-1F56733880E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322-4C4B-9686-1F56733880E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322-4C4B-9686-1F56733880E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322-4C4B-9686-1F56733880E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322-4C4B-9686-1F56733880E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322-4C4B-9686-1F56733880E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322-4C4B-9686-1F56733880E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322-4C4B-9686-1F56733880E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322-4C4B-9686-1F56733880E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322-4C4B-9686-1F56733880E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322-4C4B-9686-1F56733880E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322-4C4B-9686-1F56733880E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322-4C4B-9686-1F56733880E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322-4C4B-9686-1F56733880E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322-4C4B-9686-1F56733880E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322-4C4B-9686-1F56733880E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322-4C4B-9686-1F56733880E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322-4C4B-9686-1F56733880E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322-4C4B-9686-1F56733880E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322-4C4B-9686-1F56733880E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322-4C4B-9686-1F56733880E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322-4C4B-9686-1F56733880E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322-4C4B-9686-1F56733880E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322-4C4B-9686-1F56733880E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322-4C4B-9686-1F56733880E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322-4C4B-9686-1F56733880E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322-4C4B-9686-1F56733880E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322-4C4B-9686-1F56733880E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322-4C4B-9686-1F56733880E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322-4C4B-9686-1F56733880E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322-4C4B-9686-1F56733880E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322-4C4B-9686-1F56733880E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322-4C4B-9686-1F56733880E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322-4C4B-9686-1F56733880E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322-4C4B-9686-1F56733880E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322-4C4B-9686-1F56733880E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322-4C4B-9686-1F56733880E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322-4C4B-9686-1F56733880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322-4C4B-9686-1F56733880E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101.39619529672706</c:v>
                </c:pt>
                <c:pt idx="2">
                  <c:v>102.46253590013366</c:v>
                </c:pt>
                <c:pt idx="3">
                  <c:v>100.30426251883868</c:v>
                </c:pt>
                <c:pt idx="4">
                  <c:v>101.04074842892486</c:v>
                </c:pt>
                <c:pt idx="5">
                  <c:v>102.34594932749452</c:v>
                </c:pt>
                <c:pt idx="6">
                  <c:v>102.9885972644809</c:v>
                </c:pt>
                <c:pt idx="7">
                  <c:v>101.0663406034066</c:v>
                </c:pt>
                <c:pt idx="8">
                  <c:v>100.74786020985582</c:v>
                </c:pt>
                <c:pt idx="9">
                  <c:v>101.86538516222595</c:v>
                </c:pt>
                <c:pt idx="10">
                  <c:v>103.5857480023886</c:v>
                </c:pt>
                <c:pt idx="11">
                  <c:v>101.92510023601673</c:v>
                </c:pt>
                <c:pt idx="12">
                  <c:v>101.44737964569057</c:v>
                </c:pt>
                <c:pt idx="13">
                  <c:v>101.97912815992265</c:v>
                </c:pt>
                <c:pt idx="14">
                  <c:v>103.88716694628486</c:v>
                </c:pt>
                <c:pt idx="15">
                  <c:v>102.71277049506639</c:v>
                </c:pt>
                <c:pt idx="16">
                  <c:v>102.03031250888617</c:v>
                </c:pt>
                <c:pt idx="17">
                  <c:v>102.05590468336794</c:v>
                </c:pt>
                <c:pt idx="18">
                  <c:v>102.63883754656354</c:v>
                </c:pt>
                <c:pt idx="19">
                  <c:v>101.93078738590155</c:v>
                </c:pt>
                <c:pt idx="20">
                  <c:v>100.91563113145847</c:v>
                </c:pt>
                <c:pt idx="21">
                  <c:v>101.41325674638155</c:v>
                </c:pt>
                <c:pt idx="22">
                  <c:v>102.72130121989365</c:v>
                </c:pt>
                <c:pt idx="23">
                  <c:v>101.39903887166946</c:v>
                </c:pt>
                <c:pt idx="24">
                  <c:v>100.4037876418233</c:v>
                </c:pt>
              </c:numCache>
            </c:numRef>
          </c:val>
          <c:smooth val="0"/>
          <c:extLst>
            <c:ext xmlns:c16="http://schemas.microsoft.com/office/drawing/2014/chart" uri="{C3380CC4-5D6E-409C-BE32-E72D297353CC}">
              <c16:uniqueId val="{00000000-E716-45AC-BD45-C9B4DBD953C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107.0774354704413</c:v>
                </c:pt>
                <c:pt idx="2">
                  <c:v>113.32223147377185</c:v>
                </c:pt>
                <c:pt idx="3">
                  <c:v>105.74521232306411</c:v>
                </c:pt>
                <c:pt idx="4">
                  <c:v>104.07993338884263</c:v>
                </c:pt>
                <c:pt idx="5">
                  <c:v>110.82431307243962</c:v>
                </c:pt>
                <c:pt idx="6">
                  <c:v>112.9059117402165</c:v>
                </c:pt>
                <c:pt idx="7">
                  <c:v>106.32805995004165</c:v>
                </c:pt>
                <c:pt idx="8">
                  <c:v>109.3255620316403</c:v>
                </c:pt>
                <c:pt idx="9">
                  <c:v>113.98834304746043</c:v>
                </c:pt>
                <c:pt idx="10">
                  <c:v>114.73771856786013</c:v>
                </c:pt>
                <c:pt idx="11">
                  <c:v>111.82348043297252</c:v>
                </c:pt>
                <c:pt idx="12">
                  <c:v>109.40882597835137</c:v>
                </c:pt>
                <c:pt idx="13">
                  <c:v>115.90341382181515</c:v>
                </c:pt>
                <c:pt idx="14">
                  <c:v>118.65112406328061</c:v>
                </c:pt>
                <c:pt idx="15">
                  <c:v>110.65778517901748</c:v>
                </c:pt>
                <c:pt idx="16">
                  <c:v>106.66111573688593</c:v>
                </c:pt>
                <c:pt idx="17">
                  <c:v>111.82348043297252</c:v>
                </c:pt>
                <c:pt idx="18">
                  <c:v>116.98584512905911</c:v>
                </c:pt>
                <c:pt idx="19">
                  <c:v>111.99000832639467</c:v>
                </c:pt>
                <c:pt idx="20">
                  <c:v>111.9067443796836</c:v>
                </c:pt>
                <c:pt idx="21">
                  <c:v>115.98667776852622</c:v>
                </c:pt>
                <c:pt idx="22">
                  <c:v>119.40049958368026</c:v>
                </c:pt>
                <c:pt idx="23">
                  <c:v>117.48542880932555</c:v>
                </c:pt>
                <c:pt idx="24">
                  <c:v>115.57035803497087</c:v>
                </c:pt>
              </c:numCache>
            </c:numRef>
          </c:val>
          <c:smooth val="0"/>
          <c:extLst>
            <c:ext xmlns:c16="http://schemas.microsoft.com/office/drawing/2014/chart" uri="{C3380CC4-5D6E-409C-BE32-E72D297353CC}">
              <c16:uniqueId val="{00000001-E716-45AC-BD45-C9B4DBD953C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97.397512666973739</c:v>
                </c:pt>
                <c:pt idx="2">
                  <c:v>97.881160755412253</c:v>
                </c:pt>
                <c:pt idx="3">
                  <c:v>97.973284200829113</c:v>
                </c:pt>
                <c:pt idx="4">
                  <c:v>88.185168125287888</c:v>
                </c:pt>
                <c:pt idx="5">
                  <c:v>89.567019806540756</c:v>
                </c:pt>
                <c:pt idx="6">
                  <c:v>89.70520497466606</c:v>
                </c:pt>
                <c:pt idx="7">
                  <c:v>89.175495163519116</c:v>
                </c:pt>
                <c:pt idx="8">
                  <c:v>88.599723629663757</c:v>
                </c:pt>
                <c:pt idx="9">
                  <c:v>86.91847075080608</c:v>
                </c:pt>
                <c:pt idx="10">
                  <c:v>85.651773376324272</c:v>
                </c:pt>
                <c:pt idx="11">
                  <c:v>84.546292031321968</c:v>
                </c:pt>
                <c:pt idx="12">
                  <c:v>81.437125748502993</c:v>
                </c:pt>
                <c:pt idx="13">
                  <c:v>82.289267618608946</c:v>
                </c:pt>
                <c:pt idx="14">
                  <c:v>81.552280055274068</c:v>
                </c:pt>
                <c:pt idx="15">
                  <c:v>80.124366651312755</c:v>
                </c:pt>
                <c:pt idx="16">
                  <c:v>79.410409949332106</c:v>
                </c:pt>
                <c:pt idx="17">
                  <c:v>79.75587286964533</c:v>
                </c:pt>
                <c:pt idx="18">
                  <c:v>78.327959465684017</c:v>
                </c:pt>
                <c:pt idx="19">
                  <c:v>78.097650852141882</c:v>
                </c:pt>
                <c:pt idx="20">
                  <c:v>76.462459695992635</c:v>
                </c:pt>
                <c:pt idx="21">
                  <c:v>77.383694150161219</c:v>
                </c:pt>
                <c:pt idx="22">
                  <c:v>77.107323813910639</c:v>
                </c:pt>
                <c:pt idx="23">
                  <c:v>75.380009212344547</c:v>
                </c:pt>
                <c:pt idx="24">
                  <c:v>73.192077383694155</c:v>
                </c:pt>
              </c:numCache>
            </c:numRef>
          </c:val>
          <c:smooth val="0"/>
          <c:extLst>
            <c:ext xmlns:c16="http://schemas.microsoft.com/office/drawing/2014/chart" uri="{C3380CC4-5D6E-409C-BE32-E72D297353CC}">
              <c16:uniqueId val="{00000002-E716-45AC-BD45-C9B4DBD953C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716-45AC-BD45-C9B4DBD953CE}"/>
                </c:ext>
              </c:extLst>
            </c:dLbl>
            <c:dLbl>
              <c:idx val="1"/>
              <c:delete val="1"/>
              <c:extLst>
                <c:ext xmlns:c15="http://schemas.microsoft.com/office/drawing/2012/chart" uri="{CE6537A1-D6FC-4f65-9D91-7224C49458BB}"/>
                <c:ext xmlns:c16="http://schemas.microsoft.com/office/drawing/2014/chart" uri="{C3380CC4-5D6E-409C-BE32-E72D297353CC}">
                  <c16:uniqueId val="{00000004-E716-45AC-BD45-C9B4DBD953CE}"/>
                </c:ext>
              </c:extLst>
            </c:dLbl>
            <c:dLbl>
              <c:idx val="2"/>
              <c:delete val="1"/>
              <c:extLst>
                <c:ext xmlns:c15="http://schemas.microsoft.com/office/drawing/2012/chart" uri="{CE6537A1-D6FC-4f65-9D91-7224C49458BB}"/>
                <c:ext xmlns:c16="http://schemas.microsoft.com/office/drawing/2014/chart" uri="{C3380CC4-5D6E-409C-BE32-E72D297353CC}">
                  <c16:uniqueId val="{00000005-E716-45AC-BD45-C9B4DBD953CE}"/>
                </c:ext>
              </c:extLst>
            </c:dLbl>
            <c:dLbl>
              <c:idx val="3"/>
              <c:delete val="1"/>
              <c:extLst>
                <c:ext xmlns:c15="http://schemas.microsoft.com/office/drawing/2012/chart" uri="{CE6537A1-D6FC-4f65-9D91-7224C49458BB}"/>
                <c:ext xmlns:c16="http://schemas.microsoft.com/office/drawing/2014/chart" uri="{C3380CC4-5D6E-409C-BE32-E72D297353CC}">
                  <c16:uniqueId val="{00000006-E716-45AC-BD45-C9B4DBD953CE}"/>
                </c:ext>
              </c:extLst>
            </c:dLbl>
            <c:dLbl>
              <c:idx val="4"/>
              <c:delete val="1"/>
              <c:extLst>
                <c:ext xmlns:c15="http://schemas.microsoft.com/office/drawing/2012/chart" uri="{CE6537A1-D6FC-4f65-9D91-7224C49458BB}"/>
                <c:ext xmlns:c16="http://schemas.microsoft.com/office/drawing/2014/chart" uri="{C3380CC4-5D6E-409C-BE32-E72D297353CC}">
                  <c16:uniqueId val="{00000007-E716-45AC-BD45-C9B4DBD953CE}"/>
                </c:ext>
              </c:extLst>
            </c:dLbl>
            <c:dLbl>
              <c:idx val="5"/>
              <c:delete val="1"/>
              <c:extLst>
                <c:ext xmlns:c15="http://schemas.microsoft.com/office/drawing/2012/chart" uri="{CE6537A1-D6FC-4f65-9D91-7224C49458BB}"/>
                <c:ext xmlns:c16="http://schemas.microsoft.com/office/drawing/2014/chart" uri="{C3380CC4-5D6E-409C-BE32-E72D297353CC}">
                  <c16:uniqueId val="{00000008-E716-45AC-BD45-C9B4DBD953CE}"/>
                </c:ext>
              </c:extLst>
            </c:dLbl>
            <c:dLbl>
              <c:idx val="6"/>
              <c:delete val="1"/>
              <c:extLst>
                <c:ext xmlns:c15="http://schemas.microsoft.com/office/drawing/2012/chart" uri="{CE6537A1-D6FC-4f65-9D91-7224C49458BB}"/>
                <c:ext xmlns:c16="http://schemas.microsoft.com/office/drawing/2014/chart" uri="{C3380CC4-5D6E-409C-BE32-E72D297353CC}">
                  <c16:uniqueId val="{00000009-E716-45AC-BD45-C9B4DBD953CE}"/>
                </c:ext>
              </c:extLst>
            </c:dLbl>
            <c:dLbl>
              <c:idx val="7"/>
              <c:delete val="1"/>
              <c:extLst>
                <c:ext xmlns:c15="http://schemas.microsoft.com/office/drawing/2012/chart" uri="{CE6537A1-D6FC-4f65-9D91-7224C49458BB}"/>
                <c:ext xmlns:c16="http://schemas.microsoft.com/office/drawing/2014/chart" uri="{C3380CC4-5D6E-409C-BE32-E72D297353CC}">
                  <c16:uniqueId val="{0000000A-E716-45AC-BD45-C9B4DBD953CE}"/>
                </c:ext>
              </c:extLst>
            </c:dLbl>
            <c:dLbl>
              <c:idx val="8"/>
              <c:delete val="1"/>
              <c:extLst>
                <c:ext xmlns:c15="http://schemas.microsoft.com/office/drawing/2012/chart" uri="{CE6537A1-D6FC-4f65-9D91-7224C49458BB}"/>
                <c:ext xmlns:c16="http://schemas.microsoft.com/office/drawing/2014/chart" uri="{C3380CC4-5D6E-409C-BE32-E72D297353CC}">
                  <c16:uniqueId val="{0000000B-E716-45AC-BD45-C9B4DBD953CE}"/>
                </c:ext>
              </c:extLst>
            </c:dLbl>
            <c:dLbl>
              <c:idx val="9"/>
              <c:delete val="1"/>
              <c:extLst>
                <c:ext xmlns:c15="http://schemas.microsoft.com/office/drawing/2012/chart" uri="{CE6537A1-D6FC-4f65-9D91-7224C49458BB}"/>
                <c:ext xmlns:c16="http://schemas.microsoft.com/office/drawing/2014/chart" uri="{C3380CC4-5D6E-409C-BE32-E72D297353CC}">
                  <c16:uniqueId val="{0000000C-E716-45AC-BD45-C9B4DBD953CE}"/>
                </c:ext>
              </c:extLst>
            </c:dLbl>
            <c:dLbl>
              <c:idx val="10"/>
              <c:delete val="1"/>
              <c:extLst>
                <c:ext xmlns:c15="http://schemas.microsoft.com/office/drawing/2012/chart" uri="{CE6537A1-D6FC-4f65-9D91-7224C49458BB}"/>
                <c:ext xmlns:c16="http://schemas.microsoft.com/office/drawing/2014/chart" uri="{C3380CC4-5D6E-409C-BE32-E72D297353CC}">
                  <c16:uniqueId val="{0000000D-E716-45AC-BD45-C9B4DBD953CE}"/>
                </c:ext>
              </c:extLst>
            </c:dLbl>
            <c:dLbl>
              <c:idx val="11"/>
              <c:delete val="1"/>
              <c:extLst>
                <c:ext xmlns:c15="http://schemas.microsoft.com/office/drawing/2012/chart" uri="{CE6537A1-D6FC-4f65-9D91-7224C49458BB}"/>
                <c:ext xmlns:c16="http://schemas.microsoft.com/office/drawing/2014/chart" uri="{C3380CC4-5D6E-409C-BE32-E72D297353CC}">
                  <c16:uniqueId val="{0000000E-E716-45AC-BD45-C9B4DBD953CE}"/>
                </c:ext>
              </c:extLst>
            </c:dLbl>
            <c:dLbl>
              <c:idx val="12"/>
              <c:delete val="1"/>
              <c:extLst>
                <c:ext xmlns:c15="http://schemas.microsoft.com/office/drawing/2012/chart" uri="{CE6537A1-D6FC-4f65-9D91-7224C49458BB}"/>
                <c:ext xmlns:c16="http://schemas.microsoft.com/office/drawing/2014/chart" uri="{C3380CC4-5D6E-409C-BE32-E72D297353CC}">
                  <c16:uniqueId val="{0000000F-E716-45AC-BD45-C9B4DBD953C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716-45AC-BD45-C9B4DBD953CE}"/>
                </c:ext>
              </c:extLst>
            </c:dLbl>
            <c:dLbl>
              <c:idx val="14"/>
              <c:delete val="1"/>
              <c:extLst>
                <c:ext xmlns:c15="http://schemas.microsoft.com/office/drawing/2012/chart" uri="{CE6537A1-D6FC-4f65-9D91-7224C49458BB}"/>
                <c:ext xmlns:c16="http://schemas.microsoft.com/office/drawing/2014/chart" uri="{C3380CC4-5D6E-409C-BE32-E72D297353CC}">
                  <c16:uniqueId val="{00000011-E716-45AC-BD45-C9B4DBD953CE}"/>
                </c:ext>
              </c:extLst>
            </c:dLbl>
            <c:dLbl>
              <c:idx val="15"/>
              <c:delete val="1"/>
              <c:extLst>
                <c:ext xmlns:c15="http://schemas.microsoft.com/office/drawing/2012/chart" uri="{CE6537A1-D6FC-4f65-9D91-7224C49458BB}"/>
                <c:ext xmlns:c16="http://schemas.microsoft.com/office/drawing/2014/chart" uri="{C3380CC4-5D6E-409C-BE32-E72D297353CC}">
                  <c16:uniqueId val="{00000012-E716-45AC-BD45-C9B4DBD953CE}"/>
                </c:ext>
              </c:extLst>
            </c:dLbl>
            <c:dLbl>
              <c:idx val="16"/>
              <c:delete val="1"/>
              <c:extLst>
                <c:ext xmlns:c15="http://schemas.microsoft.com/office/drawing/2012/chart" uri="{CE6537A1-D6FC-4f65-9D91-7224C49458BB}"/>
                <c:ext xmlns:c16="http://schemas.microsoft.com/office/drawing/2014/chart" uri="{C3380CC4-5D6E-409C-BE32-E72D297353CC}">
                  <c16:uniqueId val="{00000013-E716-45AC-BD45-C9B4DBD953CE}"/>
                </c:ext>
              </c:extLst>
            </c:dLbl>
            <c:dLbl>
              <c:idx val="17"/>
              <c:delete val="1"/>
              <c:extLst>
                <c:ext xmlns:c15="http://schemas.microsoft.com/office/drawing/2012/chart" uri="{CE6537A1-D6FC-4f65-9D91-7224C49458BB}"/>
                <c:ext xmlns:c16="http://schemas.microsoft.com/office/drawing/2014/chart" uri="{C3380CC4-5D6E-409C-BE32-E72D297353CC}">
                  <c16:uniqueId val="{00000014-E716-45AC-BD45-C9B4DBD953CE}"/>
                </c:ext>
              </c:extLst>
            </c:dLbl>
            <c:dLbl>
              <c:idx val="18"/>
              <c:delete val="1"/>
              <c:extLst>
                <c:ext xmlns:c15="http://schemas.microsoft.com/office/drawing/2012/chart" uri="{CE6537A1-D6FC-4f65-9D91-7224C49458BB}"/>
                <c:ext xmlns:c16="http://schemas.microsoft.com/office/drawing/2014/chart" uri="{C3380CC4-5D6E-409C-BE32-E72D297353CC}">
                  <c16:uniqueId val="{00000015-E716-45AC-BD45-C9B4DBD953CE}"/>
                </c:ext>
              </c:extLst>
            </c:dLbl>
            <c:dLbl>
              <c:idx val="19"/>
              <c:delete val="1"/>
              <c:extLst>
                <c:ext xmlns:c15="http://schemas.microsoft.com/office/drawing/2012/chart" uri="{CE6537A1-D6FC-4f65-9D91-7224C49458BB}"/>
                <c:ext xmlns:c16="http://schemas.microsoft.com/office/drawing/2014/chart" uri="{C3380CC4-5D6E-409C-BE32-E72D297353CC}">
                  <c16:uniqueId val="{00000016-E716-45AC-BD45-C9B4DBD953CE}"/>
                </c:ext>
              </c:extLst>
            </c:dLbl>
            <c:dLbl>
              <c:idx val="20"/>
              <c:delete val="1"/>
              <c:extLst>
                <c:ext xmlns:c15="http://schemas.microsoft.com/office/drawing/2012/chart" uri="{CE6537A1-D6FC-4f65-9D91-7224C49458BB}"/>
                <c:ext xmlns:c16="http://schemas.microsoft.com/office/drawing/2014/chart" uri="{C3380CC4-5D6E-409C-BE32-E72D297353CC}">
                  <c16:uniqueId val="{00000017-E716-45AC-BD45-C9B4DBD953CE}"/>
                </c:ext>
              </c:extLst>
            </c:dLbl>
            <c:dLbl>
              <c:idx val="21"/>
              <c:delete val="1"/>
              <c:extLst>
                <c:ext xmlns:c15="http://schemas.microsoft.com/office/drawing/2012/chart" uri="{CE6537A1-D6FC-4f65-9D91-7224C49458BB}"/>
                <c:ext xmlns:c16="http://schemas.microsoft.com/office/drawing/2014/chart" uri="{C3380CC4-5D6E-409C-BE32-E72D297353CC}">
                  <c16:uniqueId val="{00000018-E716-45AC-BD45-C9B4DBD953CE}"/>
                </c:ext>
              </c:extLst>
            </c:dLbl>
            <c:dLbl>
              <c:idx val="22"/>
              <c:delete val="1"/>
              <c:extLst>
                <c:ext xmlns:c15="http://schemas.microsoft.com/office/drawing/2012/chart" uri="{CE6537A1-D6FC-4f65-9D91-7224C49458BB}"/>
                <c:ext xmlns:c16="http://schemas.microsoft.com/office/drawing/2014/chart" uri="{C3380CC4-5D6E-409C-BE32-E72D297353CC}">
                  <c16:uniqueId val="{00000019-E716-45AC-BD45-C9B4DBD953CE}"/>
                </c:ext>
              </c:extLst>
            </c:dLbl>
            <c:dLbl>
              <c:idx val="23"/>
              <c:delete val="1"/>
              <c:extLst>
                <c:ext xmlns:c15="http://schemas.microsoft.com/office/drawing/2012/chart" uri="{CE6537A1-D6FC-4f65-9D91-7224C49458BB}"/>
                <c:ext xmlns:c16="http://schemas.microsoft.com/office/drawing/2014/chart" uri="{C3380CC4-5D6E-409C-BE32-E72D297353CC}">
                  <c16:uniqueId val="{0000001A-E716-45AC-BD45-C9B4DBD953CE}"/>
                </c:ext>
              </c:extLst>
            </c:dLbl>
            <c:dLbl>
              <c:idx val="24"/>
              <c:delete val="1"/>
              <c:extLst>
                <c:ext xmlns:c15="http://schemas.microsoft.com/office/drawing/2012/chart" uri="{CE6537A1-D6FC-4f65-9D91-7224C49458BB}"/>
                <c:ext xmlns:c16="http://schemas.microsoft.com/office/drawing/2014/chart" uri="{C3380CC4-5D6E-409C-BE32-E72D297353CC}">
                  <c16:uniqueId val="{0000001B-E716-45AC-BD45-C9B4DBD953C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716-45AC-BD45-C9B4DBD953C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Stendal (15090)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35309</v>
      </c>
      <c r="F11" s="238">
        <v>35659</v>
      </c>
      <c r="G11" s="238">
        <v>36124</v>
      </c>
      <c r="H11" s="238">
        <v>35664</v>
      </c>
      <c r="I11" s="265">
        <v>35489</v>
      </c>
      <c r="J11" s="263">
        <v>-180</v>
      </c>
      <c r="K11" s="266">
        <v>-0.50719941390289947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14.29380611175621</v>
      </c>
      <c r="E13" s="115">
        <v>5047</v>
      </c>
      <c r="F13" s="114">
        <v>5056</v>
      </c>
      <c r="G13" s="114">
        <v>5170</v>
      </c>
      <c r="H13" s="114">
        <v>5213</v>
      </c>
      <c r="I13" s="140">
        <v>5111</v>
      </c>
      <c r="J13" s="115">
        <v>-64</v>
      </c>
      <c r="K13" s="116">
        <v>-1.2522011348072783</v>
      </c>
    </row>
    <row r="14" spans="1:255" ht="14.1" customHeight="1" x14ac:dyDescent="0.2">
      <c r="A14" s="306" t="s">
        <v>230</v>
      </c>
      <c r="B14" s="307"/>
      <c r="C14" s="308"/>
      <c r="D14" s="113">
        <v>63.720297941034865</v>
      </c>
      <c r="E14" s="115">
        <v>22499</v>
      </c>
      <c r="F14" s="114">
        <v>22762</v>
      </c>
      <c r="G14" s="114">
        <v>23068</v>
      </c>
      <c r="H14" s="114">
        <v>22762</v>
      </c>
      <c r="I14" s="140">
        <v>22691</v>
      </c>
      <c r="J14" s="115">
        <v>-192</v>
      </c>
      <c r="K14" s="116">
        <v>-0.84615045612798023</v>
      </c>
    </row>
    <row r="15" spans="1:255" ht="14.1" customHeight="1" x14ac:dyDescent="0.2">
      <c r="A15" s="306" t="s">
        <v>231</v>
      </c>
      <c r="B15" s="307"/>
      <c r="C15" s="308"/>
      <c r="D15" s="113">
        <v>9.8416834234897621</v>
      </c>
      <c r="E15" s="115">
        <v>3475</v>
      </c>
      <c r="F15" s="114">
        <v>3496</v>
      </c>
      <c r="G15" s="114">
        <v>3499</v>
      </c>
      <c r="H15" s="114">
        <v>3382</v>
      </c>
      <c r="I15" s="140">
        <v>3378</v>
      </c>
      <c r="J15" s="115">
        <v>97</v>
      </c>
      <c r="K15" s="116">
        <v>2.8715216104203671</v>
      </c>
    </row>
    <row r="16" spans="1:255" ht="14.1" customHeight="1" x14ac:dyDescent="0.2">
      <c r="A16" s="306" t="s">
        <v>232</v>
      </c>
      <c r="B16" s="307"/>
      <c r="C16" s="308"/>
      <c r="D16" s="113">
        <v>9.8020334758843362</v>
      </c>
      <c r="E16" s="115">
        <v>3461</v>
      </c>
      <c r="F16" s="114">
        <v>3508</v>
      </c>
      <c r="G16" s="114">
        <v>3553</v>
      </c>
      <c r="H16" s="114">
        <v>3521</v>
      </c>
      <c r="I16" s="140">
        <v>3513</v>
      </c>
      <c r="J16" s="115">
        <v>-52</v>
      </c>
      <c r="K16" s="116">
        <v>-1.4802163393111301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3.4580418590161148</v>
      </c>
      <c r="E18" s="115">
        <v>1221</v>
      </c>
      <c r="F18" s="114">
        <v>1204</v>
      </c>
      <c r="G18" s="114">
        <v>1257</v>
      </c>
      <c r="H18" s="114">
        <v>1257</v>
      </c>
      <c r="I18" s="140">
        <v>1281</v>
      </c>
      <c r="J18" s="115">
        <v>-60</v>
      </c>
      <c r="K18" s="116">
        <v>-4.6838407494145198</v>
      </c>
    </row>
    <row r="19" spans="1:255" ht="14.1" customHeight="1" x14ac:dyDescent="0.2">
      <c r="A19" s="306" t="s">
        <v>235</v>
      </c>
      <c r="B19" s="307" t="s">
        <v>236</v>
      </c>
      <c r="C19" s="308"/>
      <c r="D19" s="113">
        <v>2.0419723016794586</v>
      </c>
      <c r="E19" s="115">
        <v>721</v>
      </c>
      <c r="F19" s="114">
        <v>693</v>
      </c>
      <c r="G19" s="114">
        <v>745</v>
      </c>
      <c r="H19" s="114">
        <v>749</v>
      </c>
      <c r="I19" s="140">
        <v>752</v>
      </c>
      <c r="J19" s="115">
        <v>-31</v>
      </c>
      <c r="K19" s="116">
        <v>-4.1223404255319149</v>
      </c>
    </row>
    <row r="20" spans="1:255" ht="14.1" customHeight="1" x14ac:dyDescent="0.2">
      <c r="A20" s="306">
        <v>12</v>
      </c>
      <c r="B20" s="307" t="s">
        <v>237</v>
      </c>
      <c r="C20" s="308"/>
      <c r="D20" s="113">
        <v>0.67121697017757509</v>
      </c>
      <c r="E20" s="115">
        <v>237</v>
      </c>
      <c r="F20" s="114">
        <v>241</v>
      </c>
      <c r="G20" s="114">
        <v>248</v>
      </c>
      <c r="H20" s="114">
        <v>252</v>
      </c>
      <c r="I20" s="140">
        <v>247</v>
      </c>
      <c r="J20" s="115">
        <v>-10</v>
      </c>
      <c r="K20" s="116">
        <v>-4.048582995951417</v>
      </c>
    </row>
    <row r="21" spans="1:255" ht="14.1" customHeight="1" x14ac:dyDescent="0.2">
      <c r="A21" s="306">
        <v>21</v>
      </c>
      <c r="B21" s="307" t="s">
        <v>238</v>
      </c>
      <c r="C21" s="308"/>
      <c r="D21" s="113">
        <v>0.52394573621456286</v>
      </c>
      <c r="E21" s="115">
        <v>185</v>
      </c>
      <c r="F21" s="114">
        <v>190</v>
      </c>
      <c r="G21" s="114">
        <v>188</v>
      </c>
      <c r="H21" s="114">
        <v>187</v>
      </c>
      <c r="I21" s="140">
        <v>182</v>
      </c>
      <c r="J21" s="115">
        <v>3</v>
      </c>
      <c r="K21" s="116">
        <v>1.6483516483516483</v>
      </c>
    </row>
    <row r="22" spans="1:255" ht="14.1" customHeight="1" x14ac:dyDescent="0.2">
      <c r="A22" s="306">
        <v>22</v>
      </c>
      <c r="B22" s="307" t="s">
        <v>239</v>
      </c>
      <c r="C22" s="308"/>
      <c r="D22" s="113">
        <v>1.2008269846214845</v>
      </c>
      <c r="E22" s="115">
        <v>424</v>
      </c>
      <c r="F22" s="114">
        <v>434</v>
      </c>
      <c r="G22" s="114">
        <v>443</v>
      </c>
      <c r="H22" s="114">
        <v>432</v>
      </c>
      <c r="I22" s="140">
        <v>445</v>
      </c>
      <c r="J22" s="115">
        <v>-21</v>
      </c>
      <c r="K22" s="116">
        <v>-4.7191011235955056</v>
      </c>
    </row>
    <row r="23" spans="1:255" ht="14.1" customHeight="1" x14ac:dyDescent="0.2">
      <c r="A23" s="306">
        <v>23</v>
      </c>
      <c r="B23" s="307" t="s">
        <v>240</v>
      </c>
      <c r="C23" s="308"/>
      <c r="D23" s="113">
        <v>1.1300235067546518</v>
      </c>
      <c r="E23" s="115">
        <v>399</v>
      </c>
      <c r="F23" s="114">
        <v>388</v>
      </c>
      <c r="G23" s="114">
        <v>388</v>
      </c>
      <c r="H23" s="114">
        <v>392</v>
      </c>
      <c r="I23" s="140">
        <v>401</v>
      </c>
      <c r="J23" s="115">
        <v>-2</v>
      </c>
      <c r="K23" s="116">
        <v>-0.49875311720698257</v>
      </c>
    </row>
    <row r="24" spans="1:255" ht="14.1" customHeight="1" x14ac:dyDescent="0.2">
      <c r="A24" s="306">
        <v>24</v>
      </c>
      <c r="B24" s="307" t="s">
        <v>241</v>
      </c>
      <c r="C24" s="308"/>
      <c r="D24" s="113">
        <v>3.2144778951542099</v>
      </c>
      <c r="E24" s="115">
        <v>1135</v>
      </c>
      <c r="F24" s="114">
        <v>1179</v>
      </c>
      <c r="G24" s="114">
        <v>1216</v>
      </c>
      <c r="H24" s="114">
        <v>1215</v>
      </c>
      <c r="I24" s="140">
        <v>1213</v>
      </c>
      <c r="J24" s="115">
        <v>-78</v>
      </c>
      <c r="K24" s="116">
        <v>-6.4303380049464138</v>
      </c>
    </row>
    <row r="25" spans="1:255" ht="14.1" customHeight="1" x14ac:dyDescent="0.2">
      <c r="A25" s="306">
        <v>25</v>
      </c>
      <c r="B25" s="307" t="s">
        <v>242</v>
      </c>
      <c r="C25" s="308"/>
      <c r="D25" s="113">
        <v>3.3702455464612422</v>
      </c>
      <c r="E25" s="115">
        <v>1190</v>
      </c>
      <c r="F25" s="114">
        <v>1200</v>
      </c>
      <c r="G25" s="114">
        <v>1196</v>
      </c>
      <c r="H25" s="114">
        <v>1164</v>
      </c>
      <c r="I25" s="140">
        <v>1145</v>
      </c>
      <c r="J25" s="115">
        <v>45</v>
      </c>
      <c r="K25" s="116">
        <v>3.9301310043668121</v>
      </c>
    </row>
    <row r="26" spans="1:255" ht="14.1" customHeight="1" x14ac:dyDescent="0.2">
      <c r="A26" s="306">
        <v>26</v>
      </c>
      <c r="B26" s="307" t="s">
        <v>243</v>
      </c>
      <c r="C26" s="308"/>
      <c r="D26" s="113">
        <v>2.2458863179359372</v>
      </c>
      <c r="E26" s="115">
        <v>793</v>
      </c>
      <c r="F26" s="114">
        <v>820</v>
      </c>
      <c r="G26" s="114">
        <v>846</v>
      </c>
      <c r="H26" s="114">
        <v>827</v>
      </c>
      <c r="I26" s="140">
        <v>819</v>
      </c>
      <c r="J26" s="115">
        <v>-26</v>
      </c>
      <c r="K26" s="116">
        <v>-3.1746031746031744</v>
      </c>
    </row>
    <row r="27" spans="1:255" ht="14.1" customHeight="1" x14ac:dyDescent="0.2">
      <c r="A27" s="306">
        <v>27</v>
      </c>
      <c r="B27" s="307" t="s">
        <v>244</v>
      </c>
      <c r="C27" s="308"/>
      <c r="D27" s="113">
        <v>1.5463479566116287</v>
      </c>
      <c r="E27" s="115">
        <v>546</v>
      </c>
      <c r="F27" s="114">
        <v>545</v>
      </c>
      <c r="G27" s="114">
        <v>543</v>
      </c>
      <c r="H27" s="114">
        <v>541</v>
      </c>
      <c r="I27" s="140">
        <v>542</v>
      </c>
      <c r="J27" s="115">
        <v>4</v>
      </c>
      <c r="K27" s="116">
        <v>0.73800738007380073</v>
      </c>
    </row>
    <row r="28" spans="1:255" ht="14.1" customHeight="1" x14ac:dyDescent="0.2">
      <c r="A28" s="306">
        <v>28</v>
      </c>
      <c r="B28" s="307" t="s">
        <v>245</v>
      </c>
      <c r="C28" s="308"/>
      <c r="D28" s="113">
        <v>0.2435639638619049</v>
      </c>
      <c r="E28" s="115">
        <v>86</v>
      </c>
      <c r="F28" s="114">
        <v>89</v>
      </c>
      <c r="G28" s="114">
        <v>95</v>
      </c>
      <c r="H28" s="114">
        <v>96</v>
      </c>
      <c r="I28" s="140">
        <v>96</v>
      </c>
      <c r="J28" s="115">
        <v>-10</v>
      </c>
      <c r="K28" s="116">
        <v>-10.416666666666666</v>
      </c>
    </row>
    <row r="29" spans="1:255" ht="14.1" customHeight="1" x14ac:dyDescent="0.2">
      <c r="A29" s="306">
        <v>29</v>
      </c>
      <c r="B29" s="307" t="s">
        <v>246</v>
      </c>
      <c r="C29" s="308"/>
      <c r="D29" s="113">
        <v>4.2113908635192159</v>
      </c>
      <c r="E29" s="115">
        <v>1487</v>
      </c>
      <c r="F29" s="114">
        <v>1504</v>
      </c>
      <c r="G29" s="114">
        <v>1503</v>
      </c>
      <c r="H29" s="114">
        <v>1465</v>
      </c>
      <c r="I29" s="140">
        <v>1432</v>
      </c>
      <c r="J29" s="115">
        <v>55</v>
      </c>
      <c r="K29" s="116">
        <v>3.8407821229050279</v>
      </c>
    </row>
    <row r="30" spans="1:255" ht="14.1" customHeight="1" x14ac:dyDescent="0.2">
      <c r="A30" s="306" t="s">
        <v>247</v>
      </c>
      <c r="B30" s="307" t="s">
        <v>248</v>
      </c>
      <c r="C30" s="308"/>
      <c r="D30" s="113">
        <v>2.5460930640913082</v>
      </c>
      <c r="E30" s="115">
        <v>899</v>
      </c>
      <c r="F30" s="114">
        <v>890</v>
      </c>
      <c r="G30" s="114">
        <v>888</v>
      </c>
      <c r="H30" s="114">
        <v>872</v>
      </c>
      <c r="I30" s="140">
        <v>870</v>
      </c>
      <c r="J30" s="115">
        <v>29</v>
      </c>
      <c r="K30" s="116">
        <v>3.3333333333333335</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1.0733807244611855</v>
      </c>
      <c r="E32" s="115">
        <v>379</v>
      </c>
      <c r="F32" s="114">
        <v>380</v>
      </c>
      <c r="G32" s="114">
        <v>385</v>
      </c>
      <c r="H32" s="114">
        <v>378</v>
      </c>
      <c r="I32" s="140">
        <v>369</v>
      </c>
      <c r="J32" s="115">
        <v>10</v>
      </c>
      <c r="K32" s="116">
        <v>2.7100271002710028</v>
      </c>
    </row>
    <row r="33" spans="1:11" ht="14.1" customHeight="1" x14ac:dyDescent="0.2">
      <c r="A33" s="306">
        <v>32</v>
      </c>
      <c r="B33" s="307" t="s">
        <v>252</v>
      </c>
      <c r="C33" s="308"/>
      <c r="D33" s="113">
        <v>3.9763233170013312</v>
      </c>
      <c r="E33" s="115">
        <v>1404</v>
      </c>
      <c r="F33" s="114">
        <v>1365</v>
      </c>
      <c r="G33" s="114">
        <v>1444</v>
      </c>
      <c r="H33" s="114">
        <v>1410</v>
      </c>
      <c r="I33" s="140">
        <v>1370</v>
      </c>
      <c r="J33" s="115">
        <v>34</v>
      </c>
      <c r="K33" s="116">
        <v>2.4817518248175183</v>
      </c>
    </row>
    <row r="34" spans="1:11" ht="14.1" customHeight="1" x14ac:dyDescent="0.2">
      <c r="A34" s="306">
        <v>33</v>
      </c>
      <c r="B34" s="307" t="s">
        <v>253</v>
      </c>
      <c r="C34" s="308"/>
      <c r="D34" s="113">
        <v>1.4104052791073098</v>
      </c>
      <c r="E34" s="115">
        <v>498</v>
      </c>
      <c r="F34" s="114">
        <v>499</v>
      </c>
      <c r="G34" s="114">
        <v>530</v>
      </c>
      <c r="H34" s="114">
        <v>518</v>
      </c>
      <c r="I34" s="140">
        <v>504</v>
      </c>
      <c r="J34" s="115">
        <v>-6</v>
      </c>
      <c r="K34" s="116">
        <v>-1.1904761904761905</v>
      </c>
    </row>
    <row r="35" spans="1:11" ht="14.1" customHeight="1" x14ac:dyDescent="0.2">
      <c r="A35" s="306">
        <v>34</v>
      </c>
      <c r="B35" s="307" t="s">
        <v>254</v>
      </c>
      <c r="C35" s="308"/>
      <c r="D35" s="113">
        <v>3.2003171995808435</v>
      </c>
      <c r="E35" s="115">
        <v>1130</v>
      </c>
      <c r="F35" s="114">
        <v>1157</v>
      </c>
      <c r="G35" s="114">
        <v>1181</v>
      </c>
      <c r="H35" s="114">
        <v>1168</v>
      </c>
      <c r="I35" s="140">
        <v>1153</v>
      </c>
      <c r="J35" s="115">
        <v>-23</v>
      </c>
      <c r="K35" s="116">
        <v>-1.99479618386817</v>
      </c>
    </row>
    <row r="36" spans="1:11" ht="14.1" customHeight="1" x14ac:dyDescent="0.2">
      <c r="A36" s="306">
        <v>41</v>
      </c>
      <c r="B36" s="307" t="s">
        <v>255</v>
      </c>
      <c r="C36" s="308"/>
      <c r="D36" s="113">
        <v>1.2999518536350505</v>
      </c>
      <c r="E36" s="115">
        <v>459</v>
      </c>
      <c r="F36" s="114">
        <v>462</v>
      </c>
      <c r="G36" s="114">
        <v>466</v>
      </c>
      <c r="H36" s="114">
        <v>463</v>
      </c>
      <c r="I36" s="140">
        <v>463</v>
      </c>
      <c r="J36" s="115">
        <v>-4</v>
      </c>
      <c r="K36" s="116">
        <v>-0.86393088552915764</v>
      </c>
    </row>
    <row r="37" spans="1:11" ht="14.1" customHeight="1" x14ac:dyDescent="0.2">
      <c r="A37" s="306">
        <v>42</v>
      </c>
      <c r="B37" s="307" t="s">
        <v>256</v>
      </c>
      <c r="C37" s="308"/>
      <c r="D37" s="113">
        <v>0.18125690333909203</v>
      </c>
      <c r="E37" s="115">
        <v>64</v>
      </c>
      <c r="F37" s="114">
        <v>61</v>
      </c>
      <c r="G37" s="114">
        <v>64</v>
      </c>
      <c r="H37" s="114">
        <v>61</v>
      </c>
      <c r="I37" s="140">
        <v>61</v>
      </c>
      <c r="J37" s="115">
        <v>3</v>
      </c>
      <c r="K37" s="116">
        <v>4.918032786885246</v>
      </c>
    </row>
    <row r="38" spans="1:11" ht="14.1" customHeight="1" x14ac:dyDescent="0.2">
      <c r="A38" s="306">
        <v>43</v>
      </c>
      <c r="B38" s="307" t="s">
        <v>257</v>
      </c>
      <c r="C38" s="308"/>
      <c r="D38" s="113">
        <v>0.34268883287547086</v>
      </c>
      <c r="E38" s="115">
        <v>121</v>
      </c>
      <c r="F38" s="114">
        <v>121</v>
      </c>
      <c r="G38" s="114">
        <v>120</v>
      </c>
      <c r="H38" s="114">
        <v>117</v>
      </c>
      <c r="I38" s="140">
        <v>116</v>
      </c>
      <c r="J38" s="115">
        <v>5</v>
      </c>
      <c r="K38" s="116">
        <v>4.3103448275862073</v>
      </c>
    </row>
    <row r="39" spans="1:11" ht="14.1" customHeight="1" x14ac:dyDescent="0.2">
      <c r="A39" s="306">
        <v>51</v>
      </c>
      <c r="B39" s="307" t="s">
        <v>258</v>
      </c>
      <c r="C39" s="308"/>
      <c r="D39" s="113">
        <v>4.6673652609816196</v>
      </c>
      <c r="E39" s="115">
        <v>1648</v>
      </c>
      <c r="F39" s="114">
        <v>1663</v>
      </c>
      <c r="G39" s="114">
        <v>1665</v>
      </c>
      <c r="H39" s="114">
        <v>1657</v>
      </c>
      <c r="I39" s="140">
        <v>1649</v>
      </c>
      <c r="J39" s="115">
        <v>-1</v>
      </c>
      <c r="K39" s="116">
        <v>-6.0642813826561552E-2</v>
      </c>
    </row>
    <row r="40" spans="1:11" ht="14.1" customHeight="1" x14ac:dyDescent="0.2">
      <c r="A40" s="306" t="s">
        <v>259</v>
      </c>
      <c r="B40" s="307" t="s">
        <v>260</v>
      </c>
      <c r="C40" s="308"/>
      <c r="D40" s="113">
        <v>3.5430060324563142</v>
      </c>
      <c r="E40" s="115">
        <v>1251</v>
      </c>
      <c r="F40" s="114">
        <v>1256</v>
      </c>
      <c r="G40" s="114">
        <v>1264</v>
      </c>
      <c r="H40" s="114">
        <v>1280</v>
      </c>
      <c r="I40" s="140">
        <v>1267</v>
      </c>
      <c r="J40" s="115">
        <v>-16</v>
      </c>
      <c r="K40" s="116">
        <v>-1.2628255722178374</v>
      </c>
    </row>
    <row r="41" spans="1:11" ht="14.1" customHeight="1" x14ac:dyDescent="0.2">
      <c r="A41" s="306"/>
      <c r="B41" s="307" t="s">
        <v>261</v>
      </c>
      <c r="C41" s="308"/>
      <c r="D41" s="113">
        <v>2.4413039168483954</v>
      </c>
      <c r="E41" s="115">
        <v>862</v>
      </c>
      <c r="F41" s="114">
        <v>868</v>
      </c>
      <c r="G41" s="114">
        <v>875</v>
      </c>
      <c r="H41" s="114">
        <v>896</v>
      </c>
      <c r="I41" s="140">
        <v>884</v>
      </c>
      <c r="J41" s="115">
        <v>-22</v>
      </c>
      <c r="K41" s="116">
        <v>-2.4886877828054299</v>
      </c>
    </row>
    <row r="42" spans="1:11" ht="14.1" customHeight="1" x14ac:dyDescent="0.2">
      <c r="A42" s="306">
        <v>52</v>
      </c>
      <c r="B42" s="307" t="s">
        <v>262</v>
      </c>
      <c r="C42" s="308"/>
      <c r="D42" s="113">
        <v>5.0298790676598033</v>
      </c>
      <c r="E42" s="115">
        <v>1776</v>
      </c>
      <c r="F42" s="114">
        <v>1788</v>
      </c>
      <c r="G42" s="114">
        <v>1859</v>
      </c>
      <c r="H42" s="114">
        <v>1843</v>
      </c>
      <c r="I42" s="140">
        <v>1810</v>
      </c>
      <c r="J42" s="115">
        <v>-34</v>
      </c>
      <c r="K42" s="116">
        <v>-1.8784530386740332</v>
      </c>
    </row>
    <row r="43" spans="1:11" ht="14.1" customHeight="1" x14ac:dyDescent="0.2">
      <c r="A43" s="306" t="s">
        <v>263</v>
      </c>
      <c r="B43" s="307" t="s">
        <v>264</v>
      </c>
      <c r="C43" s="308"/>
      <c r="D43" s="113">
        <v>3.5288453368829478</v>
      </c>
      <c r="E43" s="115">
        <v>1246</v>
      </c>
      <c r="F43" s="114">
        <v>1267</v>
      </c>
      <c r="G43" s="114">
        <v>1299</v>
      </c>
      <c r="H43" s="114">
        <v>1295</v>
      </c>
      <c r="I43" s="140">
        <v>1270</v>
      </c>
      <c r="J43" s="115">
        <v>-24</v>
      </c>
      <c r="K43" s="116">
        <v>-1.889763779527559</v>
      </c>
    </row>
    <row r="44" spans="1:11" ht="14.1" customHeight="1" x14ac:dyDescent="0.2">
      <c r="A44" s="306">
        <v>53</v>
      </c>
      <c r="B44" s="307" t="s">
        <v>265</v>
      </c>
      <c r="C44" s="308"/>
      <c r="D44" s="113">
        <v>0.90628451669546006</v>
      </c>
      <c r="E44" s="115">
        <v>320</v>
      </c>
      <c r="F44" s="114">
        <v>330</v>
      </c>
      <c r="G44" s="114">
        <v>339</v>
      </c>
      <c r="H44" s="114">
        <v>335</v>
      </c>
      <c r="I44" s="140">
        <v>334</v>
      </c>
      <c r="J44" s="115">
        <v>-14</v>
      </c>
      <c r="K44" s="116">
        <v>-4.1916167664670656</v>
      </c>
    </row>
    <row r="45" spans="1:11" ht="14.1" customHeight="1" x14ac:dyDescent="0.2">
      <c r="A45" s="306" t="s">
        <v>266</v>
      </c>
      <c r="B45" s="307" t="s">
        <v>267</v>
      </c>
      <c r="C45" s="308"/>
      <c r="D45" s="113">
        <v>0.84680959528732047</v>
      </c>
      <c r="E45" s="115">
        <v>299</v>
      </c>
      <c r="F45" s="114">
        <v>307</v>
      </c>
      <c r="G45" s="114">
        <v>318</v>
      </c>
      <c r="H45" s="114">
        <v>317</v>
      </c>
      <c r="I45" s="140">
        <v>317</v>
      </c>
      <c r="J45" s="115">
        <v>-18</v>
      </c>
      <c r="K45" s="116">
        <v>-5.6782334384858046</v>
      </c>
    </row>
    <row r="46" spans="1:11" ht="14.1" customHeight="1" x14ac:dyDescent="0.2">
      <c r="A46" s="306">
        <v>54</v>
      </c>
      <c r="B46" s="307" t="s">
        <v>268</v>
      </c>
      <c r="C46" s="308"/>
      <c r="D46" s="113">
        <v>1.7729190857854937</v>
      </c>
      <c r="E46" s="115">
        <v>626</v>
      </c>
      <c r="F46" s="114">
        <v>637</v>
      </c>
      <c r="G46" s="114">
        <v>641</v>
      </c>
      <c r="H46" s="114">
        <v>633</v>
      </c>
      <c r="I46" s="140">
        <v>637</v>
      </c>
      <c r="J46" s="115">
        <v>-11</v>
      </c>
      <c r="K46" s="116">
        <v>-1.7268445839874411</v>
      </c>
    </row>
    <row r="47" spans="1:11" ht="14.1" customHeight="1" x14ac:dyDescent="0.2">
      <c r="A47" s="306">
        <v>61</v>
      </c>
      <c r="B47" s="307" t="s">
        <v>269</v>
      </c>
      <c r="C47" s="308"/>
      <c r="D47" s="113">
        <v>1.6256478518224815</v>
      </c>
      <c r="E47" s="115">
        <v>574</v>
      </c>
      <c r="F47" s="114">
        <v>568</v>
      </c>
      <c r="G47" s="114">
        <v>584</v>
      </c>
      <c r="H47" s="114">
        <v>571</v>
      </c>
      <c r="I47" s="140">
        <v>581</v>
      </c>
      <c r="J47" s="115">
        <v>-7</v>
      </c>
      <c r="K47" s="116">
        <v>-1.2048192771084338</v>
      </c>
    </row>
    <row r="48" spans="1:11" ht="14.1" customHeight="1" x14ac:dyDescent="0.2">
      <c r="A48" s="306">
        <v>62</v>
      </c>
      <c r="B48" s="307" t="s">
        <v>270</v>
      </c>
      <c r="C48" s="308"/>
      <c r="D48" s="113">
        <v>8.0546036421309015</v>
      </c>
      <c r="E48" s="115">
        <v>2844</v>
      </c>
      <c r="F48" s="114">
        <v>2874</v>
      </c>
      <c r="G48" s="114">
        <v>2871</v>
      </c>
      <c r="H48" s="114">
        <v>2888</v>
      </c>
      <c r="I48" s="140">
        <v>2876</v>
      </c>
      <c r="J48" s="115">
        <v>-32</v>
      </c>
      <c r="K48" s="116">
        <v>-1.1126564673157162</v>
      </c>
    </row>
    <row r="49" spans="1:11" ht="14.1" customHeight="1" x14ac:dyDescent="0.2">
      <c r="A49" s="306">
        <v>63</v>
      </c>
      <c r="B49" s="307" t="s">
        <v>271</v>
      </c>
      <c r="C49" s="308"/>
      <c r="D49" s="113">
        <v>1.9173581806338327</v>
      </c>
      <c r="E49" s="115">
        <v>677</v>
      </c>
      <c r="F49" s="114">
        <v>708</v>
      </c>
      <c r="G49" s="114">
        <v>731</v>
      </c>
      <c r="H49" s="114">
        <v>688</v>
      </c>
      <c r="I49" s="140">
        <v>648</v>
      </c>
      <c r="J49" s="115">
        <v>29</v>
      </c>
      <c r="K49" s="116">
        <v>4.4753086419753085</v>
      </c>
    </row>
    <row r="50" spans="1:11" ht="14.1" customHeight="1" x14ac:dyDescent="0.2">
      <c r="A50" s="306" t="s">
        <v>272</v>
      </c>
      <c r="B50" s="307" t="s">
        <v>273</v>
      </c>
      <c r="C50" s="308"/>
      <c r="D50" s="113">
        <v>0.39083519782491716</v>
      </c>
      <c r="E50" s="115">
        <v>138</v>
      </c>
      <c r="F50" s="114">
        <v>140</v>
      </c>
      <c r="G50" s="114">
        <v>140</v>
      </c>
      <c r="H50" s="114">
        <v>124</v>
      </c>
      <c r="I50" s="140">
        <v>114</v>
      </c>
      <c r="J50" s="115">
        <v>24</v>
      </c>
      <c r="K50" s="116">
        <v>21.05263157894737</v>
      </c>
    </row>
    <row r="51" spans="1:11" ht="14.1" customHeight="1" x14ac:dyDescent="0.2">
      <c r="A51" s="306" t="s">
        <v>274</v>
      </c>
      <c r="B51" s="307" t="s">
        <v>275</v>
      </c>
      <c r="C51" s="308"/>
      <c r="D51" s="113">
        <v>1.1866662890481181</v>
      </c>
      <c r="E51" s="115">
        <v>419</v>
      </c>
      <c r="F51" s="114">
        <v>450</v>
      </c>
      <c r="G51" s="114">
        <v>458</v>
      </c>
      <c r="H51" s="114">
        <v>448</v>
      </c>
      <c r="I51" s="140">
        <v>417</v>
      </c>
      <c r="J51" s="115">
        <v>2</v>
      </c>
      <c r="K51" s="116">
        <v>0.47961630695443647</v>
      </c>
    </row>
    <row r="52" spans="1:11" ht="14.1" customHeight="1" x14ac:dyDescent="0.2">
      <c r="A52" s="306">
        <v>71</v>
      </c>
      <c r="B52" s="307" t="s">
        <v>276</v>
      </c>
      <c r="C52" s="308"/>
      <c r="D52" s="113">
        <v>9.6462658245773039</v>
      </c>
      <c r="E52" s="115">
        <v>3406</v>
      </c>
      <c r="F52" s="114">
        <v>3450</v>
      </c>
      <c r="G52" s="114">
        <v>3448</v>
      </c>
      <c r="H52" s="114">
        <v>3457</v>
      </c>
      <c r="I52" s="140">
        <v>3460</v>
      </c>
      <c r="J52" s="115">
        <v>-54</v>
      </c>
      <c r="K52" s="116">
        <v>-1.5606936416184971</v>
      </c>
    </row>
    <row r="53" spans="1:11" ht="14.1" customHeight="1" x14ac:dyDescent="0.2">
      <c r="A53" s="306" t="s">
        <v>277</v>
      </c>
      <c r="B53" s="307" t="s">
        <v>278</v>
      </c>
      <c r="C53" s="308"/>
      <c r="D53" s="113">
        <v>4.2821943413860488</v>
      </c>
      <c r="E53" s="115">
        <v>1512</v>
      </c>
      <c r="F53" s="114">
        <v>1522</v>
      </c>
      <c r="G53" s="114">
        <v>1512</v>
      </c>
      <c r="H53" s="114">
        <v>1474</v>
      </c>
      <c r="I53" s="140">
        <v>1479</v>
      </c>
      <c r="J53" s="115">
        <v>33</v>
      </c>
      <c r="K53" s="116">
        <v>2.2312373225152129</v>
      </c>
    </row>
    <row r="54" spans="1:11" ht="14.1" customHeight="1" x14ac:dyDescent="0.2">
      <c r="A54" s="306" t="s">
        <v>279</v>
      </c>
      <c r="B54" s="307" t="s">
        <v>280</v>
      </c>
      <c r="C54" s="308"/>
      <c r="D54" s="113">
        <v>4.3246764281061489</v>
      </c>
      <c r="E54" s="115">
        <v>1527</v>
      </c>
      <c r="F54" s="114">
        <v>1559</v>
      </c>
      <c r="G54" s="114">
        <v>1571</v>
      </c>
      <c r="H54" s="114">
        <v>1618</v>
      </c>
      <c r="I54" s="140">
        <v>1608</v>
      </c>
      <c r="J54" s="115">
        <v>-81</v>
      </c>
      <c r="K54" s="116">
        <v>-5.0373134328358207</v>
      </c>
    </row>
    <row r="55" spans="1:11" ht="14.1" customHeight="1" x14ac:dyDescent="0.2">
      <c r="A55" s="306">
        <v>72</v>
      </c>
      <c r="B55" s="307" t="s">
        <v>281</v>
      </c>
      <c r="C55" s="308"/>
      <c r="D55" s="113">
        <v>2.6225608201874877</v>
      </c>
      <c r="E55" s="115">
        <v>926</v>
      </c>
      <c r="F55" s="114">
        <v>938</v>
      </c>
      <c r="G55" s="114">
        <v>940</v>
      </c>
      <c r="H55" s="114">
        <v>908</v>
      </c>
      <c r="I55" s="140">
        <v>918</v>
      </c>
      <c r="J55" s="115">
        <v>8</v>
      </c>
      <c r="K55" s="116">
        <v>0.8714596949891068</v>
      </c>
    </row>
    <row r="56" spans="1:11" ht="14.1" customHeight="1" x14ac:dyDescent="0.2">
      <c r="A56" s="306" t="s">
        <v>282</v>
      </c>
      <c r="B56" s="307" t="s">
        <v>283</v>
      </c>
      <c r="C56" s="308"/>
      <c r="D56" s="113">
        <v>1.0677164462318389</v>
      </c>
      <c r="E56" s="115">
        <v>377</v>
      </c>
      <c r="F56" s="114">
        <v>379</v>
      </c>
      <c r="G56" s="114">
        <v>381</v>
      </c>
      <c r="H56" s="114">
        <v>375</v>
      </c>
      <c r="I56" s="140">
        <v>379</v>
      </c>
      <c r="J56" s="115">
        <v>-2</v>
      </c>
      <c r="K56" s="116">
        <v>-0.52770448548812665</v>
      </c>
    </row>
    <row r="57" spans="1:11" ht="14.1" customHeight="1" x14ac:dyDescent="0.2">
      <c r="A57" s="306" t="s">
        <v>284</v>
      </c>
      <c r="B57" s="307" t="s">
        <v>285</v>
      </c>
      <c r="C57" s="308"/>
      <c r="D57" s="113">
        <v>1.1186949502959584</v>
      </c>
      <c r="E57" s="115">
        <v>395</v>
      </c>
      <c r="F57" s="114">
        <v>396</v>
      </c>
      <c r="G57" s="114">
        <v>395</v>
      </c>
      <c r="H57" s="114">
        <v>372</v>
      </c>
      <c r="I57" s="140">
        <v>375</v>
      </c>
      <c r="J57" s="115">
        <v>20</v>
      </c>
      <c r="K57" s="116">
        <v>5.333333333333333</v>
      </c>
    </row>
    <row r="58" spans="1:11" ht="14.1" customHeight="1" x14ac:dyDescent="0.2">
      <c r="A58" s="306">
        <v>73</v>
      </c>
      <c r="B58" s="307" t="s">
        <v>286</v>
      </c>
      <c r="C58" s="308"/>
      <c r="D58" s="113">
        <v>3.3504205726585288</v>
      </c>
      <c r="E58" s="115">
        <v>1183</v>
      </c>
      <c r="F58" s="114">
        <v>1193</v>
      </c>
      <c r="G58" s="114">
        <v>1208</v>
      </c>
      <c r="H58" s="114">
        <v>1169</v>
      </c>
      <c r="I58" s="140">
        <v>1172</v>
      </c>
      <c r="J58" s="115">
        <v>11</v>
      </c>
      <c r="K58" s="116">
        <v>0.93856655290102387</v>
      </c>
    </row>
    <row r="59" spans="1:11" ht="14.1" customHeight="1" x14ac:dyDescent="0.2">
      <c r="A59" s="306" t="s">
        <v>287</v>
      </c>
      <c r="B59" s="307" t="s">
        <v>288</v>
      </c>
      <c r="C59" s="308"/>
      <c r="D59" s="113">
        <v>2.9652496530629584</v>
      </c>
      <c r="E59" s="115">
        <v>1047</v>
      </c>
      <c r="F59" s="114">
        <v>1058</v>
      </c>
      <c r="G59" s="114">
        <v>1071</v>
      </c>
      <c r="H59" s="114">
        <v>1034</v>
      </c>
      <c r="I59" s="140">
        <v>1035</v>
      </c>
      <c r="J59" s="115">
        <v>12</v>
      </c>
      <c r="K59" s="116">
        <v>1.1594202898550725</v>
      </c>
    </row>
    <row r="60" spans="1:11" ht="14.1" customHeight="1" x14ac:dyDescent="0.2">
      <c r="A60" s="306">
        <v>81</v>
      </c>
      <c r="B60" s="307" t="s">
        <v>289</v>
      </c>
      <c r="C60" s="308"/>
      <c r="D60" s="113">
        <v>9.67741935483871</v>
      </c>
      <c r="E60" s="115">
        <v>3417</v>
      </c>
      <c r="F60" s="114">
        <v>3444</v>
      </c>
      <c r="G60" s="114">
        <v>3433</v>
      </c>
      <c r="H60" s="114">
        <v>3403</v>
      </c>
      <c r="I60" s="140">
        <v>3426</v>
      </c>
      <c r="J60" s="115">
        <v>-9</v>
      </c>
      <c r="K60" s="116">
        <v>-0.26269702276707529</v>
      </c>
    </row>
    <row r="61" spans="1:11" ht="14.1" customHeight="1" x14ac:dyDescent="0.2">
      <c r="A61" s="306" t="s">
        <v>290</v>
      </c>
      <c r="B61" s="307" t="s">
        <v>291</v>
      </c>
      <c r="C61" s="308"/>
      <c r="D61" s="113">
        <v>1.7785833640148405</v>
      </c>
      <c r="E61" s="115">
        <v>628</v>
      </c>
      <c r="F61" s="114">
        <v>635</v>
      </c>
      <c r="G61" s="114">
        <v>642</v>
      </c>
      <c r="H61" s="114">
        <v>611</v>
      </c>
      <c r="I61" s="140">
        <v>616</v>
      </c>
      <c r="J61" s="115">
        <v>12</v>
      </c>
      <c r="K61" s="116">
        <v>1.948051948051948</v>
      </c>
    </row>
    <row r="62" spans="1:11" ht="14.1" customHeight="1" x14ac:dyDescent="0.2">
      <c r="A62" s="306" t="s">
        <v>292</v>
      </c>
      <c r="B62" s="307" t="s">
        <v>293</v>
      </c>
      <c r="C62" s="308"/>
      <c r="D62" s="113">
        <v>5.2394573621456288</v>
      </c>
      <c r="E62" s="115">
        <v>1850</v>
      </c>
      <c r="F62" s="114">
        <v>1864</v>
      </c>
      <c r="G62" s="114">
        <v>1854</v>
      </c>
      <c r="H62" s="114">
        <v>1854</v>
      </c>
      <c r="I62" s="140">
        <v>1878</v>
      </c>
      <c r="J62" s="115">
        <v>-28</v>
      </c>
      <c r="K62" s="116">
        <v>-1.490947816826411</v>
      </c>
    </row>
    <row r="63" spans="1:11" ht="14.1" customHeight="1" x14ac:dyDescent="0.2">
      <c r="A63" s="306"/>
      <c r="B63" s="307" t="s">
        <v>294</v>
      </c>
      <c r="C63" s="308"/>
      <c r="D63" s="113">
        <v>4.5597439746240331</v>
      </c>
      <c r="E63" s="115">
        <v>1610</v>
      </c>
      <c r="F63" s="114">
        <v>1621</v>
      </c>
      <c r="G63" s="114">
        <v>1608</v>
      </c>
      <c r="H63" s="114">
        <v>1635</v>
      </c>
      <c r="I63" s="140">
        <v>1653</v>
      </c>
      <c r="J63" s="115">
        <v>-43</v>
      </c>
      <c r="K63" s="116">
        <v>-2.6013309134906231</v>
      </c>
    </row>
    <row r="64" spans="1:11" ht="14.1" customHeight="1" x14ac:dyDescent="0.2">
      <c r="A64" s="306" t="s">
        <v>295</v>
      </c>
      <c r="B64" s="307" t="s">
        <v>296</v>
      </c>
      <c r="C64" s="308"/>
      <c r="D64" s="113">
        <v>0.82132034325526071</v>
      </c>
      <c r="E64" s="115">
        <v>290</v>
      </c>
      <c r="F64" s="114">
        <v>295</v>
      </c>
      <c r="G64" s="114">
        <v>294</v>
      </c>
      <c r="H64" s="114">
        <v>293</v>
      </c>
      <c r="I64" s="140">
        <v>294</v>
      </c>
      <c r="J64" s="115">
        <v>-4</v>
      </c>
      <c r="K64" s="116">
        <v>-1.3605442176870748</v>
      </c>
    </row>
    <row r="65" spans="1:11" ht="14.1" customHeight="1" x14ac:dyDescent="0.2">
      <c r="A65" s="306" t="s">
        <v>297</v>
      </c>
      <c r="B65" s="307" t="s">
        <v>298</v>
      </c>
      <c r="C65" s="308"/>
      <c r="D65" s="113">
        <v>0.90345237758078678</v>
      </c>
      <c r="E65" s="115">
        <v>319</v>
      </c>
      <c r="F65" s="114">
        <v>318</v>
      </c>
      <c r="G65" s="114">
        <v>317</v>
      </c>
      <c r="H65" s="114">
        <v>311</v>
      </c>
      <c r="I65" s="140">
        <v>310</v>
      </c>
      <c r="J65" s="115">
        <v>9</v>
      </c>
      <c r="K65" s="116">
        <v>2.903225806451613</v>
      </c>
    </row>
    <row r="66" spans="1:11" ht="14.1" customHeight="1" x14ac:dyDescent="0.2">
      <c r="A66" s="306">
        <v>82</v>
      </c>
      <c r="B66" s="307" t="s">
        <v>299</v>
      </c>
      <c r="C66" s="308"/>
      <c r="D66" s="113">
        <v>3.973491177886658</v>
      </c>
      <c r="E66" s="115">
        <v>1403</v>
      </c>
      <c r="F66" s="114">
        <v>1414</v>
      </c>
      <c r="G66" s="114">
        <v>1460</v>
      </c>
      <c r="H66" s="114">
        <v>1404</v>
      </c>
      <c r="I66" s="140">
        <v>1390</v>
      </c>
      <c r="J66" s="115">
        <v>13</v>
      </c>
      <c r="K66" s="116">
        <v>0.93525179856115104</v>
      </c>
    </row>
    <row r="67" spans="1:11" ht="14.1" customHeight="1" x14ac:dyDescent="0.2">
      <c r="A67" s="306" t="s">
        <v>300</v>
      </c>
      <c r="B67" s="307" t="s">
        <v>301</v>
      </c>
      <c r="C67" s="308"/>
      <c r="D67" s="113">
        <v>2.6820357415956271</v>
      </c>
      <c r="E67" s="115">
        <v>947</v>
      </c>
      <c r="F67" s="114">
        <v>957</v>
      </c>
      <c r="G67" s="114">
        <v>1006</v>
      </c>
      <c r="H67" s="114">
        <v>955</v>
      </c>
      <c r="I67" s="140">
        <v>935</v>
      </c>
      <c r="J67" s="115">
        <v>12</v>
      </c>
      <c r="K67" s="116">
        <v>1.2834224598930482</v>
      </c>
    </row>
    <row r="68" spans="1:11" ht="14.1" customHeight="1" x14ac:dyDescent="0.2">
      <c r="A68" s="306" t="s">
        <v>302</v>
      </c>
      <c r="B68" s="307" t="s">
        <v>303</v>
      </c>
      <c r="C68" s="308"/>
      <c r="D68" s="113">
        <v>0.75901328273244784</v>
      </c>
      <c r="E68" s="115">
        <v>268</v>
      </c>
      <c r="F68" s="114">
        <v>272</v>
      </c>
      <c r="G68" s="114">
        <v>271</v>
      </c>
      <c r="H68" s="114">
        <v>271</v>
      </c>
      <c r="I68" s="140">
        <v>271</v>
      </c>
      <c r="J68" s="115">
        <v>-3</v>
      </c>
      <c r="K68" s="116">
        <v>-1.1070110701107012</v>
      </c>
    </row>
    <row r="69" spans="1:11" ht="14.1" customHeight="1" x14ac:dyDescent="0.2">
      <c r="A69" s="306">
        <v>83</v>
      </c>
      <c r="B69" s="307" t="s">
        <v>304</v>
      </c>
      <c r="C69" s="308"/>
      <c r="D69" s="113">
        <v>6.7801410405279103</v>
      </c>
      <c r="E69" s="115">
        <v>2394</v>
      </c>
      <c r="F69" s="114">
        <v>2408</v>
      </c>
      <c r="G69" s="114">
        <v>2403</v>
      </c>
      <c r="H69" s="114">
        <v>2370</v>
      </c>
      <c r="I69" s="140">
        <v>2373</v>
      </c>
      <c r="J69" s="115">
        <v>21</v>
      </c>
      <c r="K69" s="116">
        <v>0.88495575221238942</v>
      </c>
    </row>
    <row r="70" spans="1:11" ht="14.1" customHeight="1" x14ac:dyDescent="0.2">
      <c r="A70" s="306" t="s">
        <v>305</v>
      </c>
      <c r="B70" s="307" t="s">
        <v>306</v>
      </c>
      <c r="C70" s="308"/>
      <c r="D70" s="113">
        <v>6.2023846611345546</v>
      </c>
      <c r="E70" s="115">
        <v>2190</v>
      </c>
      <c r="F70" s="114">
        <v>2203</v>
      </c>
      <c r="G70" s="114">
        <v>2190</v>
      </c>
      <c r="H70" s="114">
        <v>2164</v>
      </c>
      <c r="I70" s="140">
        <v>2167</v>
      </c>
      <c r="J70" s="115">
        <v>23</v>
      </c>
      <c r="K70" s="116">
        <v>1.0613751730503</v>
      </c>
    </row>
    <row r="71" spans="1:11" ht="14.1" customHeight="1" x14ac:dyDescent="0.2">
      <c r="A71" s="306"/>
      <c r="B71" s="307" t="s">
        <v>307</v>
      </c>
      <c r="C71" s="308"/>
      <c r="D71" s="113">
        <v>3.5741595627177207</v>
      </c>
      <c r="E71" s="115">
        <v>1262</v>
      </c>
      <c r="F71" s="114">
        <v>1270</v>
      </c>
      <c r="G71" s="114">
        <v>1275</v>
      </c>
      <c r="H71" s="114">
        <v>1259</v>
      </c>
      <c r="I71" s="140">
        <v>1254</v>
      </c>
      <c r="J71" s="115">
        <v>8</v>
      </c>
      <c r="K71" s="116">
        <v>0.63795853269537484</v>
      </c>
    </row>
    <row r="72" spans="1:11" ht="14.1" customHeight="1" x14ac:dyDescent="0.2">
      <c r="A72" s="306">
        <v>84</v>
      </c>
      <c r="B72" s="307" t="s">
        <v>308</v>
      </c>
      <c r="C72" s="308"/>
      <c r="D72" s="113">
        <v>2.8123141408705994</v>
      </c>
      <c r="E72" s="115">
        <v>993</v>
      </c>
      <c r="F72" s="114">
        <v>1007</v>
      </c>
      <c r="G72" s="114">
        <v>1034</v>
      </c>
      <c r="H72" s="114">
        <v>1041</v>
      </c>
      <c r="I72" s="140">
        <v>1038</v>
      </c>
      <c r="J72" s="115">
        <v>-45</v>
      </c>
      <c r="K72" s="116">
        <v>-4.3352601156069364</v>
      </c>
    </row>
    <row r="73" spans="1:11" ht="14.1" customHeight="1" x14ac:dyDescent="0.2">
      <c r="A73" s="306" t="s">
        <v>309</v>
      </c>
      <c r="B73" s="307" t="s">
        <v>310</v>
      </c>
      <c r="C73" s="308"/>
      <c r="D73" s="113">
        <v>1.8437225636523267</v>
      </c>
      <c r="E73" s="115">
        <v>651</v>
      </c>
      <c r="F73" s="114">
        <v>665</v>
      </c>
      <c r="G73" s="114">
        <v>685</v>
      </c>
      <c r="H73" s="114">
        <v>691</v>
      </c>
      <c r="I73" s="140">
        <v>693</v>
      </c>
      <c r="J73" s="115">
        <v>-42</v>
      </c>
      <c r="K73" s="116">
        <v>-6.0606060606060606</v>
      </c>
    </row>
    <row r="74" spans="1:11" ht="14.1" customHeight="1" x14ac:dyDescent="0.2">
      <c r="A74" s="306" t="s">
        <v>311</v>
      </c>
      <c r="B74" s="307" t="s">
        <v>312</v>
      </c>
      <c r="C74" s="308"/>
      <c r="D74" s="113">
        <v>0.38800305871024382</v>
      </c>
      <c r="E74" s="115">
        <v>137</v>
      </c>
      <c r="F74" s="114">
        <v>137</v>
      </c>
      <c r="G74" s="114">
        <v>139</v>
      </c>
      <c r="H74" s="114">
        <v>136</v>
      </c>
      <c r="I74" s="140">
        <v>140</v>
      </c>
      <c r="J74" s="115">
        <v>-3</v>
      </c>
      <c r="K74" s="116">
        <v>-2.1428571428571428</v>
      </c>
    </row>
    <row r="75" spans="1:11" ht="14.1" customHeight="1" x14ac:dyDescent="0.2">
      <c r="A75" s="306" t="s">
        <v>313</v>
      </c>
      <c r="B75" s="307" t="s">
        <v>314</v>
      </c>
      <c r="C75" s="308"/>
      <c r="D75" s="113">
        <v>1.1328556458693252E-2</v>
      </c>
      <c r="E75" s="115">
        <v>4</v>
      </c>
      <c r="F75" s="114">
        <v>5</v>
      </c>
      <c r="G75" s="114">
        <v>5</v>
      </c>
      <c r="H75" s="114">
        <v>5</v>
      </c>
      <c r="I75" s="140">
        <v>6</v>
      </c>
      <c r="J75" s="115">
        <v>-2</v>
      </c>
      <c r="K75" s="116">
        <v>-33.333333333333336</v>
      </c>
    </row>
    <row r="76" spans="1:11" ht="14.1" customHeight="1" x14ac:dyDescent="0.2">
      <c r="A76" s="306">
        <v>91</v>
      </c>
      <c r="B76" s="307" t="s">
        <v>315</v>
      </c>
      <c r="C76" s="308"/>
      <c r="D76" s="113">
        <v>0.54660284913194934</v>
      </c>
      <c r="E76" s="115">
        <v>193</v>
      </c>
      <c r="F76" s="114">
        <v>192</v>
      </c>
      <c r="G76" s="114">
        <v>194</v>
      </c>
      <c r="H76" s="114">
        <v>193</v>
      </c>
      <c r="I76" s="140">
        <v>177</v>
      </c>
      <c r="J76" s="115">
        <v>16</v>
      </c>
      <c r="K76" s="116">
        <v>9.0395480225988702</v>
      </c>
    </row>
    <row r="77" spans="1:11" ht="14.1" customHeight="1" x14ac:dyDescent="0.2">
      <c r="A77" s="306">
        <v>92</v>
      </c>
      <c r="B77" s="307" t="s">
        <v>316</v>
      </c>
      <c r="C77" s="308"/>
      <c r="D77" s="113">
        <v>0.70237050043898153</v>
      </c>
      <c r="E77" s="115">
        <v>248</v>
      </c>
      <c r="F77" s="114">
        <v>268</v>
      </c>
      <c r="G77" s="114">
        <v>263</v>
      </c>
      <c r="H77" s="114">
        <v>268</v>
      </c>
      <c r="I77" s="140">
        <v>269</v>
      </c>
      <c r="J77" s="115">
        <v>-21</v>
      </c>
      <c r="K77" s="116">
        <v>-7.8066914498141262</v>
      </c>
    </row>
    <row r="78" spans="1:11" ht="14.1" customHeight="1" x14ac:dyDescent="0.2">
      <c r="A78" s="306">
        <v>93</v>
      </c>
      <c r="B78" s="307" t="s">
        <v>317</v>
      </c>
      <c r="C78" s="308"/>
      <c r="D78" s="113">
        <v>6.5139199637486198E-2</v>
      </c>
      <c r="E78" s="115">
        <v>23</v>
      </c>
      <c r="F78" s="114">
        <v>23</v>
      </c>
      <c r="G78" s="114">
        <v>22</v>
      </c>
      <c r="H78" s="114">
        <v>24</v>
      </c>
      <c r="I78" s="140">
        <v>24</v>
      </c>
      <c r="J78" s="115">
        <v>-1</v>
      </c>
      <c r="K78" s="116">
        <v>-4.166666666666667</v>
      </c>
    </row>
    <row r="79" spans="1:11" ht="14.1" customHeight="1" x14ac:dyDescent="0.2">
      <c r="A79" s="306">
        <v>94</v>
      </c>
      <c r="B79" s="307" t="s">
        <v>318</v>
      </c>
      <c r="C79" s="308"/>
      <c r="D79" s="113">
        <v>0.19824973802713189</v>
      </c>
      <c r="E79" s="115">
        <v>70</v>
      </c>
      <c r="F79" s="114">
        <v>75</v>
      </c>
      <c r="G79" s="114">
        <v>79</v>
      </c>
      <c r="H79" s="114">
        <v>80</v>
      </c>
      <c r="I79" s="140">
        <v>69</v>
      </c>
      <c r="J79" s="115">
        <v>1</v>
      </c>
      <c r="K79" s="116">
        <v>1.4492753623188406</v>
      </c>
    </row>
    <row r="80" spans="1:11" ht="14.1" customHeight="1" x14ac:dyDescent="0.2">
      <c r="A80" s="306" t="s">
        <v>319</v>
      </c>
      <c r="B80" s="307" t="s">
        <v>320</v>
      </c>
      <c r="C80" s="308"/>
      <c r="D80" s="113">
        <v>8.4964173440199384E-3</v>
      </c>
      <c r="E80" s="115">
        <v>3</v>
      </c>
      <c r="F80" s="114">
        <v>3</v>
      </c>
      <c r="G80" s="114">
        <v>3</v>
      </c>
      <c r="H80" s="114">
        <v>3</v>
      </c>
      <c r="I80" s="140">
        <v>3</v>
      </c>
      <c r="J80" s="115">
        <v>0</v>
      </c>
      <c r="K80" s="116">
        <v>0</v>
      </c>
    </row>
    <row r="81" spans="1:11" ht="14.1" customHeight="1" x14ac:dyDescent="0.2">
      <c r="A81" s="310" t="s">
        <v>321</v>
      </c>
      <c r="B81" s="311" t="s">
        <v>224</v>
      </c>
      <c r="C81" s="312"/>
      <c r="D81" s="125">
        <v>2.3421790478348297</v>
      </c>
      <c r="E81" s="143">
        <v>827</v>
      </c>
      <c r="F81" s="144">
        <v>837</v>
      </c>
      <c r="G81" s="144">
        <v>834</v>
      </c>
      <c r="H81" s="144">
        <v>786</v>
      </c>
      <c r="I81" s="145">
        <v>796</v>
      </c>
      <c r="J81" s="143">
        <v>31</v>
      </c>
      <c r="K81" s="146">
        <v>3.8944723618090453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4566</v>
      </c>
      <c r="E12" s="114">
        <v>4684</v>
      </c>
      <c r="F12" s="114">
        <v>4782</v>
      </c>
      <c r="G12" s="114">
        <v>4753</v>
      </c>
      <c r="H12" s="140">
        <v>4664</v>
      </c>
      <c r="I12" s="115">
        <v>-98</v>
      </c>
      <c r="J12" s="116">
        <v>-2.1012006861063464</v>
      </c>
      <c r="K12"/>
      <c r="L12"/>
      <c r="M12"/>
      <c r="N12"/>
      <c r="O12"/>
      <c r="P12"/>
    </row>
    <row r="13" spans="1:16" s="110" customFormat="1" ht="14.45" customHeight="1" x14ac:dyDescent="0.2">
      <c r="A13" s="120" t="s">
        <v>105</v>
      </c>
      <c r="B13" s="119" t="s">
        <v>106</v>
      </c>
      <c r="C13" s="113">
        <v>44.480946123521683</v>
      </c>
      <c r="D13" s="115">
        <v>2031</v>
      </c>
      <c r="E13" s="114">
        <v>2042</v>
      </c>
      <c r="F13" s="114">
        <v>2083</v>
      </c>
      <c r="G13" s="114">
        <v>2035</v>
      </c>
      <c r="H13" s="140">
        <v>2002</v>
      </c>
      <c r="I13" s="115">
        <v>29</v>
      </c>
      <c r="J13" s="116">
        <v>1.4485514485514486</v>
      </c>
      <c r="K13"/>
      <c r="L13"/>
      <c r="M13"/>
      <c r="N13"/>
      <c r="O13"/>
      <c r="P13"/>
    </row>
    <row r="14" spans="1:16" s="110" customFormat="1" ht="14.45" customHeight="1" x14ac:dyDescent="0.2">
      <c r="A14" s="120"/>
      <c r="B14" s="119" t="s">
        <v>107</v>
      </c>
      <c r="C14" s="113">
        <v>55.519053876478317</v>
      </c>
      <c r="D14" s="115">
        <v>2535</v>
      </c>
      <c r="E14" s="114">
        <v>2642</v>
      </c>
      <c r="F14" s="114">
        <v>2699</v>
      </c>
      <c r="G14" s="114">
        <v>2718</v>
      </c>
      <c r="H14" s="140">
        <v>2662</v>
      </c>
      <c r="I14" s="115">
        <v>-127</v>
      </c>
      <c r="J14" s="116">
        <v>-4.7708489857250189</v>
      </c>
      <c r="K14"/>
      <c r="L14"/>
      <c r="M14"/>
      <c r="N14"/>
      <c r="O14"/>
      <c r="P14"/>
    </row>
    <row r="15" spans="1:16" s="110" customFormat="1" ht="14.45" customHeight="1" x14ac:dyDescent="0.2">
      <c r="A15" s="118" t="s">
        <v>105</v>
      </c>
      <c r="B15" s="121" t="s">
        <v>108</v>
      </c>
      <c r="C15" s="113">
        <v>12.176960140166448</v>
      </c>
      <c r="D15" s="115">
        <v>556</v>
      </c>
      <c r="E15" s="114">
        <v>534</v>
      </c>
      <c r="F15" s="114">
        <v>528</v>
      </c>
      <c r="G15" s="114">
        <v>520</v>
      </c>
      <c r="H15" s="140">
        <v>460</v>
      </c>
      <c r="I15" s="115">
        <v>96</v>
      </c>
      <c r="J15" s="116">
        <v>20.869565217391305</v>
      </c>
      <c r="K15"/>
      <c r="L15"/>
      <c r="M15"/>
      <c r="N15"/>
      <c r="O15"/>
      <c r="P15"/>
    </row>
    <row r="16" spans="1:16" s="110" customFormat="1" ht="14.45" customHeight="1" x14ac:dyDescent="0.2">
      <c r="A16" s="118"/>
      <c r="B16" s="121" t="s">
        <v>109</v>
      </c>
      <c r="C16" s="113">
        <v>37.866841874726241</v>
      </c>
      <c r="D16" s="115">
        <v>1729</v>
      </c>
      <c r="E16" s="114">
        <v>1816</v>
      </c>
      <c r="F16" s="114">
        <v>1879</v>
      </c>
      <c r="G16" s="114">
        <v>1898</v>
      </c>
      <c r="H16" s="140">
        <v>1892</v>
      </c>
      <c r="I16" s="115">
        <v>-163</v>
      </c>
      <c r="J16" s="116">
        <v>-8.6152219873150102</v>
      </c>
      <c r="K16"/>
      <c r="L16"/>
      <c r="M16"/>
      <c r="N16"/>
      <c r="O16"/>
      <c r="P16"/>
    </row>
    <row r="17" spans="1:16" s="110" customFormat="1" ht="14.45" customHeight="1" x14ac:dyDescent="0.2">
      <c r="A17" s="118"/>
      <c r="B17" s="121" t="s">
        <v>110</v>
      </c>
      <c r="C17" s="113">
        <v>26.39071397284275</v>
      </c>
      <c r="D17" s="115">
        <v>1205</v>
      </c>
      <c r="E17" s="114">
        <v>1233</v>
      </c>
      <c r="F17" s="114">
        <v>1255</v>
      </c>
      <c r="G17" s="114">
        <v>1261</v>
      </c>
      <c r="H17" s="140">
        <v>1270</v>
      </c>
      <c r="I17" s="115">
        <v>-65</v>
      </c>
      <c r="J17" s="116">
        <v>-5.1181102362204722</v>
      </c>
      <c r="K17"/>
      <c r="L17"/>
      <c r="M17"/>
      <c r="N17"/>
      <c r="O17"/>
      <c r="P17"/>
    </row>
    <row r="18" spans="1:16" s="110" customFormat="1" ht="14.45" customHeight="1" x14ac:dyDescent="0.2">
      <c r="A18" s="120"/>
      <c r="B18" s="121" t="s">
        <v>111</v>
      </c>
      <c r="C18" s="113">
        <v>23.565484012264566</v>
      </c>
      <c r="D18" s="115">
        <v>1076</v>
      </c>
      <c r="E18" s="114">
        <v>1101</v>
      </c>
      <c r="F18" s="114">
        <v>1120</v>
      </c>
      <c r="G18" s="114">
        <v>1074</v>
      </c>
      <c r="H18" s="140">
        <v>1042</v>
      </c>
      <c r="I18" s="115">
        <v>34</v>
      </c>
      <c r="J18" s="116">
        <v>3.2629558541266794</v>
      </c>
      <c r="K18"/>
      <c r="L18"/>
      <c r="M18"/>
      <c r="N18"/>
      <c r="O18"/>
      <c r="P18"/>
    </row>
    <row r="19" spans="1:16" s="110" customFormat="1" ht="14.45" customHeight="1" x14ac:dyDescent="0.2">
      <c r="A19" s="120"/>
      <c r="B19" s="121" t="s">
        <v>112</v>
      </c>
      <c r="C19" s="113">
        <v>2.8909329829172141</v>
      </c>
      <c r="D19" s="115">
        <v>132</v>
      </c>
      <c r="E19" s="114">
        <v>152</v>
      </c>
      <c r="F19" s="114">
        <v>176</v>
      </c>
      <c r="G19" s="114">
        <v>141</v>
      </c>
      <c r="H19" s="140">
        <v>131</v>
      </c>
      <c r="I19" s="115">
        <v>1</v>
      </c>
      <c r="J19" s="116">
        <v>0.76335877862595425</v>
      </c>
      <c r="K19"/>
      <c r="L19"/>
      <c r="M19"/>
      <c r="N19"/>
      <c r="O19"/>
      <c r="P19"/>
    </row>
    <row r="20" spans="1:16" s="110" customFormat="1" ht="14.45" customHeight="1" x14ac:dyDescent="0.2">
      <c r="A20" s="120" t="s">
        <v>113</v>
      </c>
      <c r="B20" s="119" t="s">
        <v>116</v>
      </c>
      <c r="C20" s="113">
        <v>96.758650897941308</v>
      </c>
      <c r="D20" s="115">
        <v>4418</v>
      </c>
      <c r="E20" s="114">
        <v>4553</v>
      </c>
      <c r="F20" s="114">
        <v>4664</v>
      </c>
      <c r="G20" s="114">
        <v>4631</v>
      </c>
      <c r="H20" s="140">
        <v>4545</v>
      </c>
      <c r="I20" s="115">
        <v>-127</v>
      </c>
      <c r="J20" s="116">
        <v>-2.7942794279427945</v>
      </c>
      <c r="K20"/>
      <c r="L20"/>
      <c r="M20"/>
      <c r="N20"/>
      <c r="O20"/>
      <c r="P20"/>
    </row>
    <row r="21" spans="1:16" s="110" customFormat="1" ht="14.45" customHeight="1" x14ac:dyDescent="0.2">
      <c r="A21" s="123"/>
      <c r="B21" s="124" t="s">
        <v>117</v>
      </c>
      <c r="C21" s="125">
        <v>3.1756460797196673</v>
      </c>
      <c r="D21" s="143">
        <v>145</v>
      </c>
      <c r="E21" s="144">
        <v>127</v>
      </c>
      <c r="F21" s="144">
        <v>113</v>
      </c>
      <c r="G21" s="144">
        <v>115</v>
      </c>
      <c r="H21" s="145">
        <v>111</v>
      </c>
      <c r="I21" s="143">
        <v>34</v>
      </c>
      <c r="J21" s="146">
        <v>30.63063063063063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5252</v>
      </c>
      <c r="E56" s="114">
        <v>5519</v>
      </c>
      <c r="F56" s="114">
        <v>5631</v>
      </c>
      <c r="G56" s="114">
        <v>5649</v>
      </c>
      <c r="H56" s="140">
        <v>5503</v>
      </c>
      <c r="I56" s="115">
        <v>-251</v>
      </c>
      <c r="J56" s="116">
        <v>-4.5611484644739235</v>
      </c>
      <c r="K56"/>
      <c r="L56"/>
      <c r="M56"/>
      <c r="N56"/>
      <c r="O56"/>
      <c r="P56"/>
    </row>
    <row r="57" spans="1:16" s="110" customFormat="1" ht="14.45" customHeight="1" x14ac:dyDescent="0.2">
      <c r="A57" s="120" t="s">
        <v>105</v>
      </c>
      <c r="B57" s="119" t="s">
        <v>106</v>
      </c>
      <c r="C57" s="113">
        <v>43.031226199543035</v>
      </c>
      <c r="D57" s="115">
        <v>2260</v>
      </c>
      <c r="E57" s="114">
        <v>2367</v>
      </c>
      <c r="F57" s="114">
        <v>2391</v>
      </c>
      <c r="G57" s="114">
        <v>2378</v>
      </c>
      <c r="H57" s="140">
        <v>2306</v>
      </c>
      <c r="I57" s="115">
        <v>-46</v>
      </c>
      <c r="J57" s="116">
        <v>-1.99479618386817</v>
      </c>
    </row>
    <row r="58" spans="1:16" s="110" customFormat="1" ht="14.45" customHeight="1" x14ac:dyDescent="0.2">
      <c r="A58" s="120"/>
      <c r="B58" s="119" t="s">
        <v>107</v>
      </c>
      <c r="C58" s="113">
        <v>56.968773800456965</v>
      </c>
      <c r="D58" s="115">
        <v>2992</v>
      </c>
      <c r="E58" s="114">
        <v>3152</v>
      </c>
      <c r="F58" s="114">
        <v>3240</v>
      </c>
      <c r="G58" s="114">
        <v>3271</v>
      </c>
      <c r="H58" s="140">
        <v>3197</v>
      </c>
      <c r="I58" s="115">
        <v>-205</v>
      </c>
      <c r="J58" s="116">
        <v>-6.4122614951517045</v>
      </c>
    </row>
    <row r="59" spans="1:16" s="110" customFormat="1" ht="14.45" customHeight="1" x14ac:dyDescent="0.2">
      <c r="A59" s="118" t="s">
        <v>105</v>
      </c>
      <c r="B59" s="121" t="s">
        <v>108</v>
      </c>
      <c r="C59" s="113">
        <v>11.176694592536176</v>
      </c>
      <c r="D59" s="115">
        <v>587</v>
      </c>
      <c r="E59" s="114">
        <v>641</v>
      </c>
      <c r="F59" s="114">
        <v>629</v>
      </c>
      <c r="G59" s="114">
        <v>653</v>
      </c>
      <c r="H59" s="140">
        <v>556</v>
      </c>
      <c r="I59" s="115">
        <v>31</v>
      </c>
      <c r="J59" s="116">
        <v>5.5755395683453237</v>
      </c>
    </row>
    <row r="60" spans="1:16" s="110" customFormat="1" ht="14.45" customHeight="1" x14ac:dyDescent="0.2">
      <c r="A60" s="118"/>
      <c r="B60" s="121" t="s">
        <v>109</v>
      </c>
      <c r="C60" s="113">
        <v>38.366336633663366</v>
      </c>
      <c r="D60" s="115">
        <v>2015</v>
      </c>
      <c r="E60" s="114">
        <v>2168</v>
      </c>
      <c r="F60" s="114">
        <v>2247</v>
      </c>
      <c r="G60" s="114">
        <v>2271</v>
      </c>
      <c r="H60" s="140">
        <v>2259</v>
      </c>
      <c r="I60" s="115">
        <v>-244</v>
      </c>
      <c r="J60" s="116">
        <v>-10.801239486498451</v>
      </c>
    </row>
    <row r="61" spans="1:16" s="110" customFormat="1" ht="14.45" customHeight="1" x14ac:dyDescent="0.2">
      <c r="A61" s="118"/>
      <c r="B61" s="121" t="s">
        <v>110</v>
      </c>
      <c r="C61" s="113">
        <v>27.018278750952017</v>
      </c>
      <c r="D61" s="115">
        <v>1419</v>
      </c>
      <c r="E61" s="114">
        <v>1468</v>
      </c>
      <c r="F61" s="114">
        <v>1491</v>
      </c>
      <c r="G61" s="114">
        <v>1503</v>
      </c>
      <c r="H61" s="140">
        <v>1504</v>
      </c>
      <c r="I61" s="115">
        <v>-85</v>
      </c>
      <c r="J61" s="116">
        <v>-5.6515957446808507</v>
      </c>
    </row>
    <row r="62" spans="1:16" s="110" customFormat="1" ht="14.45" customHeight="1" x14ac:dyDescent="0.2">
      <c r="A62" s="120"/>
      <c r="B62" s="121" t="s">
        <v>111</v>
      </c>
      <c r="C62" s="113">
        <v>23.438690022848437</v>
      </c>
      <c r="D62" s="115">
        <v>1231</v>
      </c>
      <c r="E62" s="114">
        <v>1242</v>
      </c>
      <c r="F62" s="114">
        <v>1264</v>
      </c>
      <c r="G62" s="114">
        <v>1222</v>
      </c>
      <c r="H62" s="140">
        <v>1184</v>
      </c>
      <c r="I62" s="115">
        <v>47</v>
      </c>
      <c r="J62" s="116">
        <v>3.9695945945945947</v>
      </c>
    </row>
    <row r="63" spans="1:16" s="110" customFormat="1" ht="14.45" customHeight="1" x14ac:dyDescent="0.2">
      <c r="A63" s="120"/>
      <c r="B63" s="121" t="s">
        <v>112</v>
      </c>
      <c r="C63" s="113">
        <v>3.0464584920030466</v>
      </c>
      <c r="D63" s="115">
        <v>160</v>
      </c>
      <c r="E63" s="114">
        <v>169</v>
      </c>
      <c r="F63" s="114">
        <v>196</v>
      </c>
      <c r="G63" s="114">
        <v>157</v>
      </c>
      <c r="H63" s="140">
        <v>145</v>
      </c>
      <c r="I63" s="115">
        <v>15</v>
      </c>
      <c r="J63" s="116">
        <v>10.344827586206897</v>
      </c>
    </row>
    <row r="64" spans="1:16" s="110" customFormat="1" ht="14.45" customHeight="1" x14ac:dyDescent="0.2">
      <c r="A64" s="120" t="s">
        <v>113</v>
      </c>
      <c r="B64" s="119" t="s">
        <v>116</v>
      </c>
      <c r="C64" s="113">
        <v>97.562833206397556</v>
      </c>
      <c r="D64" s="115">
        <v>5124</v>
      </c>
      <c r="E64" s="114">
        <v>5384</v>
      </c>
      <c r="F64" s="114">
        <v>5508</v>
      </c>
      <c r="G64" s="114">
        <v>5512</v>
      </c>
      <c r="H64" s="140">
        <v>5369</v>
      </c>
      <c r="I64" s="115">
        <v>-245</v>
      </c>
      <c r="J64" s="116">
        <v>-4.5632333767926987</v>
      </c>
    </row>
    <row r="65" spans="1:10" s="110" customFormat="1" ht="14.45" customHeight="1" x14ac:dyDescent="0.2">
      <c r="A65" s="123"/>
      <c r="B65" s="124" t="s">
        <v>117</v>
      </c>
      <c r="C65" s="125">
        <v>2.3610053313023611</v>
      </c>
      <c r="D65" s="143">
        <v>124</v>
      </c>
      <c r="E65" s="144">
        <v>131</v>
      </c>
      <c r="F65" s="144">
        <v>116</v>
      </c>
      <c r="G65" s="144">
        <v>128</v>
      </c>
      <c r="H65" s="145">
        <v>125</v>
      </c>
      <c r="I65" s="143">
        <v>-1</v>
      </c>
      <c r="J65" s="146">
        <v>-0.8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4566</v>
      </c>
      <c r="G11" s="114">
        <v>4684</v>
      </c>
      <c r="H11" s="114">
        <v>4782</v>
      </c>
      <c r="I11" s="114">
        <v>4753</v>
      </c>
      <c r="J11" s="140">
        <v>4664</v>
      </c>
      <c r="K11" s="114">
        <v>-98</v>
      </c>
      <c r="L11" s="116">
        <v>-2.1012006861063464</v>
      </c>
    </row>
    <row r="12" spans="1:17" s="110" customFormat="1" ht="24" customHeight="1" x14ac:dyDescent="0.2">
      <c r="A12" s="604" t="s">
        <v>185</v>
      </c>
      <c r="B12" s="605"/>
      <c r="C12" s="605"/>
      <c r="D12" s="606"/>
      <c r="E12" s="113">
        <v>44.480946123521683</v>
      </c>
      <c r="F12" s="115">
        <v>2031</v>
      </c>
      <c r="G12" s="114">
        <v>2042</v>
      </c>
      <c r="H12" s="114">
        <v>2083</v>
      </c>
      <c r="I12" s="114">
        <v>2035</v>
      </c>
      <c r="J12" s="140">
        <v>2002</v>
      </c>
      <c r="K12" s="114">
        <v>29</v>
      </c>
      <c r="L12" s="116">
        <v>1.4485514485514486</v>
      </c>
    </row>
    <row r="13" spans="1:17" s="110" customFormat="1" ht="15" customHeight="1" x14ac:dyDescent="0.2">
      <c r="A13" s="120"/>
      <c r="B13" s="612" t="s">
        <v>107</v>
      </c>
      <c r="C13" s="612"/>
      <c r="E13" s="113">
        <v>55.519053876478317</v>
      </c>
      <c r="F13" s="115">
        <v>2535</v>
      </c>
      <c r="G13" s="114">
        <v>2642</v>
      </c>
      <c r="H13" s="114">
        <v>2699</v>
      </c>
      <c r="I13" s="114">
        <v>2718</v>
      </c>
      <c r="J13" s="140">
        <v>2662</v>
      </c>
      <c r="K13" s="114">
        <v>-127</v>
      </c>
      <c r="L13" s="116">
        <v>-4.7708489857250189</v>
      </c>
    </row>
    <row r="14" spans="1:17" s="110" customFormat="1" ht="22.5" customHeight="1" x14ac:dyDescent="0.2">
      <c r="A14" s="604" t="s">
        <v>186</v>
      </c>
      <c r="B14" s="605"/>
      <c r="C14" s="605"/>
      <c r="D14" s="606"/>
      <c r="E14" s="113">
        <v>12.176960140166448</v>
      </c>
      <c r="F14" s="115">
        <v>556</v>
      </c>
      <c r="G14" s="114">
        <v>534</v>
      </c>
      <c r="H14" s="114">
        <v>528</v>
      </c>
      <c r="I14" s="114">
        <v>520</v>
      </c>
      <c r="J14" s="140">
        <v>460</v>
      </c>
      <c r="K14" s="114">
        <v>96</v>
      </c>
      <c r="L14" s="116">
        <v>20.869565217391305</v>
      </c>
    </row>
    <row r="15" spans="1:17" s="110" customFormat="1" ht="15" customHeight="1" x14ac:dyDescent="0.2">
      <c r="A15" s="120"/>
      <c r="B15" s="119"/>
      <c r="C15" s="258" t="s">
        <v>106</v>
      </c>
      <c r="E15" s="113">
        <v>48.201438848920866</v>
      </c>
      <c r="F15" s="115">
        <v>268</v>
      </c>
      <c r="G15" s="114">
        <v>229</v>
      </c>
      <c r="H15" s="114">
        <v>215</v>
      </c>
      <c r="I15" s="114">
        <v>209</v>
      </c>
      <c r="J15" s="140">
        <v>193</v>
      </c>
      <c r="K15" s="114">
        <v>75</v>
      </c>
      <c r="L15" s="116">
        <v>38.860103626943008</v>
      </c>
    </row>
    <row r="16" spans="1:17" s="110" customFormat="1" ht="15" customHeight="1" x14ac:dyDescent="0.2">
      <c r="A16" s="120"/>
      <c r="B16" s="119"/>
      <c r="C16" s="258" t="s">
        <v>107</v>
      </c>
      <c r="E16" s="113">
        <v>51.798561151079134</v>
      </c>
      <c r="F16" s="115">
        <v>288</v>
      </c>
      <c r="G16" s="114">
        <v>305</v>
      </c>
      <c r="H16" s="114">
        <v>313</v>
      </c>
      <c r="I16" s="114">
        <v>311</v>
      </c>
      <c r="J16" s="140">
        <v>267</v>
      </c>
      <c r="K16" s="114">
        <v>21</v>
      </c>
      <c r="L16" s="116">
        <v>7.8651685393258424</v>
      </c>
    </row>
    <row r="17" spans="1:12" s="110" customFormat="1" ht="15" customHeight="1" x14ac:dyDescent="0.2">
      <c r="A17" s="120"/>
      <c r="B17" s="121" t="s">
        <v>109</v>
      </c>
      <c r="C17" s="258"/>
      <c r="E17" s="113">
        <v>37.866841874726241</v>
      </c>
      <c r="F17" s="115">
        <v>1729</v>
      </c>
      <c r="G17" s="114">
        <v>1816</v>
      </c>
      <c r="H17" s="114">
        <v>1879</v>
      </c>
      <c r="I17" s="114">
        <v>1898</v>
      </c>
      <c r="J17" s="140">
        <v>1892</v>
      </c>
      <c r="K17" s="114">
        <v>-163</v>
      </c>
      <c r="L17" s="116">
        <v>-8.6152219873150102</v>
      </c>
    </row>
    <row r="18" spans="1:12" s="110" customFormat="1" ht="15" customHeight="1" x14ac:dyDescent="0.2">
      <c r="A18" s="120"/>
      <c r="B18" s="119"/>
      <c r="C18" s="258" t="s">
        <v>106</v>
      </c>
      <c r="E18" s="113">
        <v>40.254482359745516</v>
      </c>
      <c r="F18" s="115">
        <v>696</v>
      </c>
      <c r="G18" s="114">
        <v>711</v>
      </c>
      <c r="H18" s="114">
        <v>738</v>
      </c>
      <c r="I18" s="114">
        <v>732</v>
      </c>
      <c r="J18" s="140">
        <v>746</v>
      </c>
      <c r="K18" s="114">
        <v>-50</v>
      </c>
      <c r="L18" s="116">
        <v>-6.7024128686327078</v>
      </c>
    </row>
    <row r="19" spans="1:12" s="110" customFormat="1" ht="15" customHeight="1" x14ac:dyDescent="0.2">
      <c r="A19" s="120"/>
      <c r="B19" s="119"/>
      <c r="C19" s="258" t="s">
        <v>107</v>
      </c>
      <c r="E19" s="113">
        <v>59.745517640254484</v>
      </c>
      <c r="F19" s="115">
        <v>1033</v>
      </c>
      <c r="G19" s="114">
        <v>1105</v>
      </c>
      <c r="H19" s="114">
        <v>1141</v>
      </c>
      <c r="I19" s="114">
        <v>1166</v>
      </c>
      <c r="J19" s="140">
        <v>1146</v>
      </c>
      <c r="K19" s="114">
        <v>-113</v>
      </c>
      <c r="L19" s="116">
        <v>-9.8603839441535772</v>
      </c>
    </row>
    <row r="20" spans="1:12" s="110" customFormat="1" ht="15" customHeight="1" x14ac:dyDescent="0.2">
      <c r="A20" s="120"/>
      <c r="B20" s="121" t="s">
        <v>110</v>
      </c>
      <c r="C20" s="258"/>
      <c r="E20" s="113">
        <v>26.39071397284275</v>
      </c>
      <c r="F20" s="115">
        <v>1205</v>
      </c>
      <c r="G20" s="114">
        <v>1233</v>
      </c>
      <c r="H20" s="114">
        <v>1255</v>
      </c>
      <c r="I20" s="114">
        <v>1261</v>
      </c>
      <c r="J20" s="140">
        <v>1270</v>
      </c>
      <c r="K20" s="114">
        <v>-65</v>
      </c>
      <c r="L20" s="116">
        <v>-5.1181102362204722</v>
      </c>
    </row>
    <row r="21" spans="1:12" s="110" customFormat="1" ht="15" customHeight="1" x14ac:dyDescent="0.2">
      <c r="A21" s="120"/>
      <c r="B21" s="119"/>
      <c r="C21" s="258" t="s">
        <v>106</v>
      </c>
      <c r="E21" s="113">
        <v>36.92946058091286</v>
      </c>
      <c r="F21" s="115">
        <v>445</v>
      </c>
      <c r="G21" s="114">
        <v>459</v>
      </c>
      <c r="H21" s="114">
        <v>474</v>
      </c>
      <c r="I21" s="114">
        <v>473</v>
      </c>
      <c r="J21" s="140">
        <v>458</v>
      </c>
      <c r="K21" s="114">
        <v>-13</v>
      </c>
      <c r="L21" s="116">
        <v>-2.8384279475982535</v>
      </c>
    </row>
    <row r="22" spans="1:12" s="110" customFormat="1" ht="15" customHeight="1" x14ac:dyDescent="0.2">
      <c r="A22" s="120"/>
      <c r="B22" s="119"/>
      <c r="C22" s="258" t="s">
        <v>107</v>
      </c>
      <c r="E22" s="113">
        <v>63.07053941908714</v>
      </c>
      <c r="F22" s="115">
        <v>760</v>
      </c>
      <c r="G22" s="114">
        <v>774</v>
      </c>
      <c r="H22" s="114">
        <v>781</v>
      </c>
      <c r="I22" s="114">
        <v>788</v>
      </c>
      <c r="J22" s="140">
        <v>812</v>
      </c>
      <c r="K22" s="114">
        <v>-52</v>
      </c>
      <c r="L22" s="116">
        <v>-6.4039408866995071</v>
      </c>
    </row>
    <row r="23" spans="1:12" s="110" customFormat="1" ht="15" customHeight="1" x14ac:dyDescent="0.2">
      <c r="A23" s="120"/>
      <c r="B23" s="121" t="s">
        <v>111</v>
      </c>
      <c r="C23" s="258"/>
      <c r="E23" s="113">
        <v>23.565484012264566</v>
      </c>
      <c r="F23" s="115">
        <v>1076</v>
      </c>
      <c r="G23" s="114">
        <v>1101</v>
      </c>
      <c r="H23" s="114">
        <v>1120</v>
      </c>
      <c r="I23" s="114">
        <v>1074</v>
      </c>
      <c r="J23" s="140">
        <v>1042</v>
      </c>
      <c r="K23" s="114">
        <v>34</v>
      </c>
      <c r="L23" s="116">
        <v>3.2629558541266794</v>
      </c>
    </row>
    <row r="24" spans="1:12" s="110" customFormat="1" ht="15" customHeight="1" x14ac:dyDescent="0.2">
      <c r="A24" s="120"/>
      <c r="B24" s="119"/>
      <c r="C24" s="258" t="s">
        <v>106</v>
      </c>
      <c r="E24" s="113">
        <v>57.806691449814124</v>
      </c>
      <c r="F24" s="115">
        <v>622</v>
      </c>
      <c r="G24" s="114">
        <v>643</v>
      </c>
      <c r="H24" s="114">
        <v>656</v>
      </c>
      <c r="I24" s="114">
        <v>621</v>
      </c>
      <c r="J24" s="140">
        <v>605</v>
      </c>
      <c r="K24" s="114">
        <v>17</v>
      </c>
      <c r="L24" s="116">
        <v>2.8099173553719008</v>
      </c>
    </row>
    <row r="25" spans="1:12" s="110" customFormat="1" ht="15" customHeight="1" x14ac:dyDescent="0.2">
      <c r="A25" s="120"/>
      <c r="B25" s="119"/>
      <c r="C25" s="258" t="s">
        <v>107</v>
      </c>
      <c r="E25" s="113">
        <v>42.193308550185876</v>
      </c>
      <c r="F25" s="115">
        <v>454</v>
      </c>
      <c r="G25" s="114">
        <v>458</v>
      </c>
      <c r="H25" s="114">
        <v>464</v>
      </c>
      <c r="I25" s="114">
        <v>453</v>
      </c>
      <c r="J25" s="140">
        <v>437</v>
      </c>
      <c r="K25" s="114">
        <v>17</v>
      </c>
      <c r="L25" s="116">
        <v>3.8901601830663615</v>
      </c>
    </row>
    <row r="26" spans="1:12" s="110" customFormat="1" ht="15" customHeight="1" x14ac:dyDescent="0.2">
      <c r="A26" s="120"/>
      <c r="C26" s="121" t="s">
        <v>187</v>
      </c>
      <c r="D26" s="110" t="s">
        <v>188</v>
      </c>
      <c r="E26" s="113">
        <v>2.8909329829172141</v>
      </c>
      <c r="F26" s="115">
        <v>132</v>
      </c>
      <c r="G26" s="114">
        <v>152</v>
      </c>
      <c r="H26" s="114">
        <v>176</v>
      </c>
      <c r="I26" s="114">
        <v>141</v>
      </c>
      <c r="J26" s="140">
        <v>131</v>
      </c>
      <c r="K26" s="114">
        <v>1</v>
      </c>
      <c r="L26" s="116">
        <v>0.76335877862595425</v>
      </c>
    </row>
    <row r="27" spans="1:12" s="110" customFormat="1" ht="15" customHeight="1" x14ac:dyDescent="0.2">
      <c r="A27" s="120"/>
      <c r="B27" s="119"/>
      <c r="D27" s="259" t="s">
        <v>106</v>
      </c>
      <c r="E27" s="113">
        <v>56.060606060606062</v>
      </c>
      <c r="F27" s="115">
        <v>74</v>
      </c>
      <c r="G27" s="114">
        <v>85</v>
      </c>
      <c r="H27" s="114">
        <v>101</v>
      </c>
      <c r="I27" s="114">
        <v>77</v>
      </c>
      <c r="J27" s="140">
        <v>69</v>
      </c>
      <c r="K27" s="114">
        <v>5</v>
      </c>
      <c r="L27" s="116">
        <v>7.2463768115942031</v>
      </c>
    </row>
    <row r="28" spans="1:12" s="110" customFormat="1" ht="15" customHeight="1" x14ac:dyDescent="0.2">
      <c r="A28" s="120"/>
      <c r="B28" s="119"/>
      <c r="D28" s="259" t="s">
        <v>107</v>
      </c>
      <c r="E28" s="113">
        <v>43.939393939393938</v>
      </c>
      <c r="F28" s="115">
        <v>58</v>
      </c>
      <c r="G28" s="114">
        <v>67</v>
      </c>
      <c r="H28" s="114">
        <v>75</v>
      </c>
      <c r="I28" s="114">
        <v>64</v>
      </c>
      <c r="J28" s="140">
        <v>62</v>
      </c>
      <c r="K28" s="114">
        <v>-4</v>
      </c>
      <c r="L28" s="116">
        <v>-6.4516129032258061</v>
      </c>
    </row>
    <row r="29" spans="1:12" s="110" customFormat="1" ht="24" customHeight="1" x14ac:dyDescent="0.2">
      <c r="A29" s="604" t="s">
        <v>189</v>
      </c>
      <c r="B29" s="605"/>
      <c r="C29" s="605"/>
      <c r="D29" s="606"/>
      <c r="E29" s="113">
        <v>96.758650897941308</v>
      </c>
      <c r="F29" s="115">
        <v>4418</v>
      </c>
      <c r="G29" s="114">
        <v>4553</v>
      </c>
      <c r="H29" s="114">
        <v>4664</v>
      </c>
      <c r="I29" s="114">
        <v>4631</v>
      </c>
      <c r="J29" s="140">
        <v>4545</v>
      </c>
      <c r="K29" s="114">
        <v>-127</v>
      </c>
      <c r="L29" s="116">
        <v>-2.7942794279427945</v>
      </c>
    </row>
    <row r="30" spans="1:12" s="110" customFormat="1" ht="15" customHeight="1" x14ac:dyDescent="0.2">
      <c r="A30" s="120"/>
      <c r="B30" s="119"/>
      <c r="C30" s="258" t="s">
        <v>106</v>
      </c>
      <c r="E30" s="113">
        <v>43.70755998189226</v>
      </c>
      <c r="F30" s="115">
        <v>1931</v>
      </c>
      <c r="G30" s="114">
        <v>1956</v>
      </c>
      <c r="H30" s="114">
        <v>2008</v>
      </c>
      <c r="I30" s="114">
        <v>1961</v>
      </c>
      <c r="J30" s="140">
        <v>1926</v>
      </c>
      <c r="K30" s="114">
        <v>5</v>
      </c>
      <c r="L30" s="116">
        <v>0.25960539979231567</v>
      </c>
    </row>
    <row r="31" spans="1:12" s="110" customFormat="1" ht="15" customHeight="1" x14ac:dyDescent="0.2">
      <c r="A31" s="120"/>
      <c r="B31" s="119"/>
      <c r="C31" s="258" t="s">
        <v>107</v>
      </c>
      <c r="E31" s="113">
        <v>56.29244001810774</v>
      </c>
      <c r="F31" s="115">
        <v>2487</v>
      </c>
      <c r="G31" s="114">
        <v>2597</v>
      </c>
      <c r="H31" s="114">
        <v>2656</v>
      </c>
      <c r="I31" s="114">
        <v>2670</v>
      </c>
      <c r="J31" s="140">
        <v>2619</v>
      </c>
      <c r="K31" s="114">
        <v>-132</v>
      </c>
      <c r="L31" s="116">
        <v>-5.0400916380297822</v>
      </c>
    </row>
    <row r="32" spans="1:12" s="110" customFormat="1" ht="15" customHeight="1" x14ac:dyDescent="0.2">
      <c r="A32" s="120"/>
      <c r="B32" s="119" t="s">
        <v>117</v>
      </c>
      <c r="C32" s="258"/>
      <c r="E32" s="113">
        <v>3.1756460797196673</v>
      </c>
      <c r="F32" s="114">
        <v>145</v>
      </c>
      <c r="G32" s="114">
        <v>127</v>
      </c>
      <c r="H32" s="114">
        <v>113</v>
      </c>
      <c r="I32" s="114">
        <v>115</v>
      </c>
      <c r="J32" s="140">
        <v>111</v>
      </c>
      <c r="K32" s="114">
        <v>34</v>
      </c>
      <c r="L32" s="116">
        <v>30.63063063063063</v>
      </c>
    </row>
    <row r="33" spans="1:12" s="110" customFormat="1" ht="15" customHeight="1" x14ac:dyDescent="0.2">
      <c r="A33" s="120"/>
      <c r="B33" s="119"/>
      <c r="C33" s="258" t="s">
        <v>106</v>
      </c>
      <c r="E33" s="113">
        <v>68.965517241379317</v>
      </c>
      <c r="F33" s="114">
        <v>100</v>
      </c>
      <c r="G33" s="114">
        <v>85</v>
      </c>
      <c r="H33" s="114">
        <v>74</v>
      </c>
      <c r="I33" s="114">
        <v>73</v>
      </c>
      <c r="J33" s="140">
        <v>74</v>
      </c>
      <c r="K33" s="114">
        <v>26</v>
      </c>
      <c r="L33" s="116">
        <v>35.135135135135137</v>
      </c>
    </row>
    <row r="34" spans="1:12" s="110" customFormat="1" ht="15" customHeight="1" x14ac:dyDescent="0.2">
      <c r="A34" s="120"/>
      <c r="B34" s="119"/>
      <c r="C34" s="258" t="s">
        <v>107</v>
      </c>
      <c r="E34" s="113">
        <v>31.03448275862069</v>
      </c>
      <c r="F34" s="114">
        <v>45</v>
      </c>
      <c r="G34" s="114">
        <v>42</v>
      </c>
      <c r="H34" s="114">
        <v>39</v>
      </c>
      <c r="I34" s="114">
        <v>42</v>
      </c>
      <c r="J34" s="140">
        <v>37</v>
      </c>
      <c r="K34" s="114">
        <v>8</v>
      </c>
      <c r="L34" s="116">
        <v>21.621621621621621</v>
      </c>
    </row>
    <row r="35" spans="1:12" s="110" customFormat="1" ht="24" customHeight="1" x14ac:dyDescent="0.2">
      <c r="A35" s="604" t="s">
        <v>192</v>
      </c>
      <c r="B35" s="605"/>
      <c r="C35" s="605"/>
      <c r="D35" s="606"/>
      <c r="E35" s="113">
        <v>9.592641261498029</v>
      </c>
      <c r="F35" s="114">
        <v>438</v>
      </c>
      <c r="G35" s="114">
        <v>425</v>
      </c>
      <c r="H35" s="114">
        <v>426</v>
      </c>
      <c r="I35" s="114">
        <v>431</v>
      </c>
      <c r="J35" s="114">
        <v>385</v>
      </c>
      <c r="K35" s="318">
        <v>53</v>
      </c>
      <c r="L35" s="319">
        <v>13.766233766233766</v>
      </c>
    </row>
    <row r="36" spans="1:12" s="110" customFormat="1" ht="15" customHeight="1" x14ac:dyDescent="0.2">
      <c r="A36" s="120"/>
      <c r="B36" s="119"/>
      <c r="C36" s="258" t="s">
        <v>106</v>
      </c>
      <c r="E36" s="113">
        <v>47.488584474885847</v>
      </c>
      <c r="F36" s="114">
        <v>208</v>
      </c>
      <c r="G36" s="114">
        <v>181</v>
      </c>
      <c r="H36" s="114">
        <v>180</v>
      </c>
      <c r="I36" s="114">
        <v>181</v>
      </c>
      <c r="J36" s="114">
        <v>163</v>
      </c>
      <c r="K36" s="318">
        <v>45</v>
      </c>
      <c r="L36" s="116">
        <v>27.607361963190183</v>
      </c>
    </row>
    <row r="37" spans="1:12" s="110" customFormat="1" ht="15" customHeight="1" x14ac:dyDescent="0.2">
      <c r="A37" s="120"/>
      <c r="B37" s="119"/>
      <c r="C37" s="258" t="s">
        <v>107</v>
      </c>
      <c r="E37" s="113">
        <v>52.511415525114153</v>
      </c>
      <c r="F37" s="114">
        <v>230</v>
      </c>
      <c r="G37" s="114">
        <v>244</v>
      </c>
      <c r="H37" s="114">
        <v>246</v>
      </c>
      <c r="I37" s="114">
        <v>250</v>
      </c>
      <c r="J37" s="140">
        <v>222</v>
      </c>
      <c r="K37" s="114">
        <v>8</v>
      </c>
      <c r="L37" s="116">
        <v>3.6036036036036037</v>
      </c>
    </row>
    <row r="38" spans="1:12" s="110" customFormat="1" ht="15" customHeight="1" x14ac:dyDescent="0.2">
      <c r="A38" s="120"/>
      <c r="B38" s="119" t="s">
        <v>328</v>
      </c>
      <c r="C38" s="258"/>
      <c r="E38" s="113">
        <v>67.630310994305745</v>
      </c>
      <c r="F38" s="114">
        <v>3088</v>
      </c>
      <c r="G38" s="114">
        <v>3193</v>
      </c>
      <c r="H38" s="114">
        <v>3270</v>
      </c>
      <c r="I38" s="114">
        <v>3262</v>
      </c>
      <c r="J38" s="140">
        <v>3233</v>
      </c>
      <c r="K38" s="114">
        <v>-145</v>
      </c>
      <c r="L38" s="116">
        <v>-4.4849984534488092</v>
      </c>
    </row>
    <row r="39" spans="1:12" s="110" customFormat="1" ht="15" customHeight="1" x14ac:dyDescent="0.2">
      <c r="A39" s="120"/>
      <c r="B39" s="119"/>
      <c r="C39" s="258" t="s">
        <v>106</v>
      </c>
      <c r="E39" s="113">
        <v>43.782383419689118</v>
      </c>
      <c r="F39" s="115">
        <v>1352</v>
      </c>
      <c r="G39" s="114">
        <v>1393</v>
      </c>
      <c r="H39" s="114">
        <v>1440</v>
      </c>
      <c r="I39" s="114">
        <v>1411</v>
      </c>
      <c r="J39" s="140">
        <v>1403</v>
      </c>
      <c r="K39" s="114">
        <v>-51</v>
      </c>
      <c r="L39" s="116">
        <v>-3.6350677120456165</v>
      </c>
    </row>
    <row r="40" spans="1:12" s="110" customFormat="1" ht="15" customHeight="1" x14ac:dyDescent="0.2">
      <c r="A40" s="120"/>
      <c r="B40" s="119"/>
      <c r="C40" s="258" t="s">
        <v>107</v>
      </c>
      <c r="E40" s="113">
        <v>56.217616580310882</v>
      </c>
      <c r="F40" s="115">
        <v>1736</v>
      </c>
      <c r="G40" s="114">
        <v>1800</v>
      </c>
      <c r="H40" s="114">
        <v>1830</v>
      </c>
      <c r="I40" s="114">
        <v>1851</v>
      </c>
      <c r="J40" s="140">
        <v>1830</v>
      </c>
      <c r="K40" s="114">
        <v>-94</v>
      </c>
      <c r="L40" s="116">
        <v>-5.1366120218579239</v>
      </c>
    </row>
    <row r="41" spans="1:12" s="110" customFormat="1" ht="15" customHeight="1" x14ac:dyDescent="0.2">
      <c r="A41" s="120"/>
      <c r="B41" s="320" t="s">
        <v>515</v>
      </c>
      <c r="C41" s="258"/>
      <c r="E41" s="113">
        <v>9.1546211125711778</v>
      </c>
      <c r="F41" s="115">
        <v>418</v>
      </c>
      <c r="G41" s="114">
        <v>420</v>
      </c>
      <c r="H41" s="114">
        <v>428</v>
      </c>
      <c r="I41" s="114">
        <v>420</v>
      </c>
      <c r="J41" s="140">
        <v>419</v>
      </c>
      <c r="K41" s="114">
        <v>-1</v>
      </c>
      <c r="L41" s="116">
        <v>-0.2386634844868735</v>
      </c>
    </row>
    <row r="42" spans="1:12" s="110" customFormat="1" ht="15" customHeight="1" x14ac:dyDescent="0.2">
      <c r="A42" s="120"/>
      <c r="B42" s="119"/>
      <c r="C42" s="268" t="s">
        <v>106</v>
      </c>
      <c r="D42" s="182"/>
      <c r="E42" s="113">
        <v>47.368421052631582</v>
      </c>
      <c r="F42" s="115">
        <v>198</v>
      </c>
      <c r="G42" s="114">
        <v>197</v>
      </c>
      <c r="H42" s="114">
        <v>193</v>
      </c>
      <c r="I42" s="114">
        <v>185</v>
      </c>
      <c r="J42" s="140">
        <v>187</v>
      </c>
      <c r="K42" s="114">
        <v>11</v>
      </c>
      <c r="L42" s="116">
        <v>5.882352941176471</v>
      </c>
    </row>
    <row r="43" spans="1:12" s="110" customFormat="1" ht="15" customHeight="1" x14ac:dyDescent="0.2">
      <c r="A43" s="120"/>
      <c r="B43" s="119"/>
      <c r="C43" s="268" t="s">
        <v>107</v>
      </c>
      <c r="D43" s="182"/>
      <c r="E43" s="113">
        <v>52.631578947368418</v>
      </c>
      <c r="F43" s="115">
        <v>220</v>
      </c>
      <c r="G43" s="114">
        <v>223</v>
      </c>
      <c r="H43" s="114">
        <v>235</v>
      </c>
      <c r="I43" s="114">
        <v>235</v>
      </c>
      <c r="J43" s="140">
        <v>232</v>
      </c>
      <c r="K43" s="114">
        <v>-12</v>
      </c>
      <c r="L43" s="116">
        <v>-5.1724137931034484</v>
      </c>
    </row>
    <row r="44" spans="1:12" s="110" customFormat="1" ht="15" customHeight="1" x14ac:dyDescent="0.2">
      <c r="A44" s="120"/>
      <c r="B44" s="119" t="s">
        <v>205</v>
      </c>
      <c r="C44" s="268"/>
      <c r="D44" s="182"/>
      <c r="E44" s="113">
        <v>13.622426631625055</v>
      </c>
      <c r="F44" s="115">
        <v>622</v>
      </c>
      <c r="G44" s="114">
        <v>646</v>
      </c>
      <c r="H44" s="114">
        <v>658</v>
      </c>
      <c r="I44" s="114">
        <v>640</v>
      </c>
      <c r="J44" s="140">
        <v>627</v>
      </c>
      <c r="K44" s="114">
        <v>-5</v>
      </c>
      <c r="L44" s="116">
        <v>-0.79744816586921852</v>
      </c>
    </row>
    <row r="45" spans="1:12" s="110" customFormat="1" ht="15" customHeight="1" x14ac:dyDescent="0.2">
      <c r="A45" s="120"/>
      <c r="B45" s="119"/>
      <c r="C45" s="268" t="s">
        <v>106</v>
      </c>
      <c r="D45" s="182"/>
      <c r="E45" s="113">
        <v>43.89067524115756</v>
      </c>
      <c r="F45" s="115">
        <v>273</v>
      </c>
      <c r="G45" s="114">
        <v>271</v>
      </c>
      <c r="H45" s="114">
        <v>270</v>
      </c>
      <c r="I45" s="114">
        <v>258</v>
      </c>
      <c r="J45" s="140">
        <v>249</v>
      </c>
      <c r="K45" s="114">
        <v>24</v>
      </c>
      <c r="L45" s="116">
        <v>9.6385542168674707</v>
      </c>
    </row>
    <row r="46" spans="1:12" s="110" customFormat="1" ht="15" customHeight="1" x14ac:dyDescent="0.2">
      <c r="A46" s="123"/>
      <c r="B46" s="124"/>
      <c r="C46" s="260" t="s">
        <v>107</v>
      </c>
      <c r="D46" s="261"/>
      <c r="E46" s="125">
        <v>56.10932475884244</v>
      </c>
      <c r="F46" s="143">
        <v>349</v>
      </c>
      <c r="G46" s="144">
        <v>375</v>
      </c>
      <c r="H46" s="144">
        <v>388</v>
      </c>
      <c r="I46" s="144">
        <v>382</v>
      </c>
      <c r="J46" s="145">
        <v>378</v>
      </c>
      <c r="K46" s="144">
        <v>-29</v>
      </c>
      <c r="L46" s="146">
        <v>-7.6719576719576716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4566</v>
      </c>
      <c r="E11" s="114">
        <v>4684</v>
      </c>
      <c r="F11" s="114">
        <v>4782</v>
      </c>
      <c r="G11" s="114">
        <v>4753</v>
      </c>
      <c r="H11" s="140">
        <v>4664</v>
      </c>
      <c r="I11" s="115">
        <v>-98</v>
      </c>
      <c r="J11" s="116">
        <v>-2.1012006861063464</v>
      </c>
    </row>
    <row r="12" spans="1:15" s="110" customFormat="1" ht="24.95" customHeight="1" x14ac:dyDescent="0.2">
      <c r="A12" s="193" t="s">
        <v>132</v>
      </c>
      <c r="B12" s="194" t="s">
        <v>133</v>
      </c>
      <c r="C12" s="113">
        <v>6.9645203679369247</v>
      </c>
      <c r="D12" s="115">
        <v>318</v>
      </c>
      <c r="E12" s="114">
        <v>335</v>
      </c>
      <c r="F12" s="114">
        <v>360</v>
      </c>
      <c r="G12" s="114">
        <v>331</v>
      </c>
      <c r="H12" s="140">
        <v>334</v>
      </c>
      <c r="I12" s="115">
        <v>-16</v>
      </c>
      <c r="J12" s="116">
        <v>-4.7904191616766463</v>
      </c>
    </row>
    <row r="13" spans="1:15" s="110" customFormat="1" ht="24.95" customHeight="1" x14ac:dyDescent="0.2">
      <c r="A13" s="193" t="s">
        <v>134</v>
      </c>
      <c r="B13" s="199" t="s">
        <v>214</v>
      </c>
      <c r="C13" s="113">
        <v>0.76653526062198862</v>
      </c>
      <c r="D13" s="115">
        <v>35</v>
      </c>
      <c r="E13" s="114">
        <v>43</v>
      </c>
      <c r="F13" s="114">
        <v>39</v>
      </c>
      <c r="G13" s="114">
        <v>38</v>
      </c>
      <c r="H13" s="140">
        <v>34</v>
      </c>
      <c r="I13" s="115">
        <v>1</v>
      </c>
      <c r="J13" s="116">
        <v>2.9411764705882355</v>
      </c>
    </row>
    <row r="14" spans="1:15" s="287" customFormat="1" ht="24.95" customHeight="1" x14ac:dyDescent="0.2">
      <c r="A14" s="193" t="s">
        <v>215</v>
      </c>
      <c r="B14" s="199" t="s">
        <v>137</v>
      </c>
      <c r="C14" s="113">
        <v>6.2417871222076213</v>
      </c>
      <c r="D14" s="115">
        <v>285</v>
      </c>
      <c r="E14" s="114">
        <v>285</v>
      </c>
      <c r="F14" s="114">
        <v>286</v>
      </c>
      <c r="G14" s="114">
        <v>296</v>
      </c>
      <c r="H14" s="140">
        <v>295</v>
      </c>
      <c r="I14" s="115">
        <v>-10</v>
      </c>
      <c r="J14" s="116">
        <v>-3.3898305084745761</v>
      </c>
      <c r="K14" s="110"/>
      <c r="L14" s="110"/>
      <c r="M14" s="110"/>
      <c r="N14" s="110"/>
      <c r="O14" s="110"/>
    </row>
    <row r="15" spans="1:15" s="110" customFormat="1" ht="24.95" customHeight="1" x14ac:dyDescent="0.2">
      <c r="A15" s="193" t="s">
        <v>216</v>
      </c>
      <c r="B15" s="199" t="s">
        <v>217</v>
      </c>
      <c r="C15" s="113">
        <v>2.2996057818659659</v>
      </c>
      <c r="D15" s="115">
        <v>105</v>
      </c>
      <c r="E15" s="114">
        <v>104</v>
      </c>
      <c r="F15" s="114">
        <v>101</v>
      </c>
      <c r="G15" s="114">
        <v>108</v>
      </c>
      <c r="H15" s="140">
        <v>107</v>
      </c>
      <c r="I15" s="115">
        <v>-2</v>
      </c>
      <c r="J15" s="116">
        <v>-1.8691588785046729</v>
      </c>
    </row>
    <row r="16" spans="1:15" s="287" customFormat="1" ht="24.95" customHeight="1" x14ac:dyDescent="0.2">
      <c r="A16" s="193" t="s">
        <v>218</v>
      </c>
      <c r="B16" s="199" t="s">
        <v>141</v>
      </c>
      <c r="C16" s="113">
        <v>3.0880420499342969</v>
      </c>
      <c r="D16" s="115">
        <v>141</v>
      </c>
      <c r="E16" s="114">
        <v>144</v>
      </c>
      <c r="F16" s="114">
        <v>144</v>
      </c>
      <c r="G16" s="114">
        <v>142</v>
      </c>
      <c r="H16" s="140">
        <v>147</v>
      </c>
      <c r="I16" s="115">
        <v>-6</v>
      </c>
      <c r="J16" s="116">
        <v>-4.0816326530612246</v>
      </c>
      <c r="K16" s="110"/>
      <c r="L16" s="110"/>
      <c r="M16" s="110"/>
      <c r="N16" s="110"/>
      <c r="O16" s="110"/>
    </row>
    <row r="17" spans="1:15" s="110" customFormat="1" ht="24.95" customHeight="1" x14ac:dyDescent="0.2">
      <c r="A17" s="193" t="s">
        <v>142</v>
      </c>
      <c r="B17" s="199" t="s">
        <v>220</v>
      </c>
      <c r="C17" s="113">
        <v>0.8541392904073587</v>
      </c>
      <c r="D17" s="115">
        <v>39</v>
      </c>
      <c r="E17" s="114">
        <v>37</v>
      </c>
      <c r="F17" s="114">
        <v>41</v>
      </c>
      <c r="G17" s="114">
        <v>46</v>
      </c>
      <c r="H17" s="140">
        <v>41</v>
      </c>
      <c r="I17" s="115">
        <v>-2</v>
      </c>
      <c r="J17" s="116">
        <v>-4.8780487804878048</v>
      </c>
    </row>
    <row r="18" spans="1:15" s="287" customFormat="1" ht="24.95" customHeight="1" x14ac:dyDescent="0.2">
      <c r="A18" s="201" t="s">
        <v>144</v>
      </c>
      <c r="B18" s="202" t="s">
        <v>145</v>
      </c>
      <c r="C18" s="113">
        <v>8.0814717477003946</v>
      </c>
      <c r="D18" s="115">
        <v>369</v>
      </c>
      <c r="E18" s="114">
        <v>358</v>
      </c>
      <c r="F18" s="114">
        <v>375</v>
      </c>
      <c r="G18" s="114">
        <v>382</v>
      </c>
      <c r="H18" s="140">
        <v>379</v>
      </c>
      <c r="I18" s="115">
        <v>-10</v>
      </c>
      <c r="J18" s="116">
        <v>-2.6385224274406331</v>
      </c>
      <c r="K18" s="110"/>
      <c r="L18" s="110"/>
      <c r="M18" s="110"/>
      <c r="N18" s="110"/>
      <c r="O18" s="110"/>
    </row>
    <row r="19" spans="1:15" s="110" customFormat="1" ht="24.95" customHeight="1" x14ac:dyDescent="0.2">
      <c r="A19" s="193" t="s">
        <v>146</v>
      </c>
      <c r="B19" s="199" t="s">
        <v>147</v>
      </c>
      <c r="C19" s="113">
        <v>15.549715286903197</v>
      </c>
      <c r="D19" s="115">
        <v>710</v>
      </c>
      <c r="E19" s="114">
        <v>735</v>
      </c>
      <c r="F19" s="114">
        <v>708</v>
      </c>
      <c r="G19" s="114">
        <v>756</v>
      </c>
      <c r="H19" s="140">
        <v>721</v>
      </c>
      <c r="I19" s="115">
        <v>-11</v>
      </c>
      <c r="J19" s="116">
        <v>-1.5256588072122053</v>
      </c>
    </row>
    <row r="20" spans="1:15" s="287" customFormat="1" ht="24.95" customHeight="1" x14ac:dyDescent="0.2">
      <c r="A20" s="193" t="s">
        <v>148</v>
      </c>
      <c r="B20" s="199" t="s">
        <v>149</v>
      </c>
      <c r="C20" s="113">
        <v>6.5265002190100745</v>
      </c>
      <c r="D20" s="115">
        <v>298</v>
      </c>
      <c r="E20" s="114">
        <v>313</v>
      </c>
      <c r="F20" s="114">
        <v>307</v>
      </c>
      <c r="G20" s="114">
        <v>300</v>
      </c>
      <c r="H20" s="140">
        <v>312</v>
      </c>
      <c r="I20" s="115">
        <v>-14</v>
      </c>
      <c r="J20" s="116">
        <v>-4.4871794871794872</v>
      </c>
      <c r="K20" s="110"/>
      <c r="L20" s="110"/>
      <c r="M20" s="110"/>
      <c r="N20" s="110"/>
      <c r="O20" s="110"/>
    </row>
    <row r="21" spans="1:15" s="110" customFormat="1" ht="24.95" customHeight="1" x14ac:dyDescent="0.2">
      <c r="A21" s="201" t="s">
        <v>150</v>
      </c>
      <c r="B21" s="202" t="s">
        <v>151</v>
      </c>
      <c r="C21" s="113">
        <v>12.374069207183531</v>
      </c>
      <c r="D21" s="115">
        <v>565</v>
      </c>
      <c r="E21" s="114">
        <v>669</v>
      </c>
      <c r="F21" s="114">
        <v>687</v>
      </c>
      <c r="G21" s="114">
        <v>683</v>
      </c>
      <c r="H21" s="140">
        <v>674</v>
      </c>
      <c r="I21" s="115">
        <v>-109</v>
      </c>
      <c r="J21" s="116">
        <v>-16.172106824925816</v>
      </c>
    </row>
    <row r="22" spans="1:15" s="110" customFormat="1" ht="24.95" customHeight="1" x14ac:dyDescent="0.2">
      <c r="A22" s="201" t="s">
        <v>152</v>
      </c>
      <c r="B22" s="199" t="s">
        <v>153</v>
      </c>
      <c r="C22" s="113">
        <v>0.63512921594393346</v>
      </c>
      <c r="D22" s="115">
        <v>29</v>
      </c>
      <c r="E22" s="114">
        <v>30</v>
      </c>
      <c r="F22" s="114">
        <v>26</v>
      </c>
      <c r="G22" s="114">
        <v>27</v>
      </c>
      <c r="H22" s="140">
        <v>25</v>
      </c>
      <c r="I22" s="115">
        <v>4</v>
      </c>
      <c r="J22" s="116">
        <v>16</v>
      </c>
    </row>
    <row r="23" spans="1:15" s="110" customFormat="1" ht="24.95" customHeight="1" x14ac:dyDescent="0.2">
      <c r="A23" s="193" t="s">
        <v>154</v>
      </c>
      <c r="B23" s="199" t="s">
        <v>155</v>
      </c>
      <c r="C23" s="113">
        <v>1.029347349978099</v>
      </c>
      <c r="D23" s="115">
        <v>47</v>
      </c>
      <c r="E23" s="114">
        <v>49</v>
      </c>
      <c r="F23" s="114">
        <v>49</v>
      </c>
      <c r="G23" s="114">
        <v>51</v>
      </c>
      <c r="H23" s="140">
        <v>50</v>
      </c>
      <c r="I23" s="115">
        <v>-3</v>
      </c>
      <c r="J23" s="116">
        <v>-6</v>
      </c>
    </row>
    <row r="24" spans="1:15" s="110" customFormat="1" ht="24.95" customHeight="1" x14ac:dyDescent="0.2">
      <c r="A24" s="193" t="s">
        <v>156</v>
      </c>
      <c r="B24" s="199" t="s">
        <v>221</v>
      </c>
      <c r="C24" s="113">
        <v>7.4463425317564607</v>
      </c>
      <c r="D24" s="115">
        <v>340</v>
      </c>
      <c r="E24" s="114">
        <v>343</v>
      </c>
      <c r="F24" s="114">
        <v>342</v>
      </c>
      <c r="G24" s="114">
        <v>334</v>
      </c>
      <c r="H24" s="140">
        <v>331</v>
      </c>
      <c r="I24" s="115">
        <v>9</v>
      </c>
      <c r="J24" s="116">
        <v>2.7190332326283988</v>
      </c>
    </row>
    <row r="25" spans="1:15" s="110" customFormat="1" ht="24.95" customHeight="1" x14ac:dyDescent="0.2">
      <c r="A25" s="193" t="s">
        <v>222</v>
      </c>
      <c r="B25" s="204" t="s">
        <v>159</v>
      </c>
      <c r="C25" s="113">
        <v>8.8699080157687256</v>
      </c>
      <c r="D25" s="115">
        <v>405</v>
      </c>
      <c r="E25" s="114">
        <v>323</v>
      </c>
      <c r="F25" s="114">
        <v>376</v>
      </c>
      <c r="G25" s="114">
        <v>341</v>
      </c>
      <c r="H25" s="140">
        <v>319</v>
      </c>
      <c r="I25" s="115">
        <v>86</v>
      </c>
      <c r="J25" s="116">
        <v>26.959247648902821</v>
      </c>
    </row>
    <row r="26" spans="1:15" s="110" customFormat="1" ht="24.95" customHeight="1" x14ac:dyDescent="0.2">
      <c r="A26" s="201">
        <v>782.78300000000002</v>
      </c>
      <c r="B26" s="203" t="s">
        <v>160</v>
      </c>
      <c r="C26" s="113">
        <v>1.4016644765659221</v>
      </c>
      <c r="D26" s="115">
        <v>64</v>
      </c>
      <c r="E26" s="114">
        <v>68</v>
      </c>
      <c r="F26" s="114">
        <v>72</v>
      </c>
      <c r="G26" s="114">
        <v>78</v>
      </c>
      <c r="H26" s="140">
        <v>88</v>
      </c>
      <c r="I26" s="115">
        <v>-24</v>
      </c>
      <c r="J26" s="116">
        <v>-27.272727272727273</v>
      </c>
    </row>
    <row r="27" spans="1:15" s="110" customFormat="1" ht="24.95" customHeight="1" x14ac:dyDescent="0.2">
      <c r="A27" s="193" t="s">
        <v>161</v>
      </c>
      <c r="B27" s="199" t="s">
        <v>162</v>
      </c>
      <c r="C27" s="113">
        <v>3.2413491020586949</v>
      </c>
      <c r="D27" s="115">
        <v>148</v>
      </c>
      <c r="E27" s="114">
        <v>155</v>
      </c>
      <c r="F27" s="114">
        <v>159</v>
      </c>
      <c r="G27" s="114">
        <v>152</v>
      </c>
      <c r="H27" s="140">
        <v>139</v>
      </c>
      <c r="I27" s="115">
        <v>9</v>
      </c>
      <c r="J27" s="116">
        <v>6.4748201438848918</v>
      </c>
    </row>
    <row r="28" spans="1:15" s="110" customFormat="1" ht="24.95" customHeight="1" x14ac:dyDescent="0.2">
      <c r="A28" s="193" t="s">
        <v>163</v>
      </c>
      <c r="B28" s="199" t="s">
        <v>164</v>
      </c>
      <c r="C28" s="113">
        <v>1.3140604467805519</v>
      </c>
      <c r="D28" s="115">
        <v>60</v>
      </c>
      <c r="E28" s="114">
        <v>55</v>
      </c>
      <c r="F28" s="114">
        <v>55</v>
      </c>
      <c r="G28" s="114">
        <v>58</v>
      </c>
      <c r="H28" s="140">
        <v>57</v>
      </c>
      <c r="I28" s="115">
        <v>3</v>
      </c>
      <c r="J28" s="116">
        <v>5.2631578947368425</v>
      </c>
    </row>
    <row r="29" spans="1:15" s="110" customFormat="1" ht="24.95" customHeight="1" x14ac:dyDescent="0.2">
      <c r="A29" s="193">
        <v>86</v>
      </c>
      <c r="B29" s="199" t="s">
        <v>165</v>
      </c>
      <c r="C29" s="113">
        <v>6.3074901445466489</v>
      </c>
      <c r="D29" s="115">
        <v>288</v>
      </c>
      <c r="E29" s="114">
        <v>288</v>
      </c>
      <c r="F29" s="114">
        <v>293</v>
      </c>
      <c r="G29" s="114">
        <v>284</v>
      </c>
      <c r="H29" s="140">
        <v>277</v>
      </c>
      <c r="I29" s="115">
        <v>11</v>
      </c>
      <c r="J29" s="116">
        <v>3.9711191335740073</v>
      </c>
    </row>
    <row r="30" spans="1:15" s="110" customFormat="1" ht="24.95" customHeight="1" x14ac:dyDescent="0.2">
      <c r="A30" s="193">
        <v>87.88</v>
      </c>
      <c r="B30" s="204" t="s">
        <v>166</v>
      </c>
      <c r="C30" s="113">
        <v>2.8471309680245289</v>
      </c>
      <c r="D30" s="115">
        <v>130</v>
      </c>
      <c r="E30" s="114">
        <v>135</v>
      </c>
      <c r="F30" s="114">
        <v>132</v>
      </c>
      <c r="G30" s="114">
        <v>133</v>
      </c>
      <c r="H30" s="140">
        <v>132</v>
      </c>
      <c r="I30" s="115">
        <v>-2</v>
      </c>
      <c r="J30" s="116">
        <v>-1.5151515151515151</v>
      </c>
    </row>
    <row r="31" spans="1:15" s="110" customFormat="1" ht="24.95" customHeight="1" x14ac:dyDescent="0.2">
      <c r="A31" s="193" t="s">
        <v>167</v>
      </c>
      <c r="B31" s="199" t="s">
        <v>168</v>
      </c>
      <c r="C31" s="113">
        <v>10.402978537012702</v>
      </c>
      <c r="D31" s="115">
        <v>475</v>
      </c>
      <c r="E31" s="114">
        <v>500</v>
      </c>
      <c r="F31" s="114">
        <v>516</v>
      </c>
      <c r="G31" s="114">
        <v>509</v>
      </c>
      <c r="H31" s="140">
        <v>497</v>
      </c>
      <c r="I31" s="115">
        <v>-22</v>
      </c>
      <c r="J31" s="116">
        <v>-4.4265593561368206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6.9645203679369247</v>
      </c>
      <c r="D34" s="115">
        <v>318</v>
      </c>
      <c r="E34" s="114">
        <v>335</v>
      </c>
      <c r="F34" s="114">
        <v>360</v>
      </c>
      <c r="G34" s="114">
        <v>331</v>
      </c>
      <c r="H34" s="140">
        <v>334</v>
      </c>
      <c r="I34" s="115">
        <v>-16</v>
      </c>
      <c r="J34" s="116">
        <v>-4.7904191616766463</v>
      </c>
    </row>
    <row r="35" spans="1:10" s="110" customFormat="1" ht="24.95" customHeight="1" x14ac:dyDescent="0.2">
      <c r="A35" s="292" t="s">
        <v>171</v>
      </c>
      <c r="B35" s="293" t="s">
        <v>172</v>
      </c>
      <c r="C35" s="113">
        <v>15.089794130530004</v>
      </c>
      <c r="D35" s="115">
        <v>689</v>
      </c>
      <c r="E35" s="114">
        <v>686</v>
      </c>
      <c r="F35" s="114">
        <v>700</v>
      </c>
      <c r="G35" s="114">
        <v>716</v>
      </c>
      <c r="H35" s="140">
        <v>708</v>
      </c>
      <c r="I35" s="115">
        <v>-19</v>
      </c>
      <c r="J35" s="116">
        <v>-2.6836158192090394</v>
      </c>
    </row>
    <row r="36" spans="1:10" s="110" customFormat="1" ht="24.95" customHeight="1" x14ac:dyDescent="0.2">
      <c r="A36" s="294" t="s">
        <v>173</v>
      </c>
      <c r="B36" s="295" t="s">
        <v>174</v>
      </c>
      <c r="C36" s="125">
        <v>77.945685501533077</v>
      </c>
      <c r="D36" s="143">
        <v>3559</v>
      </c>
      <c r="E36" s="144">
        <v>3663</v>
      </c>
      <c r="F36" s="144">
        <v>3722</v>
      </c>
      <c r="G36" s="144">
        <v>3706</v>
      </c>
      <c r="H36" s="145">
        <v>3622</v>
      </c>
      <c r="I36" s="143">
        <v>-63</v>
      </c>
      <c r="J36" s="146">
        <v>-1.7393705135284374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4566</v>
      </c>
      <c r="F11" s="264">
        <v>4684</v>
      </c>
      <c r="G11" s="264">
        <v>4782</v>
      </c>
      <c r="H11" s="264">
        <v>4753</v>
      </c>
      <c r="I11" s="265">
        <v>4664</v>
      </c>
      <c r="J11" s="263">
        <v>-98</v>
      </c>
      <c r="K11" s="266">
        <v>-2.1012006861063464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39.5970214629873</v>
      </c>
      <c r="E13" s="115">
        <v>1808</v>
      </c>
      <c r="F13" s="114">
        <v>1862</v>
      </c>
      <c r="G13" s="114">
        <v>1920</v>
      </c>
      <c r="H13" s="114">
        <v>1929</v>
      </c>
      <c r="I13" s="140">
        <v>1902</v>
      </c>
      <c r="J13" s="115">
        <v>-94</v>
      </c>
      <c r="K13" s="116">
        <v>-4.9421661409043116</v>
      </c>
    </row>
    <row r="14" spans="1:15" ht="15.95" customHeight="1" x14ac:dyDescent="0.2">
      <c r="A14" s="306" t="s">
        <v>230</v>
      </c>
      <c r="B14" s="307"/>
      <c r="C14" s="308"/>
      <c r="D14" s="113">
        <v>47.087166009636441</v>
      </c>
      <c r="E14" s="115">
        <v>2150</v>
      </c>
      <c r="F14" s="114">
        <v>2270</v>
      </c>
      <c r="G14" s="114">
        <v>2312</v>
      </c>
      <c r="H14" s="114">
        <v>2281</v>
      </c>
      <c r="I14" s="140">
        <v>2232</v>
      </c>
      <c r="J14" s="115">
        <v>-82</v>
      </c>
      <c r="K14" s="116">
        <v>-3.6738351254480288</v>
      </c>
    </row>
    <row r="15" spans="1:15" ht="15.95" customHeight="1" x14ac:dyDescent="0.2">
      <c r="A15" s="306" t="s">
        <v>231</v>
      </c>
      <c r="B15" s="307"/>
      <c r="C15" s="308"/>
      <c r="D15" s="113">
        <v>6.8550153307052124</v>
      </c>
      <c r="E15" s="115">
        <v>313</v>
      </c>
      <c r="F15" s="114">
        <v>250</v>
      </c>
      <c r="G15" s="114">
        <v>245</v>
      </c>
      <c r="H15" s="114">
        <v>233</v>
      </c>
      <c r="I15" s="140">
        <v>229</v>
      </c>
      <c r="J15" s="115">
        <v>84</v>
      </c>
      <c r="K15" s="116">
        <v>36.681222707423579</v>
      </c>
    </row>
    <row r="16" spans="1:15" ht="15.95" customHeight="1" x14ac:dyDescent="0.2">
      <c r="A16" s="306" t="s">
        <v>232</v>
      </c>
      <c r="B16" s="307"/>
      <c r="C16" s="308"/>
      <c r="D16" s="113">
        <v>3.0880420499342969</v>
      </c>
      <c r="E16" s="115">
        <v>141</v>
      </c>
      <c r="F16" s="114">
        <v>132</v>
      </c>
      <c r="G16" s="114">
        <v>133</v>
      </c>
      <c r="H16" s="114">
        <v>130</v>
      </c>
      <c r="I16" s="140">
        <v>130</v>
      </c>
      <c r="J16" s="115">
        <v>11</v>
      </c>
      <c r="K16" s="116">
        <v>8.4615384615384617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5.2124397722295228</v>
      </c>
      <c r="E18" s="115">
        <v>238</v>
      </c>
      <c r="F18" s="114">
        <v>254</v>
      </c>
      <c r="G18" s="114">
        <v>274</v>
      </c>
      <c r="H18" s="114">
        <v>252</v>
      </c>
      <c r="I18" s="140">
        <v>250</v>
      </c>
      <c r="J18" s="115">
        <v>-12</v>
      </c>
      <c r="K18" s="116">
        <v>-4.8</v>
      </c>
    </row>
    <row r="19" spans="1:11" ht="14.1" customHeight="1" x14ac:dyDescent="0.2">
      <c r="A19" s="306" t="s">
        <v>235</v>
      </c>
      <c r="B19" s="307" t="s">
        <v>236</v>
      </c>
      <c r="C19" s="308"/>
      <c r="D19" s="113">
        <v>4.3363994743758214</v>
      </c>
      <c r="E19" s="115">
        <v>198</v>
      </c>
      <c r="F19" s="114">
        <v>217</v>
      </c>
      <c r="G19" s="114">
        <v>236</v>
      </c>
      <c r="H19" s="114">
        <v>216</v>
      </c>
      <c r="I19" s="140">
        <v>213</v>
      </c>
      <c r="J19" s="115">
        <v>-15</v>
      </c>
      <c r="K19" s="116">
        <v>-7.042253521126761</v>
      </c>
    </row>
    <row r="20" spans="1:11" ht="14.1" customHeight="1" x14ac:dyDescent="0.2">
      <c r="A20" s="306">
        <v>12</v>
      </c>
      <c r="B20" s="307" t="s">
        <v>237</v>
      </c>
      <c r="C20" s="308"/>
      <c r="D20" s="113">
        <v>2.1681997371879107</v>
      </c>
      <c r="E20" s="115">
        <v>99</v>
      </c>
      <c r="F20" s="114">
        <v>107</v>
      </c>
      <c r="G20" s="114">
        <v>114</v>
      </c>
      <c r="H20" s="114">
        <v>111</v>
      </c>
      <c r="I20" s="140">
        <v>111</v>
      </c>
      <c r="J20" s="115">
        <v>-12</v>
      </c>
      <c r="K20" s="116">
        <v>-10.810810810810811</v>
      </c>
    </row>
    <row r="21" spans="1:11" ht="14.1" customHeight="1" x14ac:dyDescent="0.2">
      <c r="A21" s="306">
        <v>21</v>
      </c>
      <c r="B21" s="307" t="s">
        <v>238</v>
      </c>
      <c r="C21" s="308"/>
      <c r="D21" s="113">
        <v>0.19710906701708278</v>
      </c>
      <c r="E21" s="115">
        <v>9</v>
      </c>
      <c r="F21" s="114">
        <v>9</v>
      </c>
      <c r="G21" s="114">
        <v>10</v>
      </c>
      <c r="H21" s="114">
        <v>14</v>
      </c>
      <c r="I21" s="140">
        <v>8</v>
      </c>
      <c r="J21" s="115">
        <v>1</v>
      </c>
      <c r="K21" s="116">
        <v>12.5</v>
      </c>
    </row>
    <row r="22" spans="1:11" ht="14.1" customHeight="1" x14ac:dyDescent="0.2">
      <c r="A22" s="306">
        <v>22</v>
      </c>
      <c r="B22" s="307" t="s">
        <v>239</v>
      </c>
      <c r="C22" s="308"/>
      <c r="D22" s="113">
        <v>0.43802014892685065</v>
      </c>
      <c r="E22" s="115">
        <v>20</v>
      </c>
      <c r="F22" s="114">
        <v>21</v>
      </c>
      <c r="G22" s="114">
        <v>19</v>
      </c>
      <c r="H22" s="114">
        <v>20</v>
      </c>
      <c r="I22" s="140">
        <v>21</v>
      </c>
      <c r="J22" s="115">
        <v>-1</v>
      </c>
      <c r="K22" s="116">
        <v>-4.7619047619047619</v>
      </c>
    </row>
    <row r="23" spans="1:11" ht="14.1" customHeight="1" x14ac:dyDescent="0.2">
      <c r="A23" s="306">
        <v>23</v>
      </c>
      <c r="B23" s="307" t="s">
        <v>240</v>
      </c>
      <c r="C23" s="308"/>
      <c r="D23" s="113">
        <v>0.10950503723171266</v>
      </c>
      <c r="E23" s="115">
        <v>5</v>
      </c>
      <c r="F23" s="114">
        <v>6</v>
      </c>
      <c r="G23" s="114">
        <v>6</v>
      </c>
      <c r="H23" s="114">
        <v>5</v>
      </c>
      <c r="I23" s="140" t="s">
        <v>513</v>
      </c>
      <c r="J23" s="115" t="s">
        <v>513</v>
      </c>
      <c r="K23" s="116" t="s">
        <v>513</v>
      </c>
    </row>
    <row r="24" spans="1:11" ht="14.1" customHeight="1" x14ac:dyDescent="0.2">
      <c r="A24" s="306">
        <v>24</v>
      </c>
      <c r="B24" s="307" t="s">
        <v>241</v>
      </c>
      <c r="C24" s="308"/>
      <c r="D24" s="113">
        <v>1.0074463425317564</v>
      </c>
      <c r="E24" s="115">
        <v>46</v>
      </c>
      <c r="F24" s="114">
        <v>49</v>
      </c>
      <c r="G24" s="114">
        <v>55</v>
      </c>
      <c r="H24" s="114">
        <v>53</v>
      </c>
      <c r="I24" s="140">
        <v>52</v>
      </c>
      <c r="J24" s="115">
        <v>-6</v>
      </c>
      <c r="K24" s="116">
        <v>-11.538461538461538</v>
      </c>
    </row>
    <row r="25" spans="1:11" ht="14.1" customHeight="1" x14ac:dyDescent="0.2">
      <c r="A25" s="306">
        <v>25</v>
      </c>
      <c r="B25" s="307" t="s">
        <v>242</v>
      </c>
      <c r="C25" s="308"/>
      <c r="D25" s="113">
        <v>1.4016644765659221</v>
      </c>
      <c r="E25" s="115">
        <v>64</v>
      </c>
      <c r="F25" s="114">
        <v>64</v>
      </c>
      <c r="G25" s="114">
        <v>62</v>
      </c>
      <c r="H25" s="114">
        <v>60</v>
      </c>
      <c r="I25" s="140">
        <v>63</v>
      </c>
      <c r="J25" s="115">
        <v>1</v>
      </c>
      <c r="K25" s="116">
        <v>1.5873015873015872</v>
      </c>
    </row>
    <row r="26" spans="1:11" ht="14.1" customHeight="1" x14ac:dyDescent="0.2">
      <c r="A26" s="306">
        <v>26</v>
      </c>
      <c r="B26" s="307" t="s">
        <v>243</v>
      </c>
      <c r="C26" s="308"/>
      <c r="D26" s="113">
        <v>0.83223828296101621</v>
      </c>
      <c r="E26" s="115">
        <v>38</v>
      </c>
      <c r="F26" s="114">
        <v>48</v>
      </c>
      <c r="G26" s="114">
        <v>43</v>
      </c>
      <c r="H26" s="114">
        <v>46</v>
      </c>
      <c r="I26" s="140">
        <v>48</v>
      </c>
      <c r="J26" s="115">
        <v>-10</v>
      </c>
      <c r="K26" s="116">
        <v>-20.833333333333332</v>
      </c>
    </row>
    <row r="27" spans="1:11" ht="14.1" customHeight="1" x14ac:dyDescent="0.2">
      <c r="A27" s="306">
        <v>27</v>
      </c>
      <c r="B27" s="307" t="s">
        <v>244</v>
      </c>
      <c r="C27" s="308"/>
      <c r="D27" s="113">
        <v>0.30661410424879543</v>
      </c>
      <c r="E27" s="115">
        <v>14</v>
      </c>
      <c r="F27" s="114">
        <v>9</v>
      </c>
      <c r="G27" s="114">
        <v>11</v>
      </c>
      <c r="H27" s="114">
        <v>10</v>
      </c>
      <c r="I27" s="140">
        <v>10</v>
      </c>
      <c r="J27" s="115">
        <v>4</v>
      </c>
      <c r="K27" s="116">
        <v>40</v>
      </c>
    </row>
    <row r="28" spans="1:11" ht="14.1" customHeight="1" x14ac:dyDescent="0.2">
      <c r="A28" s="306">
        <v>28</v>
      </c>
      <c r="B28" s="307" t="s">
        <v>245</v>
      </c>
      <c r="C28" s="308"/>
      <c r="D28" s="113">
        <v>0.32851511169513797</v>
      </c>
      <c r="E28" s="115">
        <v>15</v>
      </c>
      <c r="F28" s="114">
        <v>20</v>
      </c>
      <c r="G28" s="114">
        <v>15</v>
      </c>
      <c r="H28" s="114">
        <v>12</v>
      </c>
      <c r="I28" s="140">
        <v>12</v>
      </c>
      <c r="J28" s="115">
        <v>3</v>
      </c>
      <c r="K28" s="116">
        <v>25</v>
      </c>
    </row>
    <row r="29" spans="1:11" ht="14.1" customHeight="1" x14ac:dyDescent="0.2">
      <c r="A29" s="306">
        <v>29</v>
      </c>
      <c r="B29" s="307" t="s">
        <v>246</v>
      </c>
      <c r="C29" s="308"/>
      <c r="D29" s="113">
        <v>4.402102496714849</v>
      </c>
      <c r="E29" s="115">
        <v>201</v>
      </c>
      <c r="F29" s="114">
        <v>212</v>
      </c>
      <c r="G29" s="114">
        <v>214</v>
      </c>
      <c r="H29" s="114">
        <v>218</v>
      </c>
      <c r="I29" s="140">
        <v>225</v>
      </c>
      <c r="J29" s="115">
        <v>-24</v>
      </c>
      <c r="K29" s="116">
        <v>-10.666666666666666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3.9421813403416559</v>
      </c>
      <c r="E31" s="115">
        <v>180</v>
      </c>
      <c r="F31" s="114">
        <v>190</v>
      </c>
      <c r="G31" s="114">
        <v>192</v>
      </c>
      <c r="H31" s="114">
        <v>196</v>
      </c>
      <c r="I31" s="140">
        <v>202</v>
      </c>
      <c r="J31" s="115">
        <v>-22</v>
      </c>
      <c r="K31" s="116">
        <v>-10.891089108910892</v>
      </c>
    </row>
    <row r="32" spans="1:11" ht="14.1" customHeight="1" x14ac:dyDescent="0.2">
      <c r="A32" s="306">
        <v>31</v>
      </c>
      <c r="B32" s="307" t="s">
        <v>251</v>
      </c>
      <c r="C32" s="308"/>
      <c r="D32" s="113">
        <v>0.48182216381953569</v>
      </c>
      <c r="E32" s="115">
        <v>22</v>
      </c>
      <c r="F32" s="114">
        <v>23</v>
      </c>
      <c r="G32" s="114">
        <v>25</v>
      </c>
      <c r="H32" s="114">
        <v>25</v>
      </c>
      <c r="I32" s="140">
        <v>25</v>
      </c>
      <c r="J32" s="115">
        <v>-3</v>
      </c>
      <c r="K32" s="116">
        <v>-12</v>
      </c>
    </row>
    <row r="33" spans="1:11" ht="14.1" customHeight="1" x14ac:dyDescent="0.2">
      <c r="A33" s="306">
        <v>32</v>
      </c>
      <c r="B33" s="307" t="s">
        <v>252</v>
      </c>
      <c r="C33" s="308"/>
      <c r="D33" s="113">
        <v>1.6425755584756898</v>
      </c>
      <c r="E33" s="115">
        <v>75</v>
      </c>
      <c r="F33" s="114">
        <v>55</v>
      </c>
      <c r="G33" s="114">
        <v>62</v>
      </c>
      <c r="H33" s="114">
        <v>65</v>
      </c>
      <c r="I33" s="140">
        <v>67</v>
      </c>
      <c r="J33" s="115">
        <v>8</v>
      </c>
      <c r="K33" s="116">
        <v>11.940298507462687</v>
      </c>
    </row>
    <row r="34" spans="1:11" ht="14.1" customHeight="1" x14ac:dyDescent="0.2">
      <c r="A34" s="306">
        <v>33</v>
      </c>
      <c r="B34" s="307" t="s">
        <v>253</v>
      </c>
      <c r="C34" s="308"/>
      <c r="D34" s="113">
        <v>0.59132720105124836</v>
      </c>
      <c r="E34" s="115">
        <v>27</v>
      </c>
      <c r="F34" s="114">
        <v>32</v>
      </c>
      <c r="G34" s="114">
        <v>28</v>
      </c>
      <c r="H34" s="114">
        <v>24</v>
      </c>
      <c r="I34" s="140">
        <v>29</v>
      </c>
      <c r="J34" s="115">
        <v>-2</v>
      </c>
      <c r="K34" s="116">
        <v>-6.8965517241379306</v>
      </c>
    </row>
    <row r="35" spans="1:11" ht="14.1" customHeight="1" x14ac:dyDescent="0.2">
      <c r="A35" s="306">
        <v>34</v>
      </c>
      <c r="B35" s="307" t="s">
        <v>254</v>
      </c>
      <c r="C35" s="308"/>
      <c r="D35" s="113">
        <v>5.978975032851511</v>
      </c>
      <c r="E35" s="115">
        <v>273</v>
      </c>
      <c r="F35" s="114">
        <v>287</v>
      </c>
      <c r="G35" s="114">
        <v>302</v>
      </c>
      <c r="H35" s="114">
        <v>282</v>
      </c>
      <c r="I35" s="140">
        <v>270</v>
      </c>
      <c r="J35" s="115">
        <v>3</v>
      </c>
      <c r="K35" s="116">
        <v>1.1111111111111112</v>
      </c>
    </row>
    <row r="36" spans="1:11" ht="14.1" customHeight="1" x14ac:dyDescent="0.2">
      <c r="A36" s="306">
        <v>41</v>
      </c>
      <c r="B36" s="307" t="s">
        <v>255</v>
      </c>
      <c r="C36" s="308"/>
      <c r="D36" s="113">
        <v>0.19710906701708278</v>
      </c>
      <c r="E36" s="115">
        <v>9</v>
      </c>
      <c r="F36" s="114">
        <v>11</v>
      </c>
      <c r="G36" s="114">
        <v>9</v>
      </c>
      <c r="H36" s="114">
        <v>9</v>
      </c>
      <c r="I36" s="140">
        <v>9</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0.19710906701708278</v>
      </c>
      <c r="E38" s="115">
        <v>9</v>
      </c>
      <c r="F38" s="114">
        <v>9</v>
      </c>
      <c r="G38" s="114">
        <v>8</v>
      </c>
      <c r="H38" s="114">
        <v>8</v>
      </c>
      <c r="I38" s="140">
        <v>9</v>
      </c>
      <c r="J38" s="115">
        <v>0</v>
      </c>
      <c r="K38" s="116">
        <v>0</v>
      </c>
    </row>
    <row r="39" spans="1:11" ht="14.1" customHeight="1" x14ac:dyDescent="0.2">
      <c r="A39" s="306">
        <v>51</v>
      </c>
      <c r="B39" s="307" t="s">
        <v>258</v>
      </c>
      <c r="C39" s="308"/>
      <c r="D39" s="113">
        <v>4.6430135786246165</v>
      </c>
      <c r="E39" s="115">
        <v>212</v>
      </c>
      <c r="F39" s="114">
        <v>209</v>
      </c>
      <c r="G39" s="114">
        <v>222</v>
      </c>
      <c r="H39" s="114">
        <v>223</v>
      </c>
      <c r="I39" s="140">
        <v>223</v>
      </c>
      <c r="J39" s="115">
        <v>-11</v>
      </c>
      <c r="K39" s="116">
        <v>-4.9327354260089686</v>
      </c>
    </row>
    <row r="40" spans="1:11" ht="14.1" customHeight="1" x14ac:dyDescent="0.2">
      <c r="A40" s="306" t="s">
        <v>259</v>
      </c>
      <c r="B40" s="307" t="s">
        <v>260</v>
      </c>
      <c r="C40" s="308"/>
      <c r="D40" s="113">
        <v>4.3363994743758214</v>
      </c>
      <c r="E40" s="115">
        <v>198</v>
      </c>
      <c r="F40" s="114">
        <v>192</v>
      </c>
      <c r="G40" s="114">
        <v>207</v>
      </c>
      <c r="H40" s="114">
        <v>208</v>
      </c>
      <c r="I40" s="140">
        <v>209</v>
      </c>
      <c r="J40" s="115">
        <v>-11</v>
      </c>
      <c r="K40" s="116">
        <v>-5.2631578947368425</v>
      </c>
    </row>
    <row r="41" spans="1:11" ht="14.1" customHeight="1" x14ac:dyDescent="0.2">
      <c r="A41" s="306"/>
      <c r="B41" s="307" t="s">
        <v>261</v>
      </c>
      <c r="C41" s="308"/>
      <c r="D41" s="113">
        <v>2.4748138414367062</v>
      </c>
      <c r="E41" s="115">
        <v>113</v>
      </c>
      <c r="F41" s="114">
        <v>106</v>
      </c>
      <c r="G41" s="114">
        <v>113</v>
      </c>
      <c r="H41" s="114">
        <v>114</v>
      </c>
      <c r="I41" s="140">
        <v>114</v>
      </c>
      <c r="J41" s="115">
        <v>-1</v>
      </c>
      <c r="K41" s="116">
        <v>-0.8771929824561403</v>
      </c>
    </row>
    <row r="42" spans="1:11" ht="14.1" customHeight="1" x14ac:dyDescent="0.2">
      <c r="A42" s="306">
        <v>52</v>
      </c>
      <c r="B42" s="307" t="s">
        <v>262</v>
      </c>
      <c r="C42" s="308"/>
      <c r="D42" s="113">
        <v>6.132282084975909</v>
      </c>
      <c r="E42" s="115">
        <v>280</v>
      </c>
      <c r="F42" s="114">
        <v>291</v>
      </c>
      <c r="G42" s="114">
        <v>292</v>
      </c>
      <c r="H42" s="114">
        <v>285</v>
      </c>
      <c r="I42" s="140">
        <v>294</v>
      </c>
      <c r="J42" s="115">
        <v>-14</v>
      </c>
      <c r="K42" s="116">
        <v>-4.7619047619047619</v>
      </c>
    </row>
    <row r="43" spans="1:11" ht="14.1" customHeight="1" x14ac:dyDescent="0.2">
      <c r="A43" s="306" t="s">
        <v>263</v>
      </c>
      <c r="B43" s="307" t="s">
        <v>264</v>
      </c>
      <c r="C43" s="308"/>
      <c r="D43" s="113">
        <v>5.6942619360490578</v>
      </c>
      <c r="E43" s="115">
        <v>260</v>
      </c>
      <c r="F43" s="114">
        <v>263</v>
      </c>
      <c r="G43" s="114">
        <v>261</v>
      </c>
      <c r="H43" s="114">
        <v>258</v>
      </c>
      <c r="I43" s="140">
        <v>266</v>
      </c>
      <c r="J43" s="115">
        <v>-6</v>
      </c>
      <c r="K43" s="116">
        <v>-2.255639097744361</v>
      </c>
    </row>
    <row r="44" spans="1:11" ht="14.1" customHeight="1" x14ac:dyDescent="0.2">
      <c r="A44" s="306">
        <v>53</v>
      </c>
      <c r="B44" s="307" t="s">
        <v>265</v>
      </c>
      <c r="C44" s="308"/>
      <c r="D44" s="113">
        <v>1.8834866403854578</v>
      </c>
      <c r="E44" s="115">
        <v>86</v>
      </c>
      <c r="F44" s="114">
        <v>94</v>
      </c>
      <c r="G44" s="114">
        <v>119</v>
      </c>
      <c r="H44" s="114">
        <v>85</v>
      </c>
      <c r="I44" s="140">
        <v>75</v>
      </c>
      <c r="J44" s="115">
        <v>11</v>
      </c>
      <c r="K44" s="116">
        <v>14.666666666666666</v>
      </c>
    </row>
    <row r="45" spans="1:11" ht="14.1" customHeight="1" x14ac:dyDescent="0.2">
      <c r="A45" s="306" t="s">
        <v>266</v>
      </c>
      <c r="B45" s="307" t="s">
        <v>267</v>
      </c>
      <c r="C45" s="308"/>
      <c r="D45" s="113">
        <v>1.8396846254927726</v>
      </c>
      <c r="E45" s="115">
        <v>84</v>
      </c>
      <c r="F45" s="114">
        <v>92</v>
      </c>
      <c r="G45" s="114">
        <v>117</v>
      </c>
      <c r="H45" s="114">
        <v>83</v>
      </c>
      <c r="I45" s="140">
        <v>75</v>
      </c>
      <c r="J45" s="115">
        <v>9</v>
      </c>
      <c r="K45" s="116">
        <v>12</v>
      </c>
    </row>
    <row r="46" spans="1:11" ht="14.1" customHeight="1" x14ac:dyDescent="0.2">
      <c r="A46" s="306">
        <v>54</v>
      </c>
      <c r="B46" s="307" t="s">
        <v>268</v>
      </c>
      <c r="C46" s="308"/>
      <c r="D46" s="113">
        <v>11.344721857205432</v>
      </c>
      <c r="E46" s="115">
        <v>518</v>
      </c>
      <c r="F46" s="114">
        <v>539</v>
      </c>
      <c r="G46" s="114">
        <v>565</v>
      </c>
      <c r="H46" s="114">
        <v>562</v>
      </c>
      <c r="I46" s="140">
        <v>559</v>
      </c>
      <c r="J46" s="115">
        <v>-41</v>
      </c>
      <c r="K46" s="116">
        <v>-7.3345259391771016</v>
      </c>
    </row>
    <row r="47" spans="1:11" ht="14.1" customHeight="1" x14ac:dyDescent="0.2">
      <c r="A47" s="306">
        <v>61</v>
      </c>
      <c r="B47" s="307" t="s">
        <v>269</v>
      </c>
      <c r="C47" s="308"/>
      <c r="D47" s="113">
        <v>0.54752518615856327</v>
      </c>
      <c r="E47" s="115">
        <v>25</v>
      </c>
      <c r="F47" s="114">
        <v>25</v>
      </c>
      <c r="G47" s="114">
        <v>26</v>
      </c>
      <c r="H47" s="114">
        <v>27</v>
      </c>
      <c r="I47" s="140">
        <v>30</v>
      </c>
      <c r="J47" s="115">
        <v>-5</v>
      </c>
      <c r="K47" s="116">
        <v>-16.666666666666668</v>
      </c>
    </row>
    <row r="48" spans="1:11" ht="14.1" customHeight="1" x14ac:dyDescent="0.2">
      <c r="A48" s="306">
        <v>62</v>
      </c>
      <c r="B48" s="307" t="s">
        <v>270</v>
      </c>
      <c r="C48" s="308"/>
      <c r="D48" s="113">
        <v>9.9211563731931669</v>
      </c>
      <c r="E48" s="115">
        <v>453</v>
      </c>
      <c r="F48" s="114">
        <v>468</v>
      </c>
      <c r="G48" s="114">
        <v>436</v>
      </c>
      <c r="H48" s="114">
        <v>488</v>
      </c>
      <c r="I48" s="140">
        <v>458</v>
      </c>
      <c r="J48" s="115">
        <v>-5</v>
      </c>
      <c r="K48" s="116">
        <v>-1.0917030567685591</v>
      </c>
    </row>
    <row r="49" spans="1:11" ht="14.1" customHeight="1" x14ac:dyDescent="0.2">
      <c r="A49" s="306">
        <v>63</v>
      </c>
      <c r="B49" s="307" t="s">
        <v>271</v>
      </c>
      <c r="C49" s="308"/>
      <c r="D49" s="113">
        <v>10.490582566798073</v>
      </c>
      <c r="E49" s="115">
        <v>479</v>
      </c>
      <c r="F49" s="114">
        <v>490</v>
      </c>
      <c r="G49" s="114">
        <v>502</v>
      </c>
      <c r="H49" s="114">
        <v>502</v>
      </c>
      <c r="I49" s="140">
        <v>474</v>
      </c>
      <c r="J49" s="115">
        <v>5</v>
      </c>
      <c r="K49" s="116">
        <v>1.0548523206751055</v>
      </c>
    </row>
    <row r="50" spans="1:11" ht="14.1" customHeight="1" x14ac:dyDescent="0.2">
      <c r="A50" s="306" t="s">
        <v>272</v>
      </c>
      <c r="B50" s="307" t="s">
        <v>273</v>
      </c>
      <c r="C50" s="308"/>
      <c r="D50" s="113">
        <v>0.43802014892685065</v>
      </c>
      <c r="E50" s="115">
        <v>20</v>
      </c>
      <c r="F50" s="114">
        <v>23</v>
      </c>
      <c r="G50" s="114">
        <v>25</v>
      </c>
      <c r="H50" s="114">
        <v>21</v>
      </c>
      <c r="I50" s="140">
        <v>19</v>
      </c>
      <c r="J50" s="115">
        <v>1</v>
      </c>
      <c r="K50" s="116">
        <v>5.2631578947368425</v>
      </c>
    </row>
    <row r="51" spans="1:11" ht="14.1" customHeight="1" x14ac:dyDescent="0.2">
      <c r="A51" s="306" t="s">
        <v>274</v>
      </c>
      <c r="B51" s="307" t="s">
        <v>275</v>
      </c>
      <c r="C51" s="308"/>
      <c r="D51" s="113">
        <v>7.9500657030223394</v>
      </c>
      <c r="E51" s="115">
        <v>363</v>
      </c>
      <c r="F51" s="114">
        <v>446</v>
      </c>
      <c r="G51" s="114">
        <v>458</v>
      </c>
      <c r="H51" s="114">
        <v>470</v>
      </c>
      <c r="I51" s="140">
        <v>446</v>
      </c>
      <c r="J51" s="115">
        <v>-83</v>
      </c>
      <c r="K51" s="116">
        <v>-18.609865470852018</v>
      </c>
    </row>
    <row r="52" spans="1:11" ht="14.1" customHeight="1" x14ac:dyDescent="0.2">
      <c r="A52" s="306">
        <v>71</v>
      </c>
      <c r="B52" s="307" t="s">
        <v>276</v>
      </c>
      <c r="C52" s="308"/>
      <c r="D52" s="113">
        <v>15.199299167761717</v>
      </c>
      <c r="E52" s="115">
        <v>694</v>
      </c>
      <c r="F52" s="114">
        <v>689</v>
      </c>
      <c r="G52" s="114">
        <v>694</v>
      </c>
      <c r="H52" s="114">
        <v>710</v>
      </c>
      <c r="I52" s="140">
        <v>698</v>
      </c>
      <c r="J52" s="115">
        <v>-4</v>
      </c>
      <c r="K52" s="116">
        <v>-0.57306590257879653</v>
      </c>
    </row>
    <row r="53" spans="1:11" ht="14.1" customHeight="1" x14ac:dyDescent="0.2">
      <c r="A53" s="306" t="s">
        <v>277</v>
      </c>
      <c r="B53" s="307" t="s">
        <v>278</v>
      </c>
      <c r="C53" s="308"/>
      <c r="D53" s="113">
        <v>0.94174332019272888</v>
      </c>
      <c r="E53" s="115">
        <v>43</v>
      </c>
      <c r="F53" s="114">
        <v>42</v>
      </c>
      <c r="G53" s="114">
        <v>42</v>
      </c>
      <c r="H53" s="114">
        <v>40</v>
      </c>
      <c r="I53" s="140">
        <v>45</v>
      </c>
      <c r="J53" s="115">
        <v>-2</v>
      </c>
      <c r="K53" s="116">
        <v>-4.4444444444444446</v>
      </c>
    </row>
    <row r="54" spans="1:11" ht="14.1" customHeight="1" x14ac:dyDescent="0.2">
      <c r="A54" s="306" t="s">
        <v>279</v>
      </c>
      <c r="B54" s="307" t="s">
        <v>280</v>
      </c>
      <c r="C54" s="308"/>
      <c r="D54" s="113">
        <v>13.425317564607973</v>
      </c>
      <c r="E54" s="115">
        <v>613</v>
      </c>
      <c r="F54" s="114">
        <v>610</v>
      </c>
      <c r="G54" s="114">
        <v>614</v>
      </c>
      <c r="H54" s="114">
        <v>630</v>
      </c>
      <c r="I54" s="140">
        <v>612</v>
      </c>
      <c r="J54" s="115">
        <v>1</v>
      </c>
      <c r="K54" s="116">
        <v>0.16339869281045752</v>
      </c>
    </row>
    <row r="55" spans="1:11" ht="14.1" customHeight="1" x14ac:dyDescent="0.2">
      <c r="A55" s="306">
        <v>72</v>
      </c>
      <c r="B55" s="307" t="s">
        <v>281</v>
      </c>
      <c r="C55" s="308"/>
      <c r="D55" s="113">
        <v>1.971090670170828</v>
      </c>
      <c r="E55" s="115">
        <v>90</v>
      </c>
      <c r="F55" s="114">
        <v>85</v>
      </c>
      <c r="G55" s="114">
        <v>86</v>
      </c>
      <c r="H55" s="114">
        <v>86</v>
      </c>
      <c r="I55" s="140">
        <v>86</v>
      </c>
      <c r="J55" s="115">
        <v>4</v>
      </c>
      <c r="K55" s="116">
        <v>4.6511627906976747</v>
      </c>
    </row>
    <row r="56" spans="1:11" ht="14.1" customHeight="1" x14ac:dyDescent="0.2">
      <c r="A56" s="306" t="s">
        <v>282</v>
      </c>
      <c r="B56" s="307" t="s">
        <v>283</v>
      </c>
      <c r="C56" s="308"/>
      <c r="D56" s="113">
        <v>0.26281208935611039</v>
      </c>
      <c r="E56" s="115">
        <v>12</v>
      </c>
      <c r="F56" s="114">
        <v>10</v>
      </c>
      <c r="G56" s="114">
        <v>11</v>
      </c>
      <c r="H56" s="114">
        <v>13</v>
      </c>
      <c r="I56" s="140">
        <v>13</v>
      </c>
      <c r="J56" s="115">
        <v>-1</v>
      </c>
      <c r="K56" s="116">
        <v>-7.6923076923076925</v>
      </c>
    </row>
    <row r="57" spans="1:11" ht="14.1" customHeight="1" x14ac:dyDescent="0.2">
      <c r="A57" s="306" t="s">
        <v>284</v>
      </c>
      <c r="B57" s="307" t="s">
        <v>285</v>
      </c>
      <c r="C57" s="308"/>
      <c r="D57" s="113">
        <v>1.2702584318878669</v>
      </c>
      <c r="E57" s="115">
        <v>58</v>
      </c>
      <c r="F57" s="114">
        <v>57</v>
      </c>
      <c r="G57" s="114">
        <v>56</v>
      </c>
      <c r="H57" s="114">
        <v>57</v>
      </c>
      <c r="I57" s="140">
        <v>59</v>
      </c>
      <c r="J57" s="115">
        <v>-1</v>
      </c>
      <c r="K57" s="116">
        <v>-1.6949152542372881</v>
      </c>
    </row>
    <row r="58" spans="1:11" ht="14.1" customHeight="1" x14ac:dyDescent="0.2">
      <c r="A58" s="306">
        <v>73</v>
      </c>
      <c r="B58" s="307" t="s">
        <v>286</v>
      </c>
      <c r="C58" s="308"/>
      <c r="D58" s="113">
        <v>0.63512921594393346</v>
      </c>
      <c r="E58" s="115">
        <v>29</v>
      </c>
      <c r="F58" s="114">
        <v>28</v>
      </c>
      <c r="G58" s="114">
        <v>28</v>
      </c>
      <c r="H58" s="114">
        <v>29</v>
      </c>
      <c r="I58" s="140">
        <v>30</v>
      </c>
      <c r="J58" s="115">
        <v>-1</v>
      </c>
      <c r="K58" s="116">
        <v>-3.3333333333333335</v>
      </c>
    </row>
    <row r="59" spans="1:11" ht="14.1" customHeight="1" x14ac:dyDescent="0.2">
      <c r="A59" s="306" t="s">
        <v>287</v>
      </c>
      <c r="B59" s="307" t="s">
        <v>288</v>
      </c>
      <c r="C59" s="308"/>
      <c r="D59" s="113">
        <v>0.50372317126587818</v>
      </c>
      <c r="E59" s="115">
        <v>23</v>
      </c>
      <c r="F59" s="114">
        <v>22</v>
      </c>
      <c r="G59" s="114">
        <v>22</v>
      </c>
      <c r="H59" s="114">
        <v>23</v>
      </c>
      <c r="I59" s="140">
        <v>23</v>
      </c>
      <c r="J59" s="115">
        <v>0</v>
      </c>
      <c r="K59" s="116">
        <v>0</v>
      </c>
    </row>
    <row r="60" spans="1:11" ht="14.1" customHeight="1" x14ac:dyDescent="0.2">
      <c r="A60" s="306">
        <v>81</v>
      </c>
      <c r="B60" s="307" t="s">
        <v>289</v>
      </c>
      <c r="C60" s="308"/>
      <c r="D60" s="113">
        <v>2.5624178712220762</v>
      </c>
      <c r="E60" s="115">
        <v>117</v>
      </c>
      <c r="F60" s="114">
        <v>121</v>
      </c>
      <c r="G60" s="114">
        <v>122</v>
      </c>
      <c r="H60" s="114">
        <v>110</v>
      </c>
      <c r="I60" s="140">
        <v>110</v>
      </c>
      <c r="J60" s="115">
        <v>7</v>
      </c>
      <c r="K60" s="116">
        <v>6.3636363636363633</v>
      </c>
    </row>
    <row r="61" spans="1:11" ht="14.1" customHeight="1" x14ac:dyDescent="0.2">
      <c r="A61" s="306" t="s">
        <v>290</v>
      </c>
      <c r="B61" s="307" t="s">
        <v>291</v>
      </c>
      <c r="C61" s="308"/>
      <c r="D61" s="113">
        <v>0.78843626806833111</v>
      </c>
      <c r="E61" s="115">
        <v>36</v>
      </c>
      <c r="F61" s="114">
        <v>39</v>
      </c>
      <c r="G61" s="114">
        <v>40</v>
      </c>
      <c r="H61" s="114">
        <v>38</v>
      </c>
      <c r="I61" s="140">
        <v>34</v>
      </c>
      <c r="J61" s="115">
        <v>2</v>
      </c>
      <c r="K61" s="116">
        <v>5.882352941176471</v>
      </c>
    </row>
    <row r="62" spans="1:11" ht="14.1" customHeight="1" x14ac:dyDescent="0.2">
      <c r="A62" s="306" t="s">
        <v>292</v>
      </c>
      <c r="B62" s="307" t="s">
        <v>293</v>
      </c>
      <c r="C62" s="308"/>
      <c r="D62" s="113">
        <v>1.0512483574244416</v>
      </c>
      <c r="E62" s="115">
        <v>48</v>
      </c>
      <c r="F62" s="114">
        <v>46</v>
      </c>
      <c r="G62" s="114">
        <v>47</v>
      </c>
      <c r="H62" s="114">
        <v>41</v>
      </c>
      <c r="I62" s="140">
        <v>45</v>
      </c>
      <c r="J62" s="115">
        <v>3</v>
      </c>
      <c r="K62" s="116">
        <v>6.666666666666667</v>
      </c>
    </row>
    <row r="63" spans="1:11" ht="14.1" customHeight="1" x14ac:dyDescent="0.2">
      <c r="A63" s="306"/>
      <c r="B63" s="307" t="s">
        <v>294</v>
      </c>
      <c r="C63" s="308"/>
      <c r="D63" s="113">
        <v>0.98554533508541398</v>
      </c>
      <c r="E63" s="115">
        <v>45</v>
      </c>
      <c r="F63" s="114">
        <v>43</v>
      </c>
      <c r="G63" s="114">
        <v>45</v>
      </c>
      <c r="H63" s="114">
        <v>41</v>
      </c>
      <c r="I63" s="140">
        <v>44</v>
      </c>
      <c r="J63" s="115">
        <v>1</v>
      </c>
      <c r="K63" s="116">
        <v>2.2727272727272729</v>
      </c>
    </row>
    <row r="64" spans="1:11" ht="14.1" customHeight="1" x14ac:dyDescent="0.2">
      <c r="A64" s="306" t="s">
        <v>295</v>
      </c>
      <c r="B64" s="307" t="s">
        <v>296</v>
      </c>
      <c r="C64" s="308"/>
      <c r="D64" s="113">
        <v>6.5703022339027597E-2</v>
      </c>
      <c r="E64" s="115">
        <v>3</v>
      </c>
      <c r="F64" s="114">
        <v>3</v>
      </c>
      <c r="G64" s="114">
        <v>3</v>
      </c>
      <c r="H64" s="114">
        <v>4</v>
      </c>
      <c r="I64" s="140">
        <v>3</v>
      </c>
      <c r="J64" s="115">
        <v>0</v>
      </c>
      <c r="K64" s="116">
        <v>0</v>
      </c>
    </row>
    <row r="65" spans="1:11" ht="14.1" customHeight="1" x14ac:dyDescent="0.2">
      <c r="A65" s="306" t="s">
        <v>297</v>
      </c>
      <c r="B65" s="307" t="s">
        <v>298</v>
      </c>
      <c r="C65" s="308"/>
      <c r="D65" s="113">
        <v>0.50372317126587818</v>
      </c>
      <c r="E65" s="115">
        <v>23</v>
      </c>
      <c r="F65" s="114">
        <v>25</v>
      </c>
      <c r="G65" s="114">
        <v>23</v>
      </c>
      <c r="H65" s="114">
        <v>19</v>
      </c>
      <c r="I65" s="140">
        <v>18</v>
      </c>
      <c r="J65" s="115">
        <v>5</v>
      </c>
      <c r="K65" s="116">
        <v>27.777777777777779</v>
      </c>
    </row>
    <row r="66" spans="1:11" ht="14.1" customHeight="1" x14ac:dyDescent="0.2">
      <c r="A66" s="306">
        <v>82</v>
      </c>
      <c r="B66" s="307" t="s">
        <v>299</v>
      </c>
      <c r="C66" s="308"/>
      <c r="D66" s="113">
        <v>1.5987735435830048</v>
      </c>
      <c r="E66" s="115">
        <v>73</v>
      </c>
      <c r="F66" s="114">
        <v>88</v>
      </c>
      <c r="G66" s="114">
        <v>82</v>
      </c>
      <c r="H66" s="114">
        <v>82</v>
      </c>
      <c r="I66" s="140">
        <v>78</v>
      </c>
      <c r="J66" s="115">
        <v>-5</v>
      </c>
      <c r="K66" s="116">
        <v>-6.4102564102564106</v>
      </c>
    </row>
    <row r="67" spans="1:11" ht="14.1" customHeight="1" x14ac:dyDescent="0.2">
      <c r="A67" s="306" t="s">
        <v>300</v>
      </c>
      <c r="B67" s="307" t="s">
        <v>301</v>
      </c>
      <c r="C67" s="308"/>
      <c r="D67" s="113">
        <v>0.56942619360490587</v>
      </c>
      <c r="E67" s="115">
        <v>26</v>
      </c>
      <c r="F67" s="114">
        <v>30</v>
      </c>
      <c r="G67" s="114">
        <v>23</v>
      </c>
      <c r="H67" s="114">
        <v>27</v>
      </c>
      <c r="I67" s="140">
        <v>26</v>
      </c>
      <c r="J67" s="115">
        <v>0</v>
      </c>
      <c r="K67" s="116">
        <v>0</v>
      </c>
    </row>
    <row r="68" spans="1:11" ht="14.1" customHeight="1" x14ac:dyDescent="0.2">
      <c r="A68" s="306" t="s">
        <v>302</v>
      </c>
      <c r="B68" s="307" t="s">
        <v>303</v>
      </c>
      <c r="C68" s="308"/>
      <c r="D68" s="113">
        <v>0.52562417871222078</v>
      </c>
      <c r="E68" s="115">
        <v>24</v>
      </c>
      <c r="F68" s="114">
        <v>32</v>
      </c>
      <c r="G68" s="114">
        <v>35</v>
      </c>
      <c r="H68" s="114">
        <v>30</v>
      </c>
      <c r="I68" s="140">
        <v>29</v>
      </c>
      <c r="J68" s="115">
        <v>-5</v>
      </c>
      <c r="K68" s="116">
        <v>-17.241379310344829</v>
      </c>
    </row>
    <row r="69" spans="1:11" ht="14.1" customHeight="1" x14ac:dyDescent="0.2">
      <c r="A69" s="306">
        <v>83</v>
      </c>
      <c r="B69" s="307" t="s">
        <v>304</v>
      </c>
      <c r="C69" s="308"/>
      <c r="D69" s="113">
        <v>2.0367936925098555</v>
      </c>
      <c r="E69" s="115">
        <v>93</v>
      </c>
      <c r="F69" s="114">
        <v>90</v>
      </c>
      <c r="G69" s="114">
        <v>102</v>
      </c>
      <c r="H69" s="114">
        <v>96</v>
      </c>
      <c r="I69" s="140">
        <v>95</v>
      </c>
      <c r="J69" s="115">
        <v>-2</v>
      </c>
      <c r="K69" s="116">
        <v>-2.1052631578947367</v>
      </c>
    </row>
    <row r="70" spans="1:11" ht="14.1" customHeight="1" x14ac:dyDescent="0.2">
      <c r="A70" s="306" t="s">
        <v>305</v>
      </c>
      <c r="B70" s="307" t="s">
        <v>306</v>
      </c>
      <c r="C70" s="308"/>
      <c r="D70" s="113">
        <v>1.2921594393342093</v>
      </c>
      <c r="E70" s="115">
        <v>59</v>
      </c>
      <c r="F70" s="114">
        <v>57</v>
      </c>
      <c r="G70" s="114">
        <v>63</v>
      </c>
      <c r="H70" s="114">
        <v>61</v>
      </c>
      <c r="I70" s="140">
        <v>57</v>
      </c>
      <c r="J70" s="115">
        <v>2</v>
      </c>
      <c r="K70" s="116">
        <v>3.5087719298245612</v>
      </c>
    </row>
    <row r="71" spans="1:11" ht="14.1" customHeight="1" x14ac:dyDescent="0.2">
      <c r="A71" s="306"/>
      <c r="B71" s="307" t="s">
        <v>307</v>
      </c>
      <c r="C71" s="308"/>
      <c r="D71" s="113">
        <v>0.56942619360490587</v>
      </c>
      <c r="E71" s="115">
        <v>26</v>
      </c>
      <c r="F71" s="114">
        <v>26</v>
      </c>
      <c r="G71" s="114">
        <v>28</v>
      </c>
      <c r="H71" s="114">
        <v>28</v>
      </c>
      <c r="I71" s="140">
        <v>23</v>
      </c>
      <c r="J71" s="115">
        <v>3</v>
      </c>
      <c r="K71" s="116">
        <v>13.043478260869565</v>
      </c>
    </row>
    <row r="72" spans="1:11" ht="14.1" customHeight="1" x14ac:dyDescent="0.2">
      <c r="A72" s="306">
        <v>84</v>
      </c>
      <c r="B72" s="307" t="s">
        <v>308</v>
      </c>
      <c r="C72" s="308"/>
      <c r="D72" s="113">
        <v>0.72273324572930353</v>
      </c>
      <c r="E72" s="115">
        <v>33</v>
      </c>
      <c r="F72" s="114">
        <v>31</v>
      </c>
      <c r="G72" s="114">
        <v>28</v>
      </c>
      <c r="H72" s="114">
        <v>29</v>
      </c>
      <c r="I72" s="140">
        <v>27</v>
      </c>
      <c r="J72" s="115">
        <v>6</v>
      </c>
      <c r="K72" s="116">
        <v>22.222222222222221</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v>8.760402978537013E-2</v>
      </c>
      <c r="E74" s="115">
        <v>4</v>
      </c>
      <c r="F74" s="114">
        <v>4</v>
      </c>
      <c r="G74" s="114">
        <v>3</v>
      </c>
      <c r="H74" s="114">
        <v>3</v>
      </c>
      <c r="I74" s="140">
        <v>3</v>
      </c>
      <c r="J74" s="115">
        <v>1</v>
      </c>
      <c r="K74" s="116">
        <v>33.333333333333336</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v>4</v>
      </c>
      <c r="J76" s="115" t="s">
        <v>513</v>
      </c>
      <c r="K76" s="116" t="s">
        <v>513</v>
      </c>
    </row>
    <row r="77" spans="1:11" ht="14.1" customHeight="1" x14ac:dyDescent="0.2">
      <c r="A77" s="306">
        <v>92</v>
      </c>
      <c r="B77" s="307" t="s">
        <v>316</v>
      </c>
      <c r="C77" s="308"/>
      <c r="D77" s="113">
        <v>0.37231712658782307</v>
      </c>
      <c r="E77" s="115">
        <v>17</v>
      </c>
      <c r="F77" s="114">
        <v>14</v>
      </c>
      <c r="G77" s="114">
        <v>12</v>
      </c>
      <c r="H77" s="114">
        <v>12</v>
      </c>
      <c r="I77" s="140">
        <v>11</v>
      </c>
      <c r="J77" s="115">
        <v>6</v>
      </c>
      <c r="K77" s="116">
        <v>54.545454545454547</v>
      </c>
    </row>
    <row r="78" spans="1:11" ht="14.1" customHeight="1" x14ac:dyDescent="0.2">
      <c r="A78" s="306">
        <v>93</v>
      </c>
      <c r="B78" s="307" t="s">
        <v>317</v>
      </c>
      <c r="C78" s="308"/>
      <c r="D78" s="113">
        <v>0.10950503723171266</v>
      </c>
      <c r="E78" s="115">
        <v>5</v>
      </c>
      <c r="F78" s="114">
        <v>4</v>
      </c>
      <c r="G78" s="114">
        <v>4</v>
      </c>
      <c r="H78" s="114">
        <v>4</v>
      </c>
      <c r="I78" s="140">
        <v>5</v>
      </c>
      <c r="J78" s="115">
        <v>0</v>
      </c>
      <c r="K78" s="116">
        <v>0</v>
      </c>
    </row>
    <row r="79" spans="1:11" ht="14.1" customHeight="1" x14ac:dyDescent="0.2">
      <c r="A79" s="306">
        <v>94</v>
      </c>
      <c r="B79" s="307" t="s">
        <v>318</v>
      </c>
      <c r="C79" s="308"/>
      <c r="D79" s="113">
        <v>0.8541392904073587</v>
      </c>
      <c r="E79" s="115">
        <v>39</v>
      </c>
      <c r="F79" s="114">
        <v>28</v>
      </c>
      <c r="G79" s="114">
        <v>29</v>
      </c>
      <c r="H79" s="114">
        <v>24</v>
      </c>
      <c r="I79" s="140">
        <v>21</v>
      </c>
      <c r="J79" s="115">
        <v>18</v>
      </c>
      <c r="K79" s="116">
        <v>85.714285714285708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3.37275514673675</v>
      </c>
      <c r="E81" s="143">
        <v>154</v>
      </c>
      <c r="F81" s="144">
        <v>170</v>
      </c>
      <c r="G81" s="144">
        <v>172</v>
      </c>
      <c r="H81" s="144">
        <v>180</v>
      </c>
      <c r="I81" s="145">
        <v>171</v>
      </c>
      <c r="J81" s="143">
        <v>-17</v>
      </c>
      <c r="K81" s="146">
        <v>-9.9415204678362574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2281</v>
      </c>
      <c r="G12" s="536">
        <v>1673</v>
      </c>
      <c r="H12" s="536">
        <v>2913</v>
      </c>
      <c r="I12" s="536">
        <v>2225</v>
      </c>
      <c r="J12" s="537">
        <v>2234</v>
      </c>
      <c r="K12" s="538">
        <v>47</v>
      </c>
      <c r="L12" s="349">
        <v>2.1038495971351834</v>
      </c>
    </row>
    <row r="13" spans="1:17" s="110" customFormat="1" ht="15" customHeight="1" x14ac:dyDescent="0.2">
      <c r="A13" s="350" t="s">
        <v>344</v>
      </c>
      <c r="B13" s="351" t="s">
        <v>345</v>
      </c>
      <c r="C13" s="347"/>
      <c r="D13" s="347"/>
      <c r="E13" s="348"/>
      <c r="F13" s="536">
        <v>1440</v>
      </c>
      <c r="G13" s="536">
        <v>874</v>
      </c>
      <c r="H13" s="536">
        <v>1622</v>
      </c>
      <c r="I13" s="536">
        <v>1269</v>
      </c>
      <c r="J13" s="537">
        <v>1276</v>
      </c>
      <c r="K13" s="538">
        <v>164</v>
      </c>
      <c r="L13" s="349">
        <v>12.852664576802507</v>
      </c>
    </row>
    <row r="14" spans="1:17" s="110" customFormat="1" ht="22.5" customHeight="1" x14ac:dyDescent="0.2">
      <c r="A14" s="350"/>
      <c r="B14" s="351" t="s">
        <v>346</v>
      </c>
      <c r="C14" s="347"/>
      <c r="D14" s="347"/>
      <c r="E14" s="348"/>
      <c r="F14" s="536">
        <v>841</v>
      </c>
      <c r="G14" s="536">
        <v>799</v>
      </c>
      <c r="H14" s="536">
        <v>1291</v>
      </c>
      <c r="I14" s="536">
        <v>956</v>
      </c>
      <c r="J14" s="537">
        <v>958</v>
      </c>
      <c r="K14" s="538">
        <v>-117</v>
      </c>
      <c r="L14" s="349">
        <v>-12.21294363256785</v>
      </c>
    </row>
    <row r="15" spans="1:17" s="110" customFormat="1" ht="15" customHeight="1" x14ac:dyDescent="0.2">
      <c r="A15" s="350" t="s">
        <v>347</v>
      </c>
      <c r="B15" s="351" t="s">
        <v>108</v>
      </c>
      <c r="C15" s="347"/>
      <c r="D15" s="347"/>
      <c r="E15" s="348"/>
      <c r="F15" s="536">
        <v>352</v>
      </c>
      <c r="G15" s="536">
        <v>300</v>
      </c>
      <c r="H15" s="536">
        <v>1134</v>
      </c>
      <c r="I15" s="536">
        <v>331</v>
      </c>
      <c r="J15" s="537">
        <v>303</v>
      </c>
      <c r="K15" s="538">
        <v>49</v>
      </c>
      <c r="L15" s="349">
        <v>16.171617161716171</v>
      </c>
    </row>
    <row r="16" spans="1:17" s="110" customFormat="1" ht="15" customHeight="1" x14ac:dyDescent="0.2">
      <c r="A16" s="350"/>
      <c r="B16" s="351" t="s">
        <v>109</v>
      </c>
      <c r="C16" s="347"/>
      <c r="D16" s="347"/>
      <c r="E16" s="348"/>
      <c r="F16" s="536">
        <v>1558</v>
      </c>
      <c r="G16" s="536">
        <v>1125</v>
      </c>
      <c r="H16" s="536">
        <v>1493</v>
      </c>
      <c r="I16" s="536">
        <v>1537</v>
      </c>
      <c r="J16" s="537">
        <v>1569</v>
      </c>
      <c r="K16" s="538">
        <v>-11</v>
      </c>
      <c r="L16" s="349">
        <v>-0.70108349267049075</v>
      </c>
    </row>
    <row r="17" spans="1:12" s="110" customFormat="1" ht="15" customHeight="1" x14ac:dyDescent="0.2">
      <c r="A17" s="350"/>
      <c r="B17" s="351" t="s">
        <v>110</v>
      </c>
      <c r="C17" s="347"/>
      <c r="D17" s="347"/>
      <c r="E17" s="348"/>
      <c r="F17" s="536">
        <v>336</v>
      </c>
      <c r="G17" s="536">
        <v>208</v>
      </c>
      <c r="H17" s="536">
        <v>236</v>
      </c>
      <c r="I17" s="536">
        <v>322</v>
      </c>
      <c r="J17" s="537">
        <v>324</v>
      </c>
      <c r="K17" s="538">
        <v>12</v>
      </c>
      <c r="L17" s="349">
        <v>3.7037037037037037</v>
      </c>
    </row>
    <row r="18" spans="1:12" s="110" customFormat="1" ht="15" customHeight="1" x14ac:dyDescent="0.2">
      <c r="A18" s="350"/>
      <c r="B18" s="351" t="s">
        <v>111</v>
      </c>
      <c r="C18" s="347"/>
      <c r="D18" s="347"/>
      <c r="E18" s="348"/>
      <c r="F18" s="536">
        <v>35</v>
      </c>
      <c r="G18" s="536">
        <v>40</v>
      </c>
      <c r="H18" s="536">
        <v>50</v>
      </c>
      <c r="I18" s="536">
        <v>35</v>
      </c>
      <c r="J18" s="537">
        <v>38</v>
      </c>
      <c r="K18" s="538">
        <v>-3</v>
      </c>
      <c r="L18" s="349">
        <v>-7.8947368421052628</v>
      </c>
    </row>
    <row r="19" spans="1:12" s="110" customFormat="1" ht="15" customHeight="1" x14ac:dyDescent="0.2">
      <c r="A19" s="118" t="s">
        <v>113</v>
      </c>
      <c r="B19" s="119" t="s">
        <v>181</v>
      </c>
      <c r="C19" s="347"/>
      <c r="D19" s="347"/>
      <c r="E19" s="348"/>
      <c r="F19" s="536">
        <v>1527</v>
      </c>
      <c r="G19" s="536">
        <v>970</v>
      </c>
      <c r="H19" s="536">
        <v>2036</v>
      </c>
      <c r="I19" s="536">
        <v>1399</v>
      </c>
      <c r="J19" s="537">
        <v>1426</v>
      </c>
      <c r="K19" s="538">
        <v>101</v>
      </c>
      <c r="L19" s="349">
        <v>7.0827489481065919</v>
      </c>
    </row>
    <row r="20" spans="1:12" s="110" customFormat="1" ht="15" customHeight="1" x14ac:dyDescent="0.2">
      <c r="A20" s="118"/>
      <c r="B20" s="119" t="s">
        <v>182</v>
      </c>
      <c r="C20" s="347"/>
      <c r="D20" s="347"/>
      <c r="E20" s="348"/>
      <c r="F20" s="536">
        <v>754</v>
      </c>
      <c r="G20" s="536">
        <v>703</v>
      </c>
      <c r="H20" s="536">
        <v>877</v>
      </c>
      <c r="I20" s="536">
        <v>826</v>
      </c>
      <c r="J20" s="537">
        <v>808</v>
      </c>
      <c r="K20" s="538">
        <v>-54</v>
      </c>
      <c r="L20" s="349">
        <v>-6.6831683168316829</v>
      </c>
    </row>
    <row r="21" spans="1:12" s="110" customFormat="1" ht="15" customHeight="1" x14ac:dyDescent="0.2">
      <c r="A21" s="118" t="s">
        <v>113</v>
      </c>
      <c r="B21" s="119" t="s">
        <v>116</v>
      </c>
      <c r="C21" s="347"/>
      <c r="D21" s="347"/>
      <c r="E21" s="348"/>
      <c r="F21" s="536">
        <v>2098</v>
      </c>
      <c r="G21" s="536">
        <v>1539</v>
      </c>
      <c r="H21" s="536">
        <v>2751</v>
      </c>
      <c r="I21" s="536">
        <v>2033</v>
      </c>
      <c r="J21" s="537">
        <v>2094</v>
      </c>
      <c r="K21" s="538">
        <v>4</v>
      </c>
      <c r="L21" s="349">
        <v>0.19102196752626552</v>
      </c>
    </row>
    <row r="22" spans="1:12" s="110" customFormat="1" ht="15" customHeight="1" x14ac:dyDescent="0.2">
      <c r="A22" s="118"/>
      <c r="B22" s="119" t="s">
        <v>117</v>
      </c>
      <c r="C22" s="347"/>
      <c r="D22" s="347"/>
      <c r="E22" s="348"/>
      <c r="F22" s="536">
        <v>183</v>
      </c>
      <c r="G22" s="536">
        <v>134</v>
      </c>
      <c r="H22" s="536">
        <v>162</v>
      </c>
      <c r="I22" s="536">
        <v>192</v>
      </c>
      <c r="J22" s="537">
        <v>139</v>
      </c>
      <c r="K22" s="538">
        <v>44</v>
      </c>
      <c r="L22" s="349">
        <v>31.654676258992804</v>
      </c>
    </row>
    <row r="23" spans="1:12" s="110" customFormat="1" ht="15" customHeight="1" x14ac:dyDescent="0.2">
      <c r="A23" s="352" t="s">
        <v>347</v>
      </c>
      <c r="B23" s="353" t="s">
        <v>193</v>
      </c>
      <c r="C23" s="354"/>
      <c r="D23" s="354"/>
      <c r="E23" s="355"/>
      <c r="F23" s="539">
        <v>32</v>
      </c>
      <c r="G23" s="539">
        <v>76</v>
      </c>
      <c r="H23" s="539">
        <v>535</v>
      </c>
      <c r="I23" s="539">
        <v>20</v>
      </c>
      <c r="J23" s="540">
        <v>31</v>
      </c>
      <c r="K23" s="541">
        <v>1</v>
      </c>
      <c r="L23" s="356">
        <v>3.225806451612903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28.4</v>
      </c>
      <c r="G25" s="542">
        <v>36.799999999999997</v>
      </c>
      <c r="H25" s="542">
        <v>33.299999999999997</v>
      </c>
      <c r="I25" s="542">
        <v>33.799999999999997</v>
      </c>
      <c r="J25" s="542">
        <v>31</v>
      </c>
      <c r="K25" s="543" t="s">
        <v>349</v>
      </c>
      <c r="L25" s="364">
        <v>-2.6000000000000014</v>
      </c>
    </row>
    <row r="26" spans="1:12" s="110" customFormat="1" ht="15" customHeight="1" x14ac:dyDescent="0.2">
      <c r="A26" s="365" t="s">
        <v>105</v>
      </c>
      <c r="B26" s="366" t="s">
        <v>345</v>
      </c>
      <c r="C26" s="362"/>
      <c r="D26" s="362"/>
      <c r="E26" s="363"/>
      <c r="F26" s="542">
        <v>23.2</v>
      </c>
      <c r="G26" s="542">
        <v>34.4</v>
      </c>
      <c r="H26" s="542">
        <v>29.4</v>
      </c>
      <c r="I26" s="542">
        <v>29.6</v>
      </c>
      <c r="J26" s="544">
        <v>26.6</v>
      </c>
      <c r="K26" s="543" t="s">
        <v>349</v>
      </c>
      <c r="L26" s="364">
        <v>-3.4000000000000021</v>
      </c>
    </row>
    <row r="27" spans="1:12" s="110" customFormat="1" ht="15" customHeight="1" x14ac:dyDescent="0.2">
      <c r="A27" s="365"/>
      <c r="B27" s="366" t="s">
        <v>346</v>
      </c>
      <c r="C27" s="362"/>
      <c r="D27" s="362"/>
      <c r="E27" s="363"/>
      <c r="F27" s="542">
        <v>37.200000000000003</v>
      </c>
      <c r="G27" s="542">
        <v>39.5</v>
      </c>
      <c r="H27" s="542">
        <v>37.9</v>
      </c>
      <c r="I27" s="542">
        <v>39.5</v>
      </c>
      <c r="J27" s="542">
        <v>36.799999999999997</v>
      </c>
      <c r="K27" s="543" t="s">
        <v>349</v>
      </c>
      <c r="L27" s="364">
        <v>0.40000000000000568</v>
      </c>
    </row>
    <row r="28" spans="1:12" s="110" customFormat="1" ht="15" customHeight="1" x14ac:dyDescent="0.2">
      <c r="A28" s="365" t="s">
        <v>113</v>
      </c>
      <c r="B28" s="366" t="s">
        <v>108</v>
      </c>
      <c r="C28" s="362"/>
      <c r="D28" s="362"/>
      <c r="E28" s="363"/>
      <c r="F28" s="542">
        <v>36.799999999999997</v>
      </c>
      <c r="G28" s="542">
        <v>44</v>
      </c>
      <c r="H28" s="542">
        <v>37.1</v>
      </c>
      <c r="I28" s="542">
        <v>39.700000000000003</v>
      </c>
      <c r="J28" s="542">
        <v>36.700000000000003</v>
      </c>
      <c r="K28" s="543" t="s">
        <v>349</v>
      </c>
      <c r="L28" s="364">
        <v>9.9999999999994316E-2</v>
      </c>
    </row>
    <row r="29" spans="1:12" s="110" customFormat="1" ht="11.25" x14ac:dyDescent="0.2">
      <c r="A29" s="365"/>
      <c r="B29" s="366" t="s">
        <v>109</v>
      </c>
      <c r="C29" s="362"/>
      <c r="D29" s="362"/>
      <c r="E29" s="363"/>
      <c r="F29" s="542">
        <v>28.2</v>
      </c>
      <c r="G29" s="542">
        <v>36.5</v>
      </c>
      <c r="H29" s="542">
        <v>30.9</v>
      </c>
      <c r="I29" s="542">
        <v>32.5</v>
      </c>
      <c r="J29" s="544">
        <v>30.2</v>
      </c>
      <c r="K29" s="543" t="s">
        <v>349</v>
      </c>
      <c r="L29" s="364">
        <v>-2</v>
      </c>
    </row>
    <row r="30" spans="1:12" s="110" customFormat="1" ht="15" customHeight="1" x14ac:dyDescent="0.2">
      <c r="A30" s="365"/>
      <c r="B30" s="366" t="s">
        <v>110</v>
      </c>
      <c r="C30" s="362"/>
      <c r="D30" s="362"/>
      <c r="E30" s="363"/>
      <c r="F30" s="542">
        <v>20.7</v>
      </c>
      <c r="G30" s="542">
        <v>31</v>
      </c>
      <c r="H30" s="542">
        <v>34.9</v>
      </c>
      <c r="I30" s="542">
        <v>34</v>
      </c>
      <c r="J30" s="542">
        <v>29.1</v>
      </c>
      <c r="K30" s="543" t="s">
        <v>349</v>
      </c>
      <c r="L30" s="364">
        <v>-8.4000000000000021</v>
      </c>
    </row>
    <row r="31" spans="1:12" s="110" customFormat="1" ht="15" customHeight="1" x14ac:dyDescent="0.2">
      <c r="A31" s="365"/>
      <c r="B31" s="366" t="s">
        <v>111</v>
      </c>
      <c r="C31" s="362"/>
      <c r="D31" s="362"/>
      <c r="E31" s="363"/>
      <c r="F31" s="542">
        <v>31.4</v>
      </c>
      <c r="G31" s="542">
        <v>38.5</v>
      </c>
      <c r="H31" s="542">
        <v>60</v>
      </c>
      <c r="I31" s="542">
        <v>42.9</v>
      </c>
      <c r="J31" s="542">
        <v>39.5</v>
      </c>
      <c r="K31" s="543" t="s">
        <v>349</v>
      </c>
      <c r="L31" s="364">
        <v>-8.1000000000000014</v>
      </c>
    </row>
    <row r="32" spans="1:12" s="110" customFormat="1" ht="15" customHeight="1" x14ac:dyDescent="0.2">
      <c r="A32" s="367" t="s">
        <v>113</v>
      </c>
      <c r="B32" s="368" t="s">
        <v>181</v>
      </c>
      <c r="C32" s="362"/>
      <c r="D32" s="362"/>
      <c r="E32" s="363"/>
      <c r="F32" s="542">
        <v>22</v>
      </c>
      <c r="G32" s="542">
        <v>31.7</v>
      </c>
      <c r="H32" s="542">
        <v>25.2</v>
      </c>
      <c r="I32" s="542">
        <v>27.9</v>
      </c>
      <c r="J32" s="544">
        <v>26.3</v>
      </c>
      <c r="K32" s="543" t="s">
        <v>349</v>
      </c>
      <c r="L32" s="364">
        <v>-4.3000000000000007</v>
      </c>
    </row>
    <row r="33" spans="1:12" s="110" customFormat="1" ht="15" customHeight="1" x14ac:dyDescent="0.2">
      <c r="A33" s="367"/>
      <c r="B33" s="368" t="s">
        <v>182</v>
      </c>
      <c r="C33" s="362"/>
      <c r="D33" s="362"/>
      <c r="E33" s="363"/>
      <c r="F33" s="542">
        <v>41.1</v>
      </c>
      <c r="G33" s="542">
        <v>43.4</v>
      </c>
      <c r="H33" s="542">
        <v>45.2</v>
      </c>
      <c r="I33" s="542">
        <v>43.8</v>
      </c>
      <c r="J33" s="542">
        <v>39.1</v>
      </c>
      <c r="K33" s="543" t="s">
        <v>349</v>
      </c>
      <c r="L33" s="364">
        <v>2</v>
      </c>
    </row>
    <row r="34" spans="1:12" s="369" customFormat="1" ht="15" customHeight="1" x14ac:dyDescent="0.2">
      <c r="A34" s="367" t="s">
        <v>113</v>
      </c>
      <c r="B34" s="368" t="s">
        <v>116</v>
      </c>
      <c r="C34" s="362"/>
      <c r="D34" s="362"/>
      <c r="E34" s="363"/>
      <c r="F34" s="542">
        <v>27.6</v>
      </c>
      <c r="G34" s="542">
        <v>36.9</v>
      </c>
      <c r="H34" s="542">
        <v>32.6</v>
      </c>
      <c r="I34" s="542">
        <v>32.6</v>
      </c>
      <c r="J34" s="542">
        <v>29.9</v>
      </c>
      <c r="K34" s="543" t="s">
        <v>349</v>
      </c>
      <c r="L34" s="364">
        <v>-2.2999999999999972</v>
      </c>
    </row>
    <row r="35" spans="1:12" s="369" customFormat="1" ht="11.25" x14ac:dyDescent="0.2">
      <c r="A35" s="370"/>
      <c r="B35" s="371" t="s">
        <v>117</v>
      </c>
      <c r="C35" s="372"/>
      <c r="D35" s="372"/>
      <c r="E35" s="373"/>
      <c r="F35" s="545">
        <v>36.5</v>
      </c>
      <c r="G35" s="545">
        <v>36.299999999999997</v>
      </c>
      <c r="H35" s="545">
        <v>44.4</v>
      </c>
      <c r="I35" s="545">
        <v>46.8</v>
      </c>
      <c r="J35" s="546">
        <v>45.7</v>
      </c>
      <c r="K35" s="547" t="s">
        <v>349</v>
      </c>
      <c r="L35" s="374">
        <v>-9.2000000000000028</v>
      </c>
    </row>
    <row r="36" spans="1:12" s="369" customFormat="1" ht="15.95" customHeight="1" x14ac:dyDescent="0.2">
      <c r="A36" s="375" t="s">
        <v>350</v>
      </c>
      <c r="B36" s="376"/>
      <c r="C36" s="377"/>
      <c r="D36" s="376"/>
      <c r="E36" s="378"/>
      <c r="F36" s="548">
        <v>2229</v>
      </c>
      <c r="G36" s="548">
        <v>1550</v>
      </c>
      <c r="H36" s="548">
        <v>2119</v>
      </c>
      <c r="I36" s="548">
        <v>2160</v>
      </c>
      <c r="J36" s="548">
        <v>2171</v>
      </c>
      <c r="K36" s="549">
        <v>58</v>
      </c>
      <c r="L36" s="380">
        <v>2.671579917088899</v>
      </c>
    </row>
    <row r="37" spans="1:12" s="369" customFormat="1" ht="15.95" customHeight="1" x14ac:dyDescent="0.2">
      <c r="A37" s="381"/>
      <c r="B37" s="382" t="s">
        <v>113</v>
      </c>
      <c r="C37" s="382" t="s">
        <v>351</v>
      </c>
      <c r="D37" s="382"/>
      <c r="E37" s="383"/>
      <c r="F37" s="548">
        <v>632</v>
      </c>
      <c r="G37" s="548">
        <v>571</v>
      </c>
      <c r="H37" s="548">
        <v>705</v>
      </c>
      <c r="I37" s="548">
        <v>731</v>
      </c>
      <c r="J37" s="548">
        <v>672</v>
      </c>
      <c r="K37" s="549">
        <v>-40</v>
      </c>
      <c r="L37" s="380">
        <v>-5.9523809523809526</v>
      </c>
    </row>
    <row r="38" spans="1:12" s="369" customFormat="1" ht="15.95" customHeight="1" x14ac:dyDescent="0.2">
      <c r="A38" s="381"/>
      <c r="B38" s="384" t="s">
        <v>105</v>
      </c>
      <c r="C38" s="384" t="s">
        <v>106</v>
      </c>
      <c r="D38" s="385"/>
      <c r="E38" s="383"/>
      <c r="F38" s="548">
        <v>1407</v>
      </c>
      <c r="G38" s="548">
        <v>806</v>
      </c>
      <c r="H38" s="548">
        <v>1155</v>
      </c>
      <c r="I38" s="548">
        <v>1237</v>
      </c>
      <c r="J38" s="550">
        <v>1248</v>
      </c>
      <c r="K38" s="549">
        <v>159</v>
      </c>
      <c r="L38" s="380">
        <v>12.740384615384615</v>
      </c>
    </row>
    <row r="39" spans="1:12" s="369" customFormat="1" ht="15.95" customHeight="1" x14ac:dyDescent="0.2">
      <c r="A39" s="381"/>
      <c r="B39" s="385"/>
      <c r="C39" s="382" t="s">
        <v>352</v>
      </c>
      <c r="D39" s="385"/>
      <c r="E39" s="383"/>
      <c r="F39" s="548">
        <v>326</v>
      </c>
      <c r="G39" s="548">
        <v>277</v>
      </c>
      <c r="H39" s="548">
        <v>340</v>
      </c>
      <c r="I39" s="548">
        <v>366</v>
      </c>
      <c r="J39" s="548">
        <v>332</v>
      </c>
      <c r="K39" s="549">
        <v>-6</v>
      </c>
      <c r="L39" s="380">
        <v>-1.8072289156626506</v>
      </c>
    </row>
    <row r="40" spans="1:12" s="369" customFormat="1" ht="15.95" customHeight="1" x14ac:dyDescent="0.2">
      <c r="A40" s="381"/>
      <c r="B40" s="384"/>
      <c r="C40" s="384" t="s">
        <v>107</v>
      </c>
      <c r="D40" s="385"/>
      <c r="E40" s="383"/>
      <c r="F40" s="548">
        <v>822</v>
      </c>
      <c r="G40" s="548">
        <v>744</v>
      </c>
      <c r="H40" s="548">
        <v>964</v>
      </c>
      <c r="I40" s="548">
        <v>923</v>
      </c>
      <c r="J40" s="548">
        <v>923</v>
      </c>
      <c r="K40" s="549">
        <v>-101</v>
      </c>
      <c r="L40" s="380">
        <v>-10.942578548212351</v>
      </c>
    </row>
    <row r="41" spans="1:12" s="369" customFormat="1" ht="24" customHeight="1" x14ac:dyDescent="0.2">
      <c r="A41" s="381"/>
      <c r="B41" s="385"/>
      <c r="C41" s="382" t="s">
        <v>352</v>
      </c>
      <c r="D41" s="385"/>
      <c r="E41" s="383"/>
      <c r="F41" s="548">
        <v>306</v>
      </c>
      <c r="G41" s="548">
        <v>294</v>
      </c>
      <c r="H41" s="548">
        <v>365</v>
      </c>
      <c r="I41" s="548">
        <v>365</v>
      </c>
      <c r="J41" s="550">
        <v>340</v>
      </c>
      <c r="K41" s="549">
        <v>-34</v>
      </c>
      <c r="L41" s="380">
        <v>-10</v>
      </c>
    </row>
    <row r="42" spans="1:12" s="110" customFormat="1" ht="15" customHeight="1" x14ac:dyDescent="0.2">
      <c r="A42" s="381"/>
      <c r="B42" s="384" t="s">
        <v>113</v>
      </c>
      <c r="C42" s="384" t="s">
        <v>353</v>
      </c>
      <c r="D42" s="385"/>
      <c r="E42" s="383"/>
      <c r="F42" s="548">
        <v>310</v>
      </c>
      <c r="G42" s="548">
        <v>207</v>
      </c>
      <c r="H42" s="548">
        <v>412</v>
      </c>
      <c r="I42" s="548">
        <v>295</v>
      </c>
      <c r="J42" s="548">
        <v>256</v>
      </c>
      <c r="K42" s="549">
        <v>54</v>
      </c>
      <c r="L42" s="380">
        <v>21.09375</v>
      </c>
    </row>
    <row r="43" spans="1:12" s="110" customFormat="1" ht="15" customHeight="1" x14ac:dyDescent="0.2">
      <c r="A43" s="381"/>
      <c r="B43" s="385"/>
      <c r="C43" s="382" t="s">
        <v>352</v>
      </c>
      <c r="D43" s="385"/>
      <c r="E43" s="383"/>
      <c r="F43" s="548">
        <v>114</v>
      </c>
      <c r="G43" s="548">
        <v>91</v>
      </c>
      <c r="H43" s="548">
        <v>153</v>
      </c>
      <c r="I43" s="548">
        <v>117</v>
      </c>
      <c r="J43" s="548">
        <v>94</v>
      </c>
      <c r="K43" s="549">
        <v>20</v>
      </c>
      <c r="L43" s="380">
        <v>21.276595744680851</v>
      </c>
    </row>
    <row r="44" spans="1:12" s="110" customFormat="1" ht="15" customHeight="1" x14ac:dyDescent="0.2">
      <c r="A44" s="381"/>
      <c r="B44" s="384"/>
      <c r="C44" s="366" t="s">
        <v>109</v>
      </c>
      <c r="D44" s="385"/>
      <c r="E44" s="383"/>
      <c r="F44" s="548">
        <v>1551</v>
      </c>
      <c r="G44" s="548">
        <v>1104</v>
      </c>
      <c r="H44" s="548">
        <v>1425</v>
      </c>
      <c r="I44" s="548">
        <v>1518</v>
      </c>
      <c r="J44" s="550">
        <v>1557</v>
      </c>
      <c r="K44" s="549">
        <v>-6</v>
      </c>
      <c r="L44" s="380">
        <v>-0.38535645472061658</v>
      </c>
    </row>
    <row r="45" spans="1:12" s="110" customFormat="1" ht="15" customHeight="1" x14ac:dyDescent="0.2">
      <c r="A45" s="381"/>
      <c r="B45" s="385"/>
      <c r="C45" s="382" t="s">
        <v>352</v>
      </c>
      <c r="D45" s="385"/>
      <c r="E45" s="383"/>
      <c r="F45" s="548">
        <v>438</v>
      </c>
      <c r="G45" s="548">
        <v>403</v>
      </c>
      <c r="H45" s="548">
        <v>441</v>
      </c>
      <c r="I45" s="548">
        <v>493</v>
      </c>
      <c r="J45" s="548">
        <v>470</v>
      </c>
      <c r="K45" s="549">
        <v>-32</v>
      </c>
      <c r="L45" s="380">
        <v>-6.8085106382978724</v>
      </c>
    </row>
    <row r="46" spans="1:12" s="110" customFormat="1" ht="15" customHeight="1" x14ac:dyDescent="0.2">
      <c r="A46" s="381"/>
      <c r="B46" s="384"/>
      <c r="C46" s="366" t="s">
        <v>110</v>
      </c>
      <c r="D46" s="385"/>
      <c r="E46" s="383"/>
      <c r="F46" s="548">
        <v>333</v>
      </c>
      <c r="G46" s="548">
        <v>200</v>
      </c>
      <c r="H46" s="548">
        <v>232</v>
      </c>
      <c r="I46" s="548">
        <v>312</v>
      </c>
      <c r="J46" s="548">
        <v>320</v>
      </c>
      <c r="K46" s="549">
        <v>13</v>
      </c>
      <c r="L46" s="380">
        <v>4.0625</v>
      </c>
    </row>
    <row r="47" spans="1:12" s="110" customFormat="1" ht="15" customHeight="1" x14ac:dyDescent="0.2">
      <c r="A47" s="381"/>
      <c r="B47" s="385"/>
      <c r="C47" s="382" t="s">
        <v>352</v>
      </c>
      <c r="D47" s="385"/>
      <c r="E47" s="383"/>
      <c r="F47" s="548">
        <v>69</v>
      </c>
      <c r="G47" s="548">
        <v>62</v>
      </c>
      <c r="H47" s="548">
        <v>81</v>
      </c>
      <c r="I47" s="548">
        <v>106</v>
      </c>
      <c r="J47" s="550">
        <v>93</v>
      </c>
      <c r="K47" s="549">
        <v>-24</v>
      </c>
      <c r="L47" s="380">
        <v>-25.806451612903224</v>
      </c>
    </row>
    <row r="48" spans="1:12" s="110" customFormat="1" ht="15" customHeight="1" x14ac:dyDescent="0.2">
      <c r="A48" s="381"/>
      <c r="B48" s="385"/>
      <c r="C48" s="366" t="s">
        <v>111</v>
      </c>
      <c r="D48" s="386"/>
      <c r="E48" s="387"/>
      <c r="F48" s="548">
        <v>35</v>
      </c>
      <c r="G48" s="548">
        <v>39</v>
      </c>
      <c r="H48" s="548">
        <v>50</v>
      </c>
      <c r="I48" s="548">
        <v>35</v>
      </c>
      <c r="J48" s="548">
        <v>38</v>
      </c>
      <c r="K48" s="549">
        <v>-3</v>
      </c>
      <c r="L48" s="380">
        <v>-7.8947368421052628</v>
      </c>
    </row>
    <row r="49" spans="1:12" s="110" customFormat="1" ht="15" customHeight="1" x14ac:dyDescent="0.2">
      <c r="A49" s="381"/>
      <c r="B49" s="385"/>
      <c r="C49" s="382" t="s">
        <v>352</v>
      </c>
      <c r="D49" s="385"/>
      <c r="E49" s="383"/>
      <c r="F49" s="548">
        <v>11</v>
      </c>
      <c r="G49" s="548">
        <v>15</v>
      </c>
      <c r="H49" s="548">
        <v>30</v>
      </c>
      <c r="I49" s="548">
        <v>15</v>
      </c>
      <c r="J49" s="548">
        <v>15</v>
      </c>
      <c r="K49" s="549">
        <v>-4</v>
      </c>
      <c r="L49" s="380">
        <v>-26.666666666666668</v>
      </c>
    </row>
    <row r="50" spans="1:12" s="110" customFormat="1" ht="15" customHeight="1" x14ac:dyDescent="0.2">
      <c r="A50" s="381"/>
      <c r="B50" s="384" t="s">
        <v>113</v>
      </c>
      <c r="C50" s="382" t="s">
        <v>181</v>
      </c>
      <c r="D50" s="385"/>
      <c r="E50" s="383"/>
      <c r="F50" s="548">
        <v>1484</v>
      </c>
      <c r="G50" s="548">
        <v>868</v>
      </c>
      <c r="H50" s="548">
        <v>1262</v>
      </c>
      <c r="I50" s="548">
        <v>1354</v>
      </c>
      <c r="J50" s="550">
        <v>1375</v>
      </c>
      <c r="K50" s="549">
        <v>109</v>
      </c>
      <c r="L50" s="380">
        <v>7.9272727272727277</v>
      </c>
    </row>
    <row r="51" spans="1:12" s="110" customFormat="1" ht="15" customHeight="1" x14ac:dyDescent="0.2">
      <c r="A51" s="381"/>
      <c r="B51" s="385"/>
      <c r="C51" s="382" t="s">
        <v>352</v>
      </c>
      <c r="D51" s="385"/>
      <c r="E51" s="383"/>
      <c r="F51" s="548">
        <v>326</v>
      </c>
      <c r="G51" s="548">
        <v>275</v>
      </c>
      <c r="H51" s="548">
        <v>318</v>
      </c>
      <c r="I51" s="548">
        <v>378</v>
      </c>
      <c r="J51" s="548">
        <v>361</v>
      </c>
      <c r="K51" s="549">
        <v>-35</v>
      </c>
      <c r="L51" s="380">
        <v>-9.6952908587257625</v>
      </c>
    </row>
    <row r="52" spans="1:12" s="110" customFormat="1" ht="15" customHeight="1" x14ac:dyDescent="0.2">
      <c r="A52" s="381"/>
      <c r="B52" s="384"/>
      <c r="C52" s="382" t="s">
        <v>182</v>
      </c>
      <c r="D52" s="385"/>
      <c r="E52" s="383"/>
      <c r="F52" s="548">
        <v>745</v>
      </c>
      <c r="G52" s="548">
        <v>682</v>
      </c>
      <c r="H52" s="548">
        <v>857</v>
      </c>
      <c r="I52" s="548">
        <v>806</v>
      </c>
      <c r="J52" s="548">
        <v>796</v>
      </c>
      <c r="K52" s="549">
        <v>-51</v>
      </c>
      <c r="L52" s="380">
        <v>-6.4070351758793969</v>
      </c>
    </row>
    <row r="53" spans="1:12" s="269" customFormat="1" ht="11.25" customHeight="1" x14ac:dyDescent="0.2">
      <c r="A53" s="381"/>
      <c r="B53" s="385"/>
      <c r="C53" s="382" t="s">
        <v>352</v>
      </c>
      <c r="D53" s="385"/>
      <c r="E53" s="383"/>
      <c r="F53" s="548">
        <v>306</v>
      </c>
      <c r="G53" s="548">
        <v>296</v>
      </c>
      <c r="H53" s="548">
        <v>387</v>
      </c>
      <c r="I53" s="548">
        <v>353</v>
      </c>
      <c r="J53" s="550">
        <v>311</v>
      </c>
      <c r="K53" s="549">
        <v>-5</v>
      </c>
      <c r="L53" s="380">
        <v>-1.607717041800643</v>
      </c>
    </row>
    <row r="54" spans="1:12" s="151" customFormat="1" ht="12.75" customHeight="1" x14ac:dyDescent="0.2">
      <c r="A54" s="381"/>
      <c r="B54" s="384" t="s">
        <v>113</v>
      </c>
      <c r="C54" s="384" t="s">
        <v>116</v>
      </c>
      <c r="D54" s="385"/>
      <c r="E54" s="383"/>
      <c r="F54" s="548">
        <v>2051</v>
      </c>
      <c r="G54" s="548">
        <v>1426</v>
      </c>
      <c r="H54" s="548">
        <v>2002</v>
      </c>
      <c r="I54" s="548">
        <v>1974</v>
      </c>
      <c r="J54" s="548">
        <v>2032</v>
      </c>
      <c r="K54" s="549">
        <v>19</v>
      </c>
      <c r="L54" s="380">
        <v>0.93503937007874016</v>
      </c>
    </row>
    <row r="55" spans="1:12" ht="11.25" x14ac:dyDescent="0.2">
      <c r="A55" s="381"/>
      <c r="B55" s="385"/>
      <c r="C55" s="382" t="s">
        <v>352</v>
      </c>
      <c r="D55" s="385"/>
      <c r="E55" s="383"/>
      <c r="F55" s="548">
        <v>567</v>
      </c>
      <c r="G55" s="548">
        <v>526</v>
      </c>
      <c r="H55" s="548">
        <v>653</v>
      </c>
      <c r="I55" s="548">
        <v>644</v>
      </c>
      <c r="J55" s="548">
        <v>608</v>
      </c>
      <c r="K55" s="549">
        <v>-41</v>
      </c>
      <c r="L55" s="380">
        <v>-6.7434210526315788</v>
      </c>
    </row>
    <row r="56" spans="1:12" ht="14.25" customHeight="1" x14ac:dyDescent="0.2">
      <c r="A56" s="381"/>
      <c r="B56" s="385"/>
      <c r="C56" s="384" t="s">
        <v>117</v>
      </c>
      <c r="D56" s="385"/>
      <c r="E56" s="383"/>
      <c r="F56" s="548">
        <v>178</v>
      </c>
      <c r="G56" s="548">
        <v>124</v>
      </c>
      <c r="H56" s="548">
        <v>117</v>
      </c>
      <c r="I56" s="548">
        <v>186</v>
      </c>
      <c r="J56" s="548">
        <v>138</v>
      </c>
      <c r="K56" s="549">
        <v>40</v>
      </c>
      <c r="L56" s="380">
        <v>28.985507246376812</v>
      </c>
    </row>
    <row r="57" spans="1:12" ht="18.75" customHeight="1" x14ac:dyDescent="0.2">
      <c r="A57" s="388"/>
      <c r="B57" s="389"/>
      <c r="C57" s="390" t="s">
        <v>352</v>
      </c>
      <c r="D57" s="389"/>
      <c r="E57" s="391"/>
      <c r="F57" s="551">
        <v>65</v>
      </c>
      <c r="G57" s="552">
        <v>45</v>
      </c>
      <c r="H57" s="552">
        <v>52</v>
      </c>
      <c r="I57" s="552">
        <v>87</v>
      </c>
      <c r="J57" s="552">
        <v>63</v>
      </c>
      <c r="K57" s="553">
        <f t="shared" ref="K57" si="0">IF(OR(F57=".",J57=".")=TRUE,".",IF(OR(F57="*",J57="*")=TRUE,"*",IF(AND(F57="-",J57="-")=TRUE,"-",IF(AND(ISNUMBER(J57),ISNUMBER(F57))=TRUE,IF(F57-J57=0,0,F57-J57),IF(ISNUMBER(F57)=TRUE,F57,-J57)))))</f>
        <v>2</v>
      </c>
      <c r="L57" s="392">
        <f t="shared" ref="L57" si="1">IF(K57 =".",".",IF(K57 ="*","*",IF(K57="-","-",IF(K57=0,0,IF(OR(J57="-",J57=".",F57="-",F57=".")=TRUE,"X",IF(J57=0,"0,0",IF(ABS(K57*100/J57)&gt;250,".X",(K57*100/J57))))))))</f>
        <v>3.1746031746031744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2281</v>
      </c>
      <c r="E11" s="114">
        <v>1673</v>
      </c>
      <c r="F11" s="114">
        <v>2913</v>
      </c>
      <c r="G11" s="114">
        <v>2225</v>
      </c>
      <c r="H11" s="140">
        <v>2234</v>
      </c>
      <c r="I11" s="115">
        <v>47</v>
      </c>
      <c r="J11" s="116">
        <v>2.1038495971351834</v>
      </c>
    </row>
    <row r="12" spans="1:15" s="110" customFormat="1" ht="24.95" customHeight="1" x14ac:dyDescent="0.2">
      <c r="A12" s="193" t="s">
        <v>132</v>
      </c>
      <c r="B12" s="194" t="s">
        <v>133</v>
      </c>
      <c r="C12" s="113">
        <v>7.189829022358615</v>
      </c>
      <c r="D12" s="115">
        <v>164</v>
      </c>
      <c r="E12" s="114">
        <v>62</v>
      </c>
      <c r="F12" s="114">
        <v>128</v>
      </c>
      <c r="G12" s="114">
        <v>143</v>
      </c>
      <c r="H12" s="140">
        <v>152</v>
      </c>
      <c r="I12" s="115">
        <v>12</v>
      </c>
      <c r="J12" s="116">
        <v>7.8947368421052628</v>
      </c>
    </row>
    <row r="13" spans="1:15" s="110" customFormat="1" ht="24.95" customHeight="1" x14ac:dyDescent="0.2">
      <c r="A13" s="193" t="s">
        <v>134</v>
      </c>
      <c r="B13" s="199" t="s">
        <v>214</v>
      </c>
      <c r="C13" s="113">
        <v>1.0960105217010083</v>
      </c>
      <c r="D13" s="115">
        <v>25</v>
      </c>
      <c r="E13" s="114">
        <v>19</v>
      </c>
      <c r="F13" s="114">
        <v>21</v>
      </c>
      <c r="G13" s="114">
        <v>24</v>
      </c>
      <c r="H13" s="140">
        <v>20</v>
      </c>
      <c r="I13" s="115">
        <v>5</v>
      </c>
      <c r="J13" s="116">
        <v>25</v>
      </c>
    </row>
    <row r="14" spans="1:15" s="287" customFormat="1" ht="24.95" customHeight="1" x14ac:dyDescent="0.2">
      <c r="A14" s="193" t="s">
        <v>215</v>
      </c>
      <c r="B14" s="199" t="s">
        <v>137</v>
      </c>
      <c r="C14" s="113">
        <v>12.889083735203858</v>
      </c>
      <c r="D14" s="115">
        <v>294</v>
      </c>
      <c r="E14" s="114">
        <v>174</v>
      </c>
      <c r="F14" s="114">
        <v>315</v>
      </c>
      <c r="G14" s="114">
        <v>178</v>
      </c>
      <c r="H14" s="140">
        <v>245</v>
      </c>
      <c r="I14" s="115">
        <v>49</v>
      </c>
      <c r="J14" s="116">
        <v>20</v>
      </c>
      <c r="K14" s="110"/>
      <c r="L14" s="110"/>
      <c r="M14" s="110"/>
      <c r="N14" s="110"/>
      <c r="O14" s="110"/>
    </row>
    <row r="15" spans="1:15" s="110" customFormat="1" ht="24.95" customHeight="1" x14ac:dyDescent="0.2">
      <c r="A15" s="193" t="s">
        <v>216</v>
      </c>
      <c r="B15" s="199" t="s">
        <v>217</v>
      </c>
      <c r="C15" s="113">
        <v>6.0938185006576067</v>
      </c>
      <c r="D15" s="115">
        <v>139</v>
      </c>
      <c r="E15" s="114">
        <v>104</v>
      </c>
      <c r="F15" s="114">
        <v>133</v>
      </c>
      <c r="G15" s="114">
        <v>91</v>
      </c>
      <c r="H15" s="140">
        <v>102</v>
      </c>
      <c r="I15" s="115">
        <v>37</v>
      </c>
      <c r="J15" s="116">
        <v>36.274509803921568</v>
      </c>
    </row>
    <row r="16" spans="1:15" s="287" customFormat="1" ht="24.95" customHeight="1" x14ac:dyDescent="0.2">
      <c r="A16" s="193" t="s">
        <v>218</v>
      </c>
      <c r="B16" s="199" t="s">
        <v>141</v>
      </c>
      <c r="C16" s="113">
        <v>4.4278825076720736</v>
      </c>
      <c r="D16" s="115">
        <v>101</v>
      </c>
      <c r="E16" s="114">
        <v>45</v>
      </c>
      <c r="F16" s="114">
        <v>128</v>
      </c>
      <c r="G16" s="114">
        <v>60</v>
      </c>
      <c r="H16" s="140">
        <v>99</v>
      </c>
      <c r="I16" s="115">
        <v>2</v>
      </c>
      <c r="J16" s="116">
        <v>2.0202020202020203</v>
      </c>
      <c r="K16" s="110"/>
      <c r="L16" s="110"/>
      <c r="M16" s="110"/>
      <c r="N16" s="110"/>
      <c r="O16" s="110"/>
    </row>
    <row r="17" spans="1:15" s="110" customFormat="1" ht="24.95" customHeight="1" x14ac:dyDescent="0.2">
      <c r="A17" s="193" t="s">
        <v>142</v>
      </c>
      <c r="B17" s="199" t="s">
        <v>220</v>
      </c>
      <c r="C17" s="113">
        <v>2.3673827268741778</v>
      </c>
      <c r="D17" s="115">
        <v>54</v>
      </c>
      <c r="E17" s="114">
        <v>25</v>
      </c>
      <c r="F17" s="114">
        <v>54</v>
      </c>
      <c r="G17" s="114">
        <v>27</v>
      </c>
      <c r="H17" s="140">
        <v>44</v>
      </c>
      <c r="I17" s="115">
        <v>10</v>
      </c>
      <c r="J17" s="116">
        <v>22.727272727272727</v>
      </c>
    </row>
    <row r="18" spans="1:15" s="287" customFormat="1" ht="24.95" customHeight="1" x14ac:dyDescent="0.2">
      <c r="A18" s="201" t="s">
        <v>144</v>
      </c>
      <c r="B18" s="202" t="s">
        <v>145</v>
      </c>
      <c r="C18" s="113">
        <v>13.19596668128014</v>
      </c>
      <c r="D18" s="115">
        <v>301</v>
      </c>
      <c r="E18" s="114">
        <v>127</v>
      </c>
      <c r="F18" s="114">
        <v>302</v>
      </c>
      <c r="G18" s="114">
        <v>273</v>
      </c>
      <c r="H18" s="140">
        <v>253</v>
      </c>
      <c r="I18" s="115">
        <v>48</v>
      </c>
      <c r="J18" s="116">
        <v>18.972332015810277</v>
      </c>
      <c r="K18" s="110"/>
      <c r="L18" s="110"/>
      <c r="M18" s="110"/>
      <c r="N18" s="110"/>
      <c r="O18" s="110"/>
    </row>
    <row r="19" spans="1:15" s="110" customFormat="1" ht="24.95" customHeight="1" x14ac:dyDescent="0.2">
      <c r="A19" s="193" t="s">
        <v>146</v>
      </c>
      <c r="B19" s="199" t="s">
        <v>147</v>
      </c>
      <c r="C19" s="113">
        <v>10.346339324857519</v>
      </c>
      <c r="D19" s="115">
        <v>236</v>
      </c>
      <c r="E19" s="114">
        <v>238</v>
      </c>
      <c r="F19" s="114">
        <v>391</v>
      </c>
      <c r="G19" s="114">
        <v>252</v>
      </c>
      <c r="H19" s="140">
        <v>262</v>
      </c>
      <c r="I19" s="115">
        <v>-26</v>
      </c>
      <c r="J19" s="116">
        <v>-9.9236641221374047</v>
      </c>
    </row>
    <row r="20" spans="1:15" s="287" customFormat="1" ht="24.95" customHeight="1" x14ac:dyDescent="0.2">
      <c r="A20" s="193" t="s">
        <v>148</v>
      </c>
      <c r="B20" s="199" t="s">
        <v>149</v>
      </c>
      <c r="C20" s="113">
        <v>12.362998684787375</v>
      </c>
      <c r="D20" s="115">
        <v>282</v>
      </c>
      <c r="E20" s="114">
        <v>113</v>
      </c>
      <c r="F20" s="114">
        <v>107</v>
      </c>
      <c r="G20" s="114">
        <v>121</v>
      </c>
      <c r="H20" s="140">
        <v>127</v>
      </c>
      <c r="I20" s="115">
        <v>155</v>
      </c>
      <c r="J20" s="116">
        <v>122.04724409448819</v>
      </c>
      <c r="K20" s="110"/>
      <c r="L20" s="110"/>
      <c r="M20" s="110"/>
      <c r="N20" s="110"/>
      <c r="O20" s="110"/>
    </row>
    <row r="21" spans="1:15" s="110" customFormat="1" ht="24.95" customHeight="1" x14ac:dyDescent="0.2">
      <c r="A21" s="201" t="s">
        <v>150</v>
      </c>
      <c r="B21" s="202" t="s">
        <v>151</v>
      </c>
      <c r="C21" s="113">
        <v>5.2608505041648401</v>
      </c>
      <c r="D21" s="115">
        <v>120</v>
      </c>
      <c r="E21" s="114">
        <v>134</v>
      </c>
      <c r="F21" s="114">
        <v>163</v>
      </c>
      <c r="G21" s="114">
        <v>233</v>
      </c>
      <c r="H21" s="140">
        <v>113</v>
      </c>
      <c r="I21" s="115">
        <v>7</v>
      </c>
      <c r="J21" s="116">
        <v>6.1946902654867255</v>
      </c>
    </row>
    <row r="22" spans="1:15" s="110" customFormat="1" ht="24.95" customHeight="1" x14ac:dyDescent="0.2">
      <c r="A22" s="201" t="s">
        <v>152</v>
      </c>
      <c r="B22" s="199" t="s">
        <v>153</v>
      </c>
      <c r="C22" s="113">
        <v>0.30688294607628236</v>
      </c>
      <c r="D22" s="115">
        <v>7</v>
      </c>
      <c r="E22" s="114">
        <v>6</v>
      </c>
      <c r="F22" s="114">
        <v>7</v>
      </c>
      <c r="G22" s="114">
        <v>13</v>
      </c>
      <c r="H22" s="140">
        <v>8</v>
      </c>
      <c r="I22" s="115">
        <v>-1</v>
      </c>
      <c r="J22" s="116">
        <v>-12.5</v>
      </c>
    </row>
    <row r="23" spans="1:15" s="110" customFormat="1" ht="24.95" customHeight="1" x14ac:dyDescent="0.2">
      <c r="A23" s="193" t="s">
        <v>154</v>
      </c>
      <c r="B23" s="199" t="s">
        <v>155</v>
      </c>
      <c r="C23" s="113">
        <v>0.30688294607628236</v>
      </c>
      <c r="D23" s="115">
        <v>7</v>
      </c>
      <c r="E23" s="114">
        <v>3</v>
      </c>
      <c r="F23" s="114">
        <v>12</v>
      </c>
      <c r="G23" s="114">
        <v>15</v>
      </c>
      <c r="H23" s="140">
        <v>19</v>
      </c>
      <c r="I23" s="115">
        <v>-12</v>
      </c>
      <c r="J23" s="116">
        <v>-63.157894736842103</v>
      </c>
    </row>
    <row r="24" spans="1:15" s="110" customFormat="1" ht="24.95" customHeight="1" x14ac:dyDescent="0.2">
      <c r="A24" s="193" t="s">
        <v>156</v>
      </c>
      <c r="B24" s="199" t="s">
        <v>221</v>
      </c>
      <c r="C24" s="113">
        <v>3.288031565103025</v>
      </c>
      <c r="D24" s="115">
        <v>75</v>
      </c>
      <c r="E24" s="114">
        <v>60</v>
      </c>
      <c r="F24" s="114">
        <v>77</v>
      </c>
      <c r="G24" s="114">
        <v>65</v>
      </c>
      <c r="H24" s="140">
        <v>80</v>
      </c>
      <c r="I24" s="115">
        <v>-5</v>
      </c>
      <c r="J24" s="116">
        <v>-6.25</v>
      </c>
    </row>
    <row r="25" spans="1:15" s="110" customFormat="1" ht="24.95" customHeight="1" x14ac:dyDescent="0.2">
      <c r="A25" s="193" t="s">
        <v>222</v>
      </c>
      <c r="B25" s="204" t="s">
        <v>159</v>
      </c>
      <c r="C25" s="113">
        <v>3.814116615519509</v>
      </c>
      <c r="D25" s="115">
        <v>87</v>
      </c>
      <c r="E25" s="114">
        <v>84</v>
      </c>
      <c r="F25" s="114">
        <v>103</v>
      </c>
      <c r="G25" s="114">
        <v>91</v>
      </c>
      <c r="H25" s="140">
        <v>163</v>
      </c>
      <c r="I25" s="115">
        <v>-76</v>
      </c>
      <c r="J25" s="116">
        <v>-46.625766871165645</v>
      </c>
    </row>
    <row r="26" spans="1:15" s="110" customFormat="1" ht="24.95" customHeight="1" x14ac:dyDescent="0.2">
      <c r="A26" s="201">
        <v>782.78300000000002</v>
      </c>
      <c r="B26" s="203" t="s">
        <v>160</v>
      </c>
      <c r="C26" s="113">
        <v>6.3568610258658484</v>
      </c>
      <c r="D26" s="115">
        <v>145</v>
      </c>
      <c r="E26" s="114">
        <v>135</v>
      </c>
      <c r="F26" s="114">
        <v>203</v>
      </c>
      <c r="G26" s="114">
        <v>235</v>
      </c>
      <c r="H26" s="140">
        <v>169</v>
      </c>
      <c r="I26" s="115">
        <v>-24</v>
      </c>
      <c r="J26" s="116">
        <v>-14.201183431952662</v>
      </c>
    </row>
    <row r="27" spans="1:15" s="110" customFormat="1" ht="24.95" customHeight="1" x14ac:dyDescent="0.2">
      <c r="A27" s="193" t="s">
        <v>161</v>
      </c>
      <c r="B27" s="199" t="s">
        <v>162</v>
      </c>
      <c r="C27" s="113">
        <v>3.4633932485751862</v>
      </c>
      <c r="D27" s="115">
        <v>79</v>
      </c>
      <c r="E27" s="114">
        <v>80</v>
      </c>
      <c r="F27" s="114">
        <v>160</v>
      </c>
      <c r="G27" s="114">
        <v>77</v>
      </c>
      <c r="H27" s="140">
        <v>76</v>
      </c>
      <c r="I27" s="115">
        <v>3</v>
      </c>
      <c r="J27" s="116">
        <v>3.9473684210526314</v>
      </c>
    </row>
    <row r="28" spans="1:15" s="110" customFormat="1" ht="24.95" customHeight="1" x14ac:dyDescent="0.2">
      <c r="A28" s="193" t="s">
        <v>163</v>
      </c>
      <c r="B28" s="199" t="s">
        <v>164</v>
      </c>
      <c r="C28" s="113">
        <v>2.8496273564226215</v>
      </c>
      <c r="D28" s="115">
        <v>65</v>
      </c>
      <c r="E28" s="114">
        <v>32</v>
      </c>
      <c r="F28" s="114">
        <v>96</v>
      </c>
      <c r="G28" s="114">
        <v>51</v>
      </c>
      <c r="H28" s="140">
        <v>61</v>
      </c>
      <c r="I28" s="115">
        <v>4</v>
      </c>
      <c r="J28" s="116">
        <v>6.557377049180328</v>
      </c>
    </row>
    <row r="29" spans="1:15" s="110" customFormat="1" ht="24.95" customHeight="1" x14ac:dyDescent="0.2">
      <c r="A29" s="193">
        <v>86</v>
      </c>
      <c r="B29" s="199" t="s">
        <v>165</v>
      </c>
      <c r="C29" s="113">
        <v>6.8391056554142917</v>
      </c>
      <c r="D29" s="115">
        <v>156</v>
      </c>
      <c r="E29" s="114">
        <v>139</v>
      </c>
      <c r="F29" s="114">
        <v>233</v>
      </c>
      <c r="G29" s="114">
        <v>143</v>
      </c>
      <c r="H29" s="140">
        <v>151</v>
      </c>
      <c r="I29" s="115">
        <v>5</v>
      </c>
      <c r="J29" s="116">
        <v>3.3112582781456954</v>
      </c>
    </row>
    <row r="30" spans="1:15" s="110" customFormat="1" ht="24.95" customHeight="1" x14ac:dyDescent="0.2">
      <c r="A30" s="193">
        <v>87.88</v>
      </c>
      <c r="B30" s="204" t="s">
        <v>166</v>
      </c>
      <c r="C30" s="113">
        <v>7.1021481806225344</v>
      </c>
      <c r="D30" s="115">
        <v>162</v>
      </c>
      <c r="E30" s="114">
        <v>179</v>
      </c>
      <c r="F30" s="114">
        <v>428</v>
      </c>
      <c r="G30" s="114">
        <v>193</v>
      </c>
      <c r="H30" s="140">
        <v>200</v>
      </c>
      <c r="I30" s="115">
        <v>-38</v>
      </c>
      <c r="J30" s="116">
        <v>-19</v>
      </c>
    </row>
    <row r="31" spans="1:15" s="110" customFormat="1" ht="24.95" customHeight="1" x14ac:dyDescent="0.2">
      <c r="A31" s="193" t="s">
        <v>167</v>
      </c>
      <c r="B31" s="199" t="s">
        <v>168</v>
      </c>
      <c r="C31" s="113">
        <v>3.3318719859710653</v>
      </c>
      <c r="D31" s="115">
        <v>76</v>
      </c>
      <c r="E31" s="114">
        <v>88</v>
      </c>
      <c r="F31" s="114">
        <v>167</v>
      </c>
      <c r="G31" s="114">
        <v>118</v>
      </c>
      <c r="H31" s="140">
        <v>135</v>
      </c>
      <c r="I31" s="115">
        <v>-59</v>
      </c>
      <c r="J31" s="116">
        <v>-43.703703703703702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7.189829022358615</v>
      </c>
      <c r="D34" s="115">
        <v>164</v>
      </c>
      <c r="E34" s="114">
        <v>62</v>
      </c>
      <c r="F34" s="114">
        <v>128</v>
      </c>
      <c r="G34" s="114">
        <v>143</v>
      </c>
      <c r="H34" s="140">
        <v>152</v>
      </c>
      <c r="I34" s="115">
        <v>12</v>
      </c>
      <c r="J34" s="116">
        <v>7.8947368421052628</v>
      </c>
    </row>
    <row r="35" spans="1:10" s="110" customFormat="1" ht="24.95" customHeight="1" x14ac:dyDescent="0.2">
      <c r="A35" s="292" t="s">
        <v>171</v>
      </c>
      <c r="B35" s="293" t="s">
        <v>172</v>
      </c>
      <c r="C35" s="113">
        <v>27.181060938185006</v>
      </c>
      <c r="D35" s="115">
        <v>620</v>
      </c>
      <c r="E35" s="114">
        <v>320</v>
      </c>
      <c r="F35" s="114">
        <v>638</v>
      </c>
      <c r="G35" s="114">
        <v>475</v>
      </c>
      <c r="H35" s="140">
        <v>518</v>
      </c>
      <c r="I35" s="115">
        <v>102</v>
      </c>
      <c r="J35" s="116">
        <v>19.691119691119692</v>
      </c>
    </row>
    <row r="36" spans="1:10" s="110" customFormat="1" ht="24.95" customHeight="1" x14ac:dyDescent="0.2">
      <c r="A36" s="294" t="s">
        <v>173</v>
      </c>
      <c r="B36" s="295" t="s">
        <v>174</v>
      </c>
      <c r="C36" s="125">
        <v>65.629110039456378</v>
      </c>
      <c r="D36" s="143">
        <v>1497</v>
      </c>
      <c r="E36" s="144">
        <v>1291</v>
      </c>
      <c r="F36" s="144">
        <v>2147</v>
      </c>
      <c r="G36" s="144">
        <v>1607</v>
      </c>
      <c r="H36" s="145">
        <v>1564</v>
      </c>
      <c r="I36" s="143">
        <v>-67</v>
      </c>
      <c r="J36" s="146">
        <v>-4.2838874680306906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2281</v>
      </c>
      <c r="F11" s="264">
        <v>1673</v>
      </c>
      <c r="G11" s="264">
        <v>2913</v>
      </c>
      <c r="H11" s="264">
        <v>2225</v>
      </c>
      <c r="I11" s="265">
        <v>2234</v>
      </c>
      <c r="J11" s="263">
        <v>47</v>
      </c>
      <c r="K11" s="266">
        <v>2.1038495971351834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23.761508110477859</v>
      </c>
      <c r="E13" s="115">
        <v>542</v>
      </c>
      <c r="F13" s="114">
        <v>438</v>
      </c>
      <c r="G13" s="114">
        <v>640</v>
      </c>
      <c r="H13" s="114">
        <v>658</v>
      </c>
      <c r="I13" s="140">
        <v>571</v>
      </c>
      <c r="J13" s="115">
        <v>-29</v>
      </c>
      <c r="K13" s="116">
        <v>-5.0788091068301222</v>
      </c>
    </row>
    <row r="14" spans="1:15" ht="15.95" customHeight="1" x14ac:dyDescent="0.2">
      <c r="A14" s="306" t="s">
        <v>230</v>
      </c>
      <c r="B14" s="307"/>
      <c r="C14" s="308"/>
      <c r="D14" s="113">
        <v>61.288908373520385</v>
      </c>
      <c r="E14" s="115">
        <v>1398</v>
      </c>
      <c r="F14" s="114">
        <v>954</v>
      </c>
      <c r="G14" s="114">
        <v>1763</v>
      </c>
      <c r="H14" s="114">
        <v>1245</v>
      </c>
      <c r="I14" s="140">
        <v>1274</v>
      </c>
      <c r="J14" s="115">
        <v>124</v>
      </c>
      <c r="K14" s="116">
        <v>9.7331240188383052</v>
      </c>
    </row>
    <row r="15" spans="1:15" ht="15.95" customHeight="1" x14ac:dyDescent="0.2">
      <c r="A15" s="306" t="s">
        <v>231</v>
      </c>
      <c r="B15" s="307"/>
      <c r="C15" s="308"/>
      <c r="D15" s="113">
        <v>5.9184568171854446</v>
      </c>
      <c r="E15" s="115">
        <v>135</v>
      </c>
      <c r="F15" s="114">
        <v>108</v>
      </c>
      <c r="G15" s="114">
        <v>152</v>
      </c>
      <c r="H15" s="114">
        <v>134</v>
      </c>
      <c r="I15" s="140">
        <v>142</v>
      </c>
      <c r="J15" s="115">
        <v>-7</v>
      </c>
      <c r="K15" s="116">
        <v>-4.929577464788732</v>
      </c>
    </row>
    <row r="16" spans="1:15" ht="15.95" customHeight="1" x14ac:dyDescent="0.2">
      <c r="A16" s="306" t="s">
        <v>232</v>
      </c>
      <c r="B16" s="307"/>
      <c r="C16" s="308"/>
      <c r="D16" s="113">
        <v>8.0227970188513815</v>
      </c>
      <c r="E16" s="115">
        <v>183</v>
      </c>
      <c r="F16" s="114">
        <v>139</v>
      </c>
      <c r="G16" s="114">
        <v>194</v>
      </c>
      <c r="H16" s="114">
        <v>166</v>
      </c>
      <c r="I16" s="140">
        <v>216</v>
      </c>
      <c r="J16" s="115">
        <v>-33</v>
      </c>
      <c r="K16" s="116">
        <v>-15.277777777777779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6.0938185006576067</v>
      </c>
      <c r="E18" s="115">
        <v>139</v>
      </c>
      <c r="F18" s="114">
        <v>65</v>
      </c>
      <c r="G18" s="114">
        <v>115</v>
      </c>
      <c r="H18" s="114">
        <v>120</v>
      </c>
      <c r="I18" s="140">
        <v>119</v>
      </c>
      <c r="J18" s="115">
        <v>20</v>
      </c>
      <c r="K18" s="116">
        <v>16.806722689075631</v>
      </c>
    </row>
    <row r="19" spans="1:11" ht="14.1" customHeight="1" x14ac:dyDescent="0.2">
      <c r="A19" s="306" t="s">
        <v>235</v>
      </c>
      <c r="B19" s="307" t="s">
        <v>236</v>
      </c>
      <c r="C19" s="308"/>
      <c r="D19" s="113">
        <v>4.9978079789565983</v>
      </c>
      <c r="E19" s="115">
        <v>114</v>
      </c>
      <c r="F19" s="114">
        <v>35</v>
      </c>
      <c r="G19" s="114">
        <v>82</v>
      </c>
      <c r="H19" s="114">
        <v>106</v>
      </c>
      <c r="I19" s="140">
        <v>96</v>
      </c>
      <c r="J19" s="115">
        <v>18</v>
      </c>
      <c r="K19" s="116">
        <v>18.75</v>
      </c>
    </row>
    <row r="20" spans="1:11" ht="14.1" customHeight="1" x14ac:dyDescent="0.2">
      <c r="A20" s="306">
        <v>12</v>
      </c>
      <c r="B20" s="307" t="s">
        <v>237</v>
      </c>
      <c r="C20" s="308"/>
      <c r="D20" s="113">
        <v>1.4467338886453309</v>
      </c>
      <c r="E20" s="115">
        <v>33</v>
      </c>
      <c r="F20" s="114">
        <v>19</v>
      </c>
      <c r="G20" s="114">
        <v>19</v>
      </c>
      <c r="H20" s="114">
        <v>35</v>
      </c>
      <c r="I20" s="140">
        <v>23</v>
      </c>
      <c r="J20" s="115">
        <v>10</v>
      </c>
      <c r="K20" s="116">
        <v>43.478260869565219</v>
      </c>
    </row>
    <row r="21" spans="1:11" ht="14.1" customHeight="1" x14ac:dyDescent="0.2">
      <c r="A21" s="306">
        <v>21</v>
      </c>
      <c r="B21" s="307" t="s">
        <v>238</v>
      </c>
      <c r="C21" s="308"/>
      <c r="D21" s="113">
        <v>0.26304252520824201</v>
      </c>
      <c r="E21" s="115">
        <v>6</v>
      </c>
      <c r="F21" s="114">
        <v>4</v>
      </c>
      <c r="G21" s="114">
        <v>17</v>
      </c>
      <c r="H21" s="114">
        <v>14</v>
      </c>
      <c r="I21" s="140">
        <v>18</v>
      </c>
      <c r="J21" s="115">
        <v>-12</v>
      </c>
      <c r="K21" s="116">
        <v>-66.666666666666671</v>
      </c>
    </row>
    <row r="22" spans="1:11" ht="14.1" customHeight="1" x14ac:dyDescent="0.2">
      <c r="A22" s="306">
        <v>22</v>
      </c>
      <c r="B22" s="307" t="s">
        <v>239</v>
      </c>
      <c r="C22" s="308"/>
      <c r="D22" s="113">
        <v>1.31521262604121</v>
      </c>
      <c r="E22" s="115">
        <v>30</v>
      </c>
      <c r="F22" s="114">
        <v>17</v>
      </c>
      <c r="G22" s="114">
        <v>45</v>
      </c>
      <c r="H22" s="114">
        <v>23</v>
      </c>
      <c r="I22" s="140">
        <v>20</v>
      </c>
      <c r="J22" s="115">
        <v>10</v>
      </c>
      <c r="K22" s="116">
        <v>50</v>
      </c>
    </row>
    <row r="23" spans="1:11" ht="14.1" customHeight="1" x14ac:dyDescent="0.2">
      <c r="A23" s="306">
        <v>23</v>
      </c>
      <c r="B23" s="307" t="s">
        <v>240</v>
      </c>
      <c r="C23" s="308"/>
      <c r="D23" s="113">
        <v>0.87680841736080661</v>
      </c>
      <c r="E23" s="115">
        <v>20</v>
      </c>
      <c r="F23" s="114">
        <v>18</v>
      </c>
      <c r="G23" s="114">
        <v>13</v>
      </c>
      <c r="H23" s="114">
        <v>12</v>
      </c>
      <c r="I23" s="140">
        <v>17</v>
      </c>
      <c r="J23" s="115">
        <v>3</v>
      </c>
      <c r="K23" s="116">
        <v>17.647058823529413</v>
      </c>
    </row>
    <row r="24" spans="1:11" ht="14.1" customHeight="1" x14ac:dyDescent="0.2">
      <c r="A24" s="306">
        <v>24</v>
      </c>
      <c r="B24" s="307" t="s">
        <v>241</v>
      </c>
      <c r="C24" s="308"/>
      <c r="D24" s="113">
        <v>3.5510740903112672</v>
      </c>
      <c r="E24" s="115">
        <v>81</v>
      </c>
      <c r="F24" s="114">
        <v>46</v>
      </c>
      <c r="G24" s="114">
        <v>109</v>
      </c>
      <c r="H24" s="114">
        <v>86</v>
      </c>
      <c r="I24" s="140">
        <v>77</v>
      </c>
      <c r="J24" s="115">
        <v>4</v>
      </c>
      <c r="K24" s="116">
        <v>5.1948051948051948</v>
      </c>
    </row>
    <row r="25" spans="1:11" ht="14.1" customHeight="1" x14ac:dyDescent="0.2">
      <c r="A25" s="306">
        <v>25</v>
      </c>
      <c r="B25" s="307" t="s">
        <v>242</v>
      </c>
      <c r="C25" s="308"/>
      <c r="D25" s="113">
        <v>4.340201665935993</v>
      </c>
      <c r="E25" s="115">
        <v>99</v>
      </c>
      <c r="F25" s="114">
        <v>57</v>
      </c>
      <c r="G25" s="114">
        <v>90</v>
      </c>
      <c r="H25" s="114">
        <v>67</v>
      </c>
      <c r="I25" s="140">
        <v>81</v>
      </c>
      <c r="J25" s="115">
        <v>18</v>
      </c>
      <c r="K25" s="116">
        <v>22.222222222222221</v>
      </c>
    </row>
    <row r="26" spans="1:11" ht="14.1" customHeight="1" x14ac:dyDescent="0.2">
      <c r="A26" s="306">
        <v>26</v>
      </c>
      <c r="B26" s="307" t="s">
        <v>243</v>
      </c>
      <c r="C26" s="308"/>
      <c r="D26" s="113">
        <v>2.8934677772906618</v>
      </c>
      <c r="E26" s="115">
        <v>66</v>
      </c>
      <c r="F26" s="114">
        <v>22</v>
      </c>
      <c r="G26" s="114">
        <v>96</v>
      </c>
      <c r="H26" s="114">
        <v>54</v>
      </c>
      <c r="I26" s="140">
        <v>55</v>
      </c>
      <c r="J26" s="115">
        <v>11</v>
      </c>
      <c r="K26" s="116">
        <v>20</v>
      </c>
    </row>
    <row r="27" spans="1:11" ht="14.1" customHeight="1" x14ac:dyDescent="0.2">
      <c r="A27" s="306">
        <v>27</v>
      </c>
      <c r="B27" s="307" t="s">
        <v>244</v>
      </c>
      <c r="C27" s="308"/>
      <c r="D27" s="113">
        <v>1.0083296799649277</v>
      </c>
      <c r="E27" s="115">
        <v>23</v>
      </c>
      <c r="F27" s="114">
        <v>17</v>
      </c>
      <c r="G27" s="114">
        <v>18</v>
      </c>
      <c r="H27" s="114">
        <v>13</v>
      </c>
      <c r="I27" s="140">
        <v>34</v>
      </c>
      <c r="J27" s="115">
        <v>-11</v>
      </c>
      <c r="K27" s="116">
        <v>-32.352941176470587</v>
      </c>
    </row>
    <row r="28" spans="1:11" ht="14.1" customHeight="1" x14ac:dyDescent="0.2">
      <c r="A28" s="306">
        <v>28</v>
      </c>
      <c r="B28" s="307" t="s">
        <v>245</v>
      </c>
      <c r="C28" s="308"/>
      <c r="D28" s="113" t="s">
        <v>513</v>
      </c>
      <c r="E28" s="115" t="s">
        <v>513</v>
      </c>
      <c r="F28" s="114" t="s">
        <v>513</v>
      </c>
      <c r="G28" s="114">
        <v>4</v>
      </c>
      <c r="H28" s="114" t="s">
        <v>513</v>
      </c>
      <c r="I28" s="140">
        <v>3</v>
      </c>
      <c r="J28" s="115" t="s">
        <v>513</v>
      </c>
      <c r="K28" s="116" t="s">
        <v>513</v>
      </c>
    </row>
    <row r="29" spans="1:11" ht="14.1" customHeight="1" x14ac:dyDescent="0.2">
      <c r="A29" s="306">
        <v>29</v>
      </c>
      <c r="B29" s="307" t="s">
        <v>246</v>
      </c>
      <c r="C29" s="308"/>
      <c r="D29" s="113">
        <v>5.2608505041648401</v>
      </c>
      <c r="E29" s="115">
        <v>120</v>
      </c>
      <c r="F29" s="114">
        <v>105</v>
      </c>
      <c r="G29" s="114">
        <v>149</v>
      </c>
      <c r="H29" s="114">
        <v>147</v>
      </c>
      <c r="I29" s="140">
        <v>107</v>
      </c>
      <c r="J29" s="115">
        <v>13</v>
      </c>
      <c r="K29" s="116">
        <v>12.149532710280374</v>
      </c>
    </row>
    <row r="30" spans="1:11" ht="14.1" customHeight="1" x14ac:dyDescent="0.2">
      <c r="A30" s="306" t="s">
        <v>247</v>
      </c>
      <c r="B30" s="307" t="s">
        <v>248</v>
      </c>
      <c r="C30" s="308"/>
      <c r="D30" s="113">
        <v>2.9811486190267424</v>
      </c>
      <c r="E30" s="115">
        <v>68</v>
      </c>
      <c r="F30" s="114">
        <v>36</v>
      </c>
      <c r="G30" s="114">
        <v>66</v>
      </c>
      <c r="H30" s="114" t="s">
        <v>513</v>
      </c>
      <c r="I30" s="140">
        <v>49</v>
      </c>
      <c r="J30" s="115">
        <v>19</v>
      </c>
      <c r="K30" s="116">
        <v>38.775510204081634</v>
      </c>
    </row>
    <row r="31" spans="1:11" ht="14.1" customHeight="1" x14ac:dyDescent="0.2">
      <c r="A31" s="306" t="s">
        <v>249</v>
      </c>
      <c r="B31" s="307" t="s">
        <v>250</v>
      </c>
      <c r="C31" s="308"/>
      <c r="D31" s="113">
        <v>2.2797018851380972</v>
      </c>
      <c r="E31" s="115">
        <v>52</v>
      </c>
      <c r="F31" s="114">
        <v>69</v>
      </c>
      <c r="G31" s="114">
        <v>83</v>
      </c>
      <c r="H31" s="114">
        <v>106</v>
      </c>
      <c r="I31" s="140">
        <v>58</v>
      </c>
      <c r="J31" s="115">
        <v>-6</v>
      </c>
      <c r="K31" s="116">
        <v>-10.344827586206897</v>
      </c>
    </row>
    <row r="32" spans="1:11" ht="14.1" customHeight="1" x14ac:dyDescent="0.2">
      <c r="A32" s="306">
        <v>31</v>
      </c>
      <c r="B32" s="307" t="s">
        <v>251</v>
      </c>
      <c r="C32" s="308"/>
      <c r="D32" s="113">
        <v>0.65760631302060502</v>
      </c>
      <c r="E32" s="115">
        <v>15</v>
      </c>
      <c r="F32" s="114">
        <v>10</v>
      </c>
      <c r="G32" s="114">
        <v>16</v>
      </c>
      <c r="H32" s="114">
        <v>19</v>
      </c>
      <c r="I32" s="140">
        <v>16</v>
      </c>
      <c r="J32" s="115">
        <v>-1</v>
      </c>
      <c r="K32" s="116">
        <v>-6.25</v>
      </c>
    </row>
    <row r="33" spans="1:11" ht="14.1" customHeight="1" x14ac:dyDescent="0.2">
      <c r="A33" s="306">
        <v>32</v>
      </c>
      <c r="B33" s="307" t="s">
        <v>252</v>
      </c>
      <c r="C33" s="308"/>
      <c r="D33" s="113">
        <v>5.7430951337132834</v>
      </c>
      <c r="E33" s="115">
        <v>131</v>
      </c>
      <c r="F33" s="114">
        <v>49</v>
      </c>
      <c r="G33" s="114">
        <v>128</v>
      </c>
      <c r="H33" s="114">
        <v>125</v>
      </c>
      <c r="I33" s="140">
        <v>121</v>
      </c>
      <c r="J33" s="115">
        <v>10</v>
      </c>
      <c r="K33" s="116">
        <v>8.2644628099173545</v>
      </c>
    </row>
    <row r="34" spans="1:11" ht="14.1" customHeight="1" x14ac:dyDescent="0.2">
      <c r="A34" s="306">
        <v>33</v>
      </c>
      <c r="B34" s="307" t="s">
        <v>253</v>
      </c>
      <c r="C34" s="308"/>
      <c r="D34" s="113">
        <v>2.4550635686102589</v>
      </c>
      <c r="E34" s="115">
        <v>56</v>
      </c>
      <c r="F34" s="114">
        <v>18</v>
      </c>
      <c r="G34" s="114">
        <v>42</v>
      </c>
      <c r="H34" s="114">
        <v>35</v>
      </c>
      <c r="I34" s="140">
        <v>52</v>
      </c>
      <c r="J34" s="115">
        <v>4</v>
      </c>
      <c r="K34" s="116">
        <v>7.6923076923076925</v>
      </c>
    </row>
    <row r="35" spans="1:11" ht="14.1" customHeight="1" x14ac:dyDescent="0.2">
      <c r="A35" s="306">
        <v>34</v>
      </c>
      <c r="B35" s="307" t="s">
        <v>254</v>
      </c>
      <c r="C35" s="308"/>
      <c r="D35" s="113">
        <v>4.2086804033318721</v>
      </c>
      <c r="E35" s="115">
        <v>96</v>
      </c>
      <c r="F35" s="114">
        <v>51</v>
      </c>
      <c r="G35" s="114">
        <v>80</v>
      </c>
      <c r="H35" s="114">
        <v>70</v>
      </c>
      <c r="I35" s="140">
        <v>73</v>
      </c>
      <c r="J35" s="115">
        <v>23</v>
      </c>
      <c r="K35" s="116">
        <v>31.506849315068493</v>
      </c>
    </row>
    <row r="36" spans="1:11" ht="14.1" customHeight="1" x14ac:dyDescent="0.2">
      <c r="A36" s="306">
        <v>41</v>
      </c>
      <c r="B36" s="307" t="s">
        <v>255</v>
      </c>
      <c r="C36" s="308"/>
      <c r="D36" s="113">
        <v>1.3590530469092503</v>
      </c>
      <c r="E36" s="115">
        <v>31</v>
      </c>
      <c r="F36" s="114">
        <v>29</v>
      </c>
      <c r="G36" s="114">
        <v>35</v>
      </c>
      <c r="H36" s="114">
        <v>24</v>
      </c>
      <c r="I36" s="140">
        <v>30</v>
      </c>
      <c r="J36" s="115">
        <v>1</v>
      </c>
      <c r="K36" s="116">
        <v>3.3333333333333335</v>
      </c>
    </row>
    <row r="37" spans="1:11" ht="14.1" customHeight="1" x14ac:dyDescent="0.2">
      <c r="A37" s="306">
        <v>42</v>
      </c>
      <c r="B37" s="307" t="s">
        <v>256</v>
      </c>
      <c r="C37" s="308"/>
      <c r="D37" s="113">
        <v>0.17536168347216133</v>
      </c>
      <c r="E37" s="115">
        <v>4</v>
      </c>
      <c r="F37" s="114">
        <v>0</v>
      </c>
      <c r="G37" s="114">
        <v>5</v>
      </c>
      <c r="H37" s="114" t="s">
        <v>513</v>
      </c>
      <c r="I37" s="140">
        <v>4</v>
      </c>
      <c r="J37" s="115">
        <v>0</v>
      </c>
      <c r="K37" s="116">
        <v>0</v>
      </c>
    </row>
    <row r="38" spans="1:11" ht="14.1" customHeight="1" x14ac:dyDescent="0.2">
      <c r="A38" s="306">
        <v>43</v>
      </c>
      <c r="B38" s="307" t="s">
        <v>257</v>
      </c>
      <c r="C38" s="308"/>
      <c r="D38" s="113">
        <v>0.39456378781236301</v>
      </c>
      <c r="E38" s="115">
        <v>9</v>
      </c>
      <c r="F38" s="114">
        <v>4</v>
      </c>
      <c r="G38" s="114">
        <v>11</v>
      </c>
      <c r="H38" s="114" t="s">
        <v>513</v>
      </c>
      <c r="I38" s="140">
        <v>5</v>
      </c>
      <c r="J38" s="115">
        <v>4</v>
      </c>
      <c r="K38" s="116">
        <v>80</v>
      </c>
    </row>
    <row r="39" spans="1:11" ht="14.1" customHeight="1" x14ac:dyDescent="0.2">
      <c r="A39" s="306">
        <v>51</v>
      </c>
      <c r="B39" s="307" t="s">
        <v>258</v>
      </c>
      <c r="C39" s="308"/>
      <c r="D39" s="113">
        <v>7.2336694432266553</v>
      </c>
      <c r="E39" s="115">
        <v>165</v>
      </c>
      <c r="F39" s="114">
        <v>126</v>
      </c>
      <c r="G39" s="114">
        <v>180</v>
      </c>
      <c r="H39" s="114">
        <v>170</v>
      </c>
      <c r="I39" s="140">
        <v>144</v>
      </c>
      <c r="J39" s="115">
        <v>21</v>
      </c>
      <c r="K39" s="116">
        <v>14.583333333333334</v>
      </c>
    </row>
    <row r="40" spans="1:11" ht="14.1" customHeight="1" x14ac:dyDescent="0.2">
      <c r="A40" s="306" t="s">
        <v>259</v>
      </c>
      <c r="B40" s="307" t="s">
        <v>260</v>
      </c>
      <c r="C40" s="308"/>
      <c r="D40" s="113">
        <v>4.778605874616396</v>
      </c>
      <c r="E40" s="115">
        <v>109</v>
      </c>
      <c r="F40" s="114">
        <v>113</v>
      </c>
      <c r="G40" s="114">
        <v>163</v>
      </c>
      <c r="H40" s="114">
        <v>159</v>
      </c>
      <c r="I40" s="140">
        <v>136</v>
      </c>
      <c r="J40" s="115">
        <v>-27</v>
      </c>
      <c r="K40" s="116">
        <v>-19.852941176470587</v>
      </c>
    </row>
    <row r="41" spans="1:11" ht="14.1" customHeight="1" x14ac:dyDescent="0.2">
      <c r="A41" s="306"/>
      <c r="B41" s="307" t="s">
        <v>261</v>
      </c>
      <c r="C41" s="308"/>
      <c r="D41" s="113">
        <v>3.288031565103025</v>
      </c>
      <c r="E41" s="115">
        <v>75</v>
      </c>
      <c r="F41" s="114">
        <v>75</v>
      </c>
      <c r="G41" s="114">
        <v>123</v>
      </c>
      <c r="H41" s="114">
        <v>132</v>
      </c>
      <c r="I41" s="140">
        <v>96</v>
      </c>
      <c r="J41" s="115">
        <v>-21</v>
      </c>
      <c r="K41" s="116">
        <v>-21.875</v>
      </c>
    </row>
    <row r="42" spans="1:11" ht="14.1" customHeight="1" x14ac:dyDescent="0.2">
      <c r="A42" s="306">
        <v>52</v>
      </c>
      <c r="B42" s="307" t="s">
        <v>262</v>
      </c>
      <c r="C42" s="308"/>
      <c r="D42" s="113">
        <v>8.9434458570802278</v>
      </c>
      <c r="E42" s="115">
        <v>204</v>
      </c>
      <c r="F42" s="114">
        <v>83</v>
      </c>
      <c r="G42" s="114">
        <v>106</v>
      </c>
      <c r="H42" s="114">
        <v>130</v>
      </c>
      <c r="I42" s="140">
        <v>144</v>
      </c>
      <c r="J42" s="115">
        <v>60</v>
      </c>
      <c r="K42" s="116">
        <v>41.666666666666664</v>
      </c>
    </row>
    <row r="43" spans="1:11" ht="14.1" customHeight="1" x14ac:dyDescent="0.2">
      <c r="A43" s="306" t="s">
        <v>263</v>
      </c>
      <c r="B43" s="307" t="s">
        <v>264</v>
      </c>
      <c r="C43" s="308"/>
      <c r="D43" s="113">
        <v>6.2691801841297679</v>
      </c>
      <c r="E43" s="115">
        <v>143</v>
      </c>
      <c r="F43" s="114">
        <v>75</v>
      </c>
      <c r="G43" s="114">
        <v>67</v>
      </c>
      <c r="H43" s="114">
        <v>98</v>
      </c>
      <c r="I43" s="140">
        <v>98</v>
      </c>
      <c r="J43" s="115">
        <v>45</v>
      </c>
      <c r="K43" s="116">
        <v>45.918367346938773</v>
      </c>
    </row>
    <row r="44" spans="1:11" ht="14.1" customHeight="1" x14ac:dyDescent="0.2">
      <c r="A44" s="306">
        <v>53</v>
      </c>
      <c r="B44" s="307" t="s">
        <v>265</v>
      </c>
      <c r="C44" s="308"/>
      <c r="D44" s="113">
        <v>0.78912757562472602</v>
      </c>
      <c r="E44" s="115">
        <v>18</v>
      </c>
      <c r="F44" s="114">
        <v>21</v>
      </c>
      <c r="G44" s="114">
        <v>36</v>
      </c>
      <c r="H44" s="114">
        <v>38</v>
      </c>
      <c r="I44" s="140">
        <v>32</v>
      </c>
      <c r="J44" s="115">
        <v>-14</v>
      </c>
      <c r="K44" s="116">
        <v>-43.75</v>
      </c>
    </row>
    <row r="45" spans="1:11" ht="14.1" customHeight="1" x14ac:dyDescent="0.2">
      <c r="A45" s="306" t="s">
        <v>266</v>
      </c>
      <c r="B45" s="307" t="s">
        <v>267</v>
      </c>
      <c r="C45" s="308"/>
      <c r="D45" s="113">
        <v>0.78912757562472602</v>
      </c>
      <c r="E45" s="115">
        <v>18</v>
      </c>
      <c r="F45" s="114">
        <v>19</v>
      </c>
      <c r="G45" s="114">
        <v>36</v>
      </c>
      <c r="H45" s="114">
        <v>37</v>
      </c>
      <c r="I45" s="140">
        <v>32</v>
      </c>
      <c r="J45" s="115">
        <v>-14</v>
      </c>
      <c r="K45" s="116">
        <v>-43.75</v>
      </c>
    </row>
    <row r="46" spans="1:11" ht="14.1" customHeight="1" x14ac:dyDescent="0.2">
      <c r="A46" s="306">
        <v>54</v>
      </c>
      <c r="B46" s="307" t="s">
        <v>268</v>
      </c>
      <c r="C46" s="308"/>
      <c r="D46" s="113">
        <v>2.0166593599298555</v>
      </c>
      <c r="E46" s="115">
        <v>46</v>
      </c>
      <c r="F46" s="114">
        <v>56</v>
      </c>
      <c r="G46" s="114">
        <v>54</v>
      </c>
      <c r="H46" s="114">
        <v>53</v>
      </c>
      <c r="I46" s="140">
        <v>73</v>
      </c>
      <c r="J46" s="115">
        <v>-27</v>
      </c>
      <c r="K46" s="116">
        <v>-36.986301369863014</v>
      </c>
    </row>
    <row r="47" spans="1:11" ht="14.1" customHeight="1" x14ac:dyDescent="0.2">
      <c r="A47" s="306">
        <v>61</v>
      </c>
      <c r="B47" s="307" t="s">
        <v>269</v>
      </c>
      <c r="C47" s="308"/>
      <c r="D47" s="113">
        <v>1.3590530469092503</v>
      </c>
      <c r="E47" s="115">
        <v>31</v>
      </c>
      <c r="F47" s="114">
        <v>10</v>
      </c>
      <c r="G47" s="114">
        <v>34</v>
      </c>
      <c r="H47" s="114">
        <v>15</v>
      </c>
      <c r="I47" s="140">
        <v>19</v>
      </c>
      <c r="J47" s="115">
        <v>12</v>
      </c>
      <c r="K47" s="116">
        <v>63.157894736842103</v>
      </c>
    </row>
    <row r="48" spans="1:11" ht="14.1" customHeight="1" x14ac:dyDescent="0.2">
      <c r="A48" s="306">
        <v>62</v>
      </c>
      <c r="B48" s="307" t="s">
        <v>270</v>
      </c>
      <c r="C48" s="308"/>
      <c r="D48" s="113">
        <v>6.6199035510740902</v>
      </c>
      <c r="E48" s="115">
        <v>151</v>
      </c>
      <c r="F48" s="114">
        <v>177</v>
      </c>
      <c r="G48" s="114">
        <v>249</v>
      </c>
      <c r="H48" s="114">
        <v>168</v>
      </c>
      <c r="I48" s="140">
        <v>131</v>
      </c>
      <c r="J48" s="115">
        <v>20</v>
      </c>
      <c r="K48" s="116">
        <v>15.267175572519085</v>
      </c>
    </row>
    <row r="49" spans="1:11" ht="14.1" customHeight="1" x14ac:dyDescent="0.2">
      <c r="A49" s="306">
        <v>63</v>
      </c>
      <c r="B49" s="307" t="s">
        <v>271</v>
      </c>
      <c r="C49" s="308"/>
      <c r="D49" s="113">
        <v>3.3318719859710653</v>
      </c>
      <c r="E49" s="115">
        <v>76</v>
      </c>
      <c r="F49" s="114">
        <v>84</v>
      </c>
      <c r="G49" s="114">
        <v>168</v>
      </c>
      <c r="H49" s="114">
        <v>134</v>
      </c>
      <c r="I49" s="140">
        <v>77</v>
      </c>
      <c r="J49" s="115">
        <v>-1</v>
      </c>
      <c r="K49" s="116">
        <v>-1.2987012987012987</v>
      </c>
    </row>
    <row r="50" spans="1:11" ht="14.1" customHeight="1" x14ac:dyDescent="0.2">
      <c r="A50" s="306" t="s">
        <v>272</v>
      </c>
      <c r="B50" s="307" t="s">
        <v>273</v>
      </c>
      <c r="C50" s="308"/>
      <c r="D50" s="113">
        <v>0.78912757562472602</v>
      </c>
      <c r="E50" s="115">
        <v>18</v>
      </c>
      <c r="F50" s="114">
        <v>13</v>
      </c>
      <c r="G50" s="114">
        <v>27</v>
      </c>
      <c r="H50" s="114">
        <v>28</v>
      </c>
      <c r="I50" s="140">
        <v>15</v>
      </c>
      <c r="J50" s="115">
        <v>3</v>
      </c>
      <c r="K50" s="116">
        <v>20</v>
      </c>
    </row>
    <row r="51" spans="1:11" ht="14.1" customHeight="1" x14ac:dyDescent="0.2">
      <c r="A51" s="306" t="s">
        <v>274</v>
      </c>
      <c r="B51" s="307" t="s">
        <v>275</v>
      </c>
      <c r="C51" s="308"/>
      <c r="D51" s="113">
        <v>2.4550635686102589</v>
      </c>
      <c r="E51" s="115">
        <v>56</v>
      </c>
      <c r="F51" s="114">
        <v>67</v>
      </c>
      <c r="G51" s="114">
        <v>70</v>
      </c>
      <c r="H51" s="114">
        <v>98</v>
      </c>
      <c r="I51" s="140">
        <v>61</v>
      </c>
      <c r="J51" s="115">
        <v>-5</v>
      </c>
      <c r="K51" s="116">
        <v>-8.1967213114754092</v>
      </c>
    </row>
    <row r="52" spans="1:11" ht="14.1" customHeight="1" x14ac:dyDescent="0.2">
      <c r="A52" s="306">
        <v>71</v>
      </c>
      <c r="B52" s="307" t="s">
        <v>276</v>
      </c>
      <c r="C52" s="308"/>
      <c r="D52" s="113">
        <v>6.7075843928101708</v>
      </c>
      <c r="E52" s="115">
        <v>153</v>
      </c>
      <c r="F52" s="114">
        <v>112</v>
      </c>
      <c r="G52" s="114">
        <v>164</v>
      </c>
      <c r="H52" s="114">
        <v>132</v>
      </c>
      <c r="I52" s="140">
        <v>160</v>
      </c>
      <c r="J52" s="115">
        <v>-7</v>
      </c>
      <c r="K52" s="116">
        <v>-4.375</v>
      </c>
    </row>
    <row r="53" spans="1:11" ht="14.1" customHeight="1" x14ac:dyDescent="0.2">
      <c r="A53" s="306" t="s">
        <v>277</v>
      </c>
      <c r="B53" s="307" t="s">
        <v>278</v>
      </c>
      <c r="C53" s="308"/>
      <c r="D53" s="113">
        <v>2.0604997807978958</v>
      </c>
      <c r="E53" s="115">
        <v>47</v>
      </c>
      <c r="F53" s="114">
        <v>52</v>
      </c>
      <c r="G53" s="114">
        <v>54</v>
      </c>
      <c r="H53" s="114">
        <v>46</v>
      </c>
      <c r="I53" s="140">
        <v>45</v>
      </c>
      <c r="J53" s="115">
        <v>2</v>
      </c>
      <c r="K53" s="116">
        <v>4.4444444444444446</v>
      </c>
    </row>
    <row r="54" spans="1:11" ht="14.1" customHeight="1" x14ac:dyDescent="0.2">
      <c r="A54" s="306" t="s">
        <v>279</v>
      </c>
      <c r="B54" s="307" t="s">
        <v>280</v>
      </c>
      <c r="C54" s="308"/>
      <c r="D54" s="113">
        <v>3.6825953529153881</v>
      </c>
      <c r="E54" s="115">
        <v>84</v>
      </c>
      <c r="F54" s="114">
        <v>52</v>
      </c>
      <c r="G54" s="114">
        <v>99</v>
      </c>
      <c r="H54" s="114">
        <v>79</v>
      </c>
      <c r="I54" s="140">
        <v>106</v>
      </c>
      <c r="J54" s="115">
        <v>-22</v>
      </c>
      <c r="K54" s="116">
        <v>-20.754716981132077</v>
      </c>
    </row>
    <row r="55" spans="1:11" ht="14.1" customHeight="1" x14ac:dyDescent="0.2">
      <c r="A55" s="306">
        <v>72</v>
      </c>
      <c r="B55" s="307" t="s">
        <v>281</v>
      </c>
      <c r="C55" s="308"/>
      <c r="D55" s="113">
        <v>0.87680841736080661</v>
      </c>
      <c r="E55" s="115">
        <v>20</v>
      </c>
      <c r="F55" s="114">
        <v>26</v>
      </c>
      <c r="G55" s="114">
        <v>36</v>
      </c>
      <c r="H55" s="114">
        <v>20</v>
      </c>
      <c r="I55" s="140">
        <v>35</v>
      </c>
      <c r="J55" s="115">
        <v>-15</v>
      </c>
      <c r="K55" s="116">
        <v>-42.857142857142854</v>
      </c>
    </row>
    <row r="56" spans="1:11" ht="14.1" customHeight="1" x14ac:dyDescent="0.2">
      <c r="A56" s="306" t="s">
        <v>282</v>
      </c>
      <c r="B56" s="307" t="s">
        <v>283</v>
      </c>
      <c r="C56" s="308"/>
      <c r="D56" s="113" t="s">
        <v>513</v>
      </c>
      <c r="E56" s="115" t="s">
        <v>513</v>
      </c>
      <c r="F56" s="114" t="s">
        <v>513</v>
      </c>
      <c r="G56" s="114">
        <v>8</v>
      </c>
      <c r="H56" s="114" t="s">
        <v>513</v>
      </c>
      <c r="I56" s="140">
        <v>12</v>
      </c>
      <c r="J56" s="115" t="s">
        <v>513</v>
      </c>
      <c r="K56" s="116" t="s">
        <v>513</v>
      </c>
    </row>
    <row r="57" spans="1:11" ht="14.1" customHeight="1" x14ac:dyDescent="0.2">
      <c r="A57" s="306" t="s">
        <v>284</v>
      </c>
      <c r="B57" s="307" t="s">
        <v>285</v>
      </c>
      <c r="C57" s="308"/>
      <c r="D57" s="113">
        <v>0.65760631302060502</v>
      </c>
      <c r="E57" s="115">
        <v>15</v>
      </c>
      <c r="F57" s="114">
        <v>17</v>
      </c>
      <c r="G57" s="114">
        <v>16</v>
      </c>
      <c r="H57" s="114">
        <v>10</v>
      </c>
      <c r="I57" s="140">
        <v>19</v>
      </c>
      <c r="J57" s="115">
        <v>-4</v>
      </c>
      <c r="K57" s="116">
        <v>-21.05263157894737</v>
      </c>
    </row>
    <row r="58" spans="1:11" ht="14.1" customHeight="1" x14ac:dyDescent="0.2">
      <c r="A58" s="306">
        <v>73</v>
      </c>
      <c r="B58" s="307" t="s">
        <v>286</v>
      </c>
      <c r="C58" s="308"/>
      <c r="D58" s="113">
        <v>1.1836913634370889</v>
      </c>
      <c r="E58" s="115">
        <v>27</v>
      </c>
      <c r="F58" s="114">
        <v>23</v>
      </c>
      <c r="G58" s="114">
        <v>59</v>
      </c>
      <c r="H58" s="114">
        <v>27</v>
      </c>
      <c r="I58" s="140">
        <v>23</v>
      </c>
      <c r="J58" s="115">
        <v>4</v>
      </c>
      <c r="K58" s="116">
        <v>17.391304347826086</v>
      </c>
    </row>
    <row r="59" spans="1:11" ht="14.1" customHeight="1" x14ac:dyDescent="0.2">
      <c r="A59" s="306" t="s">
        <v>287</v>
      </c>
      <c r="B59" s="307" t="s">
        <v>288</v>
      </c>
      <c r="C59" s="308"/>
      <c r="D59" s="113">
        <v>0.92064883822884702</v>
      </c>
      <c r="E59" s="115">
        <v>21</v>
      </c>
      <c r="F59" s="114">
        <v>16</v>
      </c>
      <c r="G59" s="114">
        <v>52</v>
      </c>
      <c r="H59" s="114">
        <v>24</v>
      </c>
      <c r="I59" s="140">
        <v>18</v>
      </c>
      <c r="J59" s="115">
        <v>3</v>
      </c>
      <c r="K59" s="116">
        <v>16.666666666666668</v>
      </c>
    </row>
    <row r="60" spans="1:11" ht="14.1" customHeight="1" x14ac:dyDescent="0.2">
      <c r="A60" s="306">
        <v>81</v>
      </c>
      <c r="B60" s="307" t="s">
        <v>289</v>
      </c>
      <c r="C60" s="308"/>
      <c r="D60" s="113">
        <v>7.1021481806225344</v>
      </c>
      <c r="E60" s="115">
        <v>162</v>
      </c>
      <c r="F60" s="114">
        <v>152</v>
      </c>
      <c r="G60" s="114">
        <v>251</v>
      </c>
      <c r="H60" s="114">
        <v>161</v>
      </c>
      <c r="I60" s="140">
        <v>172</v>
      </c>
      <c r="J60" s="115">
        <v>-10</v>
      </c>
      <c r="K60" s="116">
        <v>-5.8139534883720927</v>
      </c>
    </row>
    <row r="61" spans="1:11" ht="14.1" customHeight="1" x14ac:dyDescent="0.2">
      <c r="A61" s="306" t="s">
        <v>290</v>
      </c>
      <c r="B61" s="307" t="s">
        <v>291</v>
      </c>
      <c r="C61" s="308"/>
      <c r="D61" s="113">
        <v>1.5344147303814117</v>
      </c>
      <c r="E61" s="115">
        <v>35</v>
      </c>
      <c r="F61" s="114">
        <v>21</v>
      </c>
      <c r="G61" s="114">
        <v>33</v>
      </c>
      <c r="H61" s="114">
        <v>41</v>
      </c>
      <c r="I61" s="140">
        <v>29</v>
      </c>
      <c r="J61" s="115">
        <v>6</v>
      </c>
      <c r="K61" s="116">
        <v>20.689655172413794</v>
      </c>
    </row>
    <row r="62" spans="1:11" ht="14.1" customHeight="1" x14ac:dyDescent="0.2">
      <c r="A62" s="306" t="s">
        <v>292</v>
      </c>
      <c r="B62" s="307" t="s">
        <v>293</v>
      </c>
      <c r="C62" s="308"/>
      <c r="D62" s="113">
        <v>2.1920210434020166</v>
      </c>
      <c r="E62" s="115">
        <v>50</v>
      </c>
      <c r="F62" s="114">
        <v>66</v>
      </c>
      <c r="G62" s="114">
        <v>128</v>
      </c>
      <c r="H62" s="114">
        <v>51</v>
      </c>
      <c r="I62" s="140">
        <v>75</v>
      </c>
      <c r="J62" s="115">
        <v>-25</v>
      </c>
      <c r="K62" s="116">
        <v>-33.333333333333336</v>
      </c>
    </row>
    <row r="63" spans="1:11" ht="14.1" customHeight="1" x14ac:dyDescent="0.2">
      <c r="A63" s="306"/>
      <c r="B63" s="307" t="s">
        <v>294</v>
      </c>
      <c r="C63" s="308"/>
      <c r="D63" s="113">
        <v>2.0604997807978958</v>
      </c>
      <c r="E63" s="115">
        <v>47</v>
      </c>
      <c r="F63" s="114">
        <v>60</v>
      </c>
      <c r="G63" s="114">
        <v>114</v>
      </c>
      <c r="H63" s="114">
        <v>47</v>
      </c>
      <c r="I63" s="140">
        <v>58</v>
      </c>
      <c r="J63" s="115">
        <v>-11</v>
      </c>
      <c r="K63" s="116">
        <v>-18.96551724137931</v>
      </c>
    </row>
    <row r="64" spans="1:11" ht="14.1" customHeight="1" x14ac:dyDescent="0.2">
      <c r="A64" s="306" t="s">
        <v>295</v>
      </c>
      <c r="B64" s="307" t="s">
        <v>296</v>
      </c>
      <c r="C64" s="308"/>
      <c r="D64" s="113">
        <v>2.0604997807978958</v>
      </c>
      <c r="E64" s="115">
        <v>47</v>
      </c>
      <c r="F64" s="114">
        <v>44</v>
      </c>
      <c r="G64" s="114">
        <v>56</v>
      </c>
      <c r="H64" s="114">
        <v>40</v>
      </c>
      <c r="I64" s="140">
        <v>36</v>
      </c>
      <c r="J64" s="115">
        <v>11</v>
      </c>
      <c r="K64" s="116">
        <v>30.555555555555557</v>
      </c>
    </row>
    <row r="65" spans="1:11" ht="14.1" customHeight="1" x14ac:dyDescent="0.2">
      <c r="A65" s="306" t="s">
        <v>297</v>
      </c>
      <c r="B65" s="307" t="s">
        <v>298</v>
      </c>
      <c r="C65" s="308"/>
      <c r="D65" s="113">
        <v>0.39456378781236301</v>
      </c>
      <c r="E65" s="115">
        <v>9</v>
      </c>
      <c r="F65" s="114">
        <v>9</v>
      </c>
      <c r="G65" s="114">
        <v>21</v>
      </c>
      <c r="H65" s="114">
        <v>13</v>
      </c>
      <c r="I65" s="140">
        <v>20</v>
      </c>
      <c r="J65" s="115">
        <v>-11</v>
      </c>
      <c r="K65" s="116">
        <v>-55</v>
      </c>
    </row>
    <row r="66" spans="1:11" ht="14.1" customHeight="1" x14ac:dyDescent="0.2">
      <c r="A66" s="306">
        <v>82</v>
      </c>
      <c r="B66" s="307" t="s">
        <v>299</v>
      </c>
      <c r="C66" s="308"/>
      <c r="D66" s="113">
        <v>3.2003507233669444</v>
      </c>
      <c r="E66" s="115">
        <v>73</v>
      </c>
      <c r="F66" s="114">
        <v>77</v>
      </c>
      <c r="G66" s="114">
        <v>162</v>
      </c>
      <c r="H66" s="114">
        <v>82</v>
      </c>
      <c r="I66" s="140">
        <v>78</v>
      </c>
      <c r="J66" s="115">
        <v>-5</v>
      </c>
      <c r="K66" s="116">
        <v>-6.4102564102564106</v>
      </c>
    </row>
    <row r="67" spans="1:11" ht="14.1" customHeight="1" x14ac:dyDescent="0.2">
      <c r="A67" s="306" t="s">
        <v>300</v>
      </c>
      <c r="B67" s="307" t="s">
        <v>301</v>
      </c>
      <c r="C67" s="308"/>
      <c r="D67" s="113">
        <v>2.104340201665936</v>
      </c>
      <c r="E67" s="115">
        <v>48</v>
      </c>
      <c r="F67" s="114">
        <v>53</v>
      </c>
      <c r="G67" s="114">
        <v>128</v>
      </c>
      <c r="H67" s="114">
        <v>67</v>
      </c>
      <c r="I67" s="140">
        <v>55</v>
      </c>
      <c r="J67" s="115">
        <v>-7</v>
      </c>
      <c r="K67" s="116">
        <v>-12.727272727272727</v>
      </c>
    </row>
    <row r="68" spans="1:11" ht="14.1" customHeight="1" x14ac:dyDescent="0.2">
      <c r="A68" s="306" t="s">
        <v>302</v>
      </c>
      <c r="B68" s="307" t="s">
        <v>303</v>
      </c>
      <c r="C68" s="308"/>
      <c r="D68" s="113">
        <v>0.43840420868040331</v>
      </c>
      <c r="E68" s="115">
        <v>10</v>
      </c>
      <c r="F68" s="114">
        <v>16</v>
      </c>
      <c r="G68" s="114">
        <v>19</v>
      </c>
      <c r="H68" s="114">
        <v>12</v>
      </c>
      <c r="I68" s="140">
        <v>16</v>
      </c>
      <c r="J68" s="115">
        <v>-6</v>
      </c>
      <c r="K68" s="116">
        <v>-37.5</v>
      </c>
    </row>
    <row r="69" spans="1:11" ht="14.1" customHeight="1" x14ac:dyDescent="0.2">
      <c r="A69" s="306">
        <v>83</v>
      </c>
      <c r="B69" s="307" t="s">
        <v>304</v>
      </c>
      <c r="C69" s="308"/>
      <c r="D69" s="113">
        <v>4.2963612450679527</v>
      </c>
      <c r="E69" s="115">
        <v>98</v>
      </c>
      <c r="F69" s="114">
        <v>83</v>
      </c>
      <c r="G69" s="114">
        <v>172</v>
      </c>
      <c r="H69" s="114">
        <v>100</v>
      </c>
      <c r="I69" s="140">
        <v>115</v>
      </c>
      <c r="J69" s="115">
        <v>-17</v>
      </c>
      <c r="K69" s="116">
        <v>-14.782608695652174</v>
      </c>
    </row>
    <row r="70" spans="1:11" ht="14.1" customHeight="1" x14ac:dyDescent="0.2">
      <c r="A70" s="306" t="s">
        <v>305</v>
      </c>
      <c r="B70" s="307" t="s">
        <v>306</v>
      </c>
      <c r="C70" s="308"/>
      <c r="D70" s="113">
        <v>3.8579570363875493</v>
      </c>
      <c r="E70" s="115">
        <v>88</v>
      </c>
      <c r="F70" s="114">
        <v>75</v>
      </c>
      <c r="G70" s="114">
        <v>155</v>
      </c>
      <c r="H70" s="114">
        <v>87</v>
      </c>
      <c r="I70" s="140">
        <v>104</v>
      </c>
      <c r="J70" s="115">
        <v>-16</v>
      </c>
      <c r="K70" s="116">
        <v>-15.384615384615385</v>
      </c>
    </row>
    <row r="71" spans="1:11" ht="14.1" customHeight="1" x14ac:dyDescent="0.2">
      <c r="A71" s="306"/>
      <c r="B71" s="307" t="s">
        <v>307</v>
      </c>
      <c r="C71" s="308"/>
      <c r="D71" s="113">
        <v>2.3673827268741778</v>
      </c>
      <c r="E71" s="115">
        <v>54</v>
      </c>
      <c r="F71" s="114">
        <v>38</v>
      </c>
      <c r="G71" s="114">
        <v>113</v>
      </c>
      <c r="H71" s="114">
        <v>61</v>
      </c>
      <c r="I71" s="140">
        <v>68</v>
      </c>
      <c r="J71" s="115">
        <v>-14</v>
      </c>
      <c r="K71" s="116">
        <v>-20.588235294117649</v>
      </c>
    </row>
    <row r="72" spans="1:11" ht="14.1" customHeight="1" x14ac:dyDescent="0.2">
      <c r="A72" s="306">
        <v>84</v>
      </c>
      <c r="B72" s="307" t="s">
        <v>308</v>
      </c>
      <c r="C72" s="308"/>
      <c r="D72" s="113">
        <v>1.2275317843051294</v>
      </c>
      <c r="E72" s="115">
        <v>28</v>
      </c>
      <c r="F72" s="114">
        <v>17</v>
      </c>
      <c r="G72" s="114">
        <v>40</v>
      </c>
      <c r="H72" s="114">
        <v>24</v>
      </c>
      <c r="I72" s="140">
        <v>37</v>
      </c>
      <c r="J72" s="115">
        <v>-9</v>
      </c>
      <c r="K72" s="116">
        <v>-24.324324324324323</v>
      </c>
    </row>
    <row r="73" spans="1:11" ht="14.1" customHeight="1" x14ac:dyDescent="0.2">
      <c r="A73" s="306" t="s">
        <v>309</v>
      </c>
      <c r="B73" s="307" t="s">
        <v>310</v>
      </c>
      <c r="C73" s="308"/>
      <c r="D73" s="113">
        <v>0.52608505041648401</v>
      </c>
      <c r="E73" s="115">
        <v>12</v>
      </c>
      <c r="F73" s="114">
        <v>5</v>
      </c>
      <c r="G73" s="114">
        <v>24</v>
      </c>
      <c r="H73" s="114">
        <v>7</v>
      </c>
      <c r="I73" s="140">
        <v>14</v>
      </c>
      <c r="J73" s="115">
        <v>-2</v>
      </c>
      <c r="K73" s="116">
        <v>-14.285714285714286</v>
      </c>
    </row>
    <row r="74" spans="1:11" ht="14.1" customHeight="1" x14ac:dyDescent="0.2">
      <c r="A74" s="306" t="s">
        <v>311</v>
      </c>
      <c r="B74" s="307" t="s">
        <v>312</v>
      </c>
      <c r="C74" s="308"/>
      <c r="D74" s="113">
        <v>0.30688294607628236</v>
      </c>
      <c r="E74" s="115">
        <v>7</v>
      </c>
      <c r="F74" s="114">
        <v>4</v>
      </c>
      <c r="G74" s="114">
        <v>6</v>
      </c>
      <c r="H74" s="114" t="s">
        <v>513</v>
      </c>
      <c r="I74" s="140">
        <v>8</v>
      </c>
      <c r="J74" s="115">
        <v>-1</v>
      </c>
      <c r="K74" s="116">
        <v>-12.5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0.39456378781236301</v>
      </c>
      <c r="E76" s="115">
        <v>9</v>
      </c>
      <c r="F76" s="114">
        <v>9</v>
      </c>
      <c r="G76" s="114">
        <v>9</v>
      </c>
      <c r="H76" s="114">
        <v>20</v>
      </c>
      <c r="I76" s="140">
        <v>9</v>
      </c>
      <c r="J76" s="115">
        <v>0</v>
      </c>
      <c r="K76" s="116">
        <v>0</v>
      </c>
    </row>
    <row r="77" spans="1:11" ht="14.1" customHeight="1" x14ac:dyDescent="0.2">
      <c r="A77" s="306">
        <v>92</v>
      </c>
      <c r="B77" s="307" t="s">
        <v>316</v>
      </c>
      <c r="C77" s="308"/>
      <c r="D77" s="113">
        <v>0.52608505041648401</v>
      </c>
      <c r="E77" s="115">
        <v>12</v>
      </c>
      <c r="F77" s="114">
        <v>19</v>
      </c>
      <c r="G77" s="114">
        <v>13</v>
      </c>
      <c r="H77" s="114">
        <v>29</v>
      </c>
      <c r="I77" s="140">
        <v>29</v>
      </c>
      <c r="J77" s="115">
        <v>-17</v>
      </c>
      <c r="K77" s="116">
        <v>-58.620689655172413</v>
      </c>
    </row>
    <row r="78" spans="1:11" ht="14.1" customHeight="1" x14ac:dyDescent="0.2">
      <c r="A78" s="306">
        <v>93</v>
      </c>
      <c r="B78" s="307" t="s">
        <v>317</v>
      </c>
      <c r="C78" s="308"/>
      <c r="D78" s="113" t="s">
        <v>513</v>
      </c>
      <c r="E78" s="115" t="s">
        <v>513</v>
      </c>
      <c r="F78" s="114" t="s">
        <v>513</v>
      </c>
      <c r="G78" s="114">
        <v>0</v>
      </c>
      <c r="H78" s="114">
        <v>3</v>
      </c>
      <c r="I78" s="140">
        <v>0</v>
      </c>
      <c r="J78" s="115" t="s">
        <v>513</v>
      </c>
      <c r="K78" s="116" t="s">
        <v>513</v>
      </c>
    </row>
    <row r="79" spans="1:11" ht="14.1" customHeight="1" x14ac:dyDescent="0.2">
      <c r="A79" s="306">
        <v>94</v>
      </c>
      <c r="B79" s="307" t="s">
        <v>318</v>
      </c>
      <c r="C79" s="308"/>
      <c r="D79" s="113">
        <v>0.92064883822884702</v>
      </c>
      <c r="E79" s="115">
        <v>21</v>
      </c>
      <c r="F79" s="114">
        <v>29</v>
      </c>
      <c r="G79" s="114">
        <v>24</v>
      </c>
      <c r="H79" s="114">
        <v>47</v>
      </c>
      <c r="I79" s="140">
        <v>70</v>
      </c>
      <c r="J79" s="115">
        <v>-49</v>
      </c>
      <c r="K79" s="116">
        <v>-70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1.0083296799649277</v>
      </c>
      <c r="E81" s="143">
        <v>23</v>
      </c>
      <c r="F81" s="144">
        <v>34</v>
      </c>
      <c r="G81" s="144">
        <v>164</v>
      </c>
      <c r="H81" s="144">
        <v>22</v>
      </c>
      <c r="I81" s="145">
        <v>31</v>
      </c>
      <c r="J81" s="143">
        <v>-8</v>
      </c>
      <c r="K81" s="146">
        <v>-25.806451612903224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2678</v>
      </c>
      <c r="E11" s="114">
        <v>2224</v>
      </c>
      <c r="F11" s="114">
        <v>2475</v>
      </c>
      <c r="G11" s="114">
        <v>2026</v>
      </c>
      <c r="H11" s="140">
        <v>2623</v>
      </c>
      <c r="I11" s="115">
        <v>55</v>
      </c>
      <c r="J11" s="116">
        <v>2.0968356843309186</v>
      </c>
    </row>
    <row r="12" spans="1:15" s="110" customFormat="1" ht="24.95" customHeight="1" x14ac:dyDescent="0.2">
      <c r="A12" s="193" t="s">
        <v>132</v>
      </c>
      <c r="B12" s="194" t="s">
        <v>133</v>
      </c>
      <c r="C12" s="113">
        <v>4.8917102315160568</v>
      </c>
      <c r="D12" s="115">
        <v>131</v>
      </c>
      <c r="E12" s="114">
        <v>146</v>
      </c>
      <c r="F12" s="114">
        <v>137</v>
      </c>
      <c r="G12" s="114">
        <v>158</v>
      </c>
      <c r="H12" s="140">
        <v>99</v>
      </c>
      <c r="I12" s="115">
        <v>32</v>
      </c>
      <c r="J12" s="116">
        <v>32.323232323232325</v>
      </c>
    </row>
    <row r="13" spans="1:15" s="110" customFormat="1" ht="24.95" customHeight="1" x14ac:dyDescent="0.2">
      <c r="A13" s="193" t="s">
        <v>134</v>
      </c>
      <c r="B13" s="199" t="s">
        <v>214</v>
      </c>
      <c r="C13" s="113">
        <v>1.9790888722927558</v>
      </c>
      <c r="D13" s="115">
        <v>53</v>
      </c>
      <c r="E13" s="114">
        <v>13</v>
      </c>
      <c r="F13" s="114">
        <v>13</v>
      </c>
      <c r="G13" s="114">
        <v>15</v>
      </c>
      <c r="H13" s="140">
        <v>31</v>
      </c>
      <c r="I13" s="115">
        <v>22</v>
      </c>
      <c r="J13" s="116">
        <v>70.967741935483872</v>
      </c>
    </row>
    <row r="14" spans="1:15" s="287" customFormat="1" ht="24.95" customHeight="1" x14ac:dyDescent="0.2">
      <c r="A14" s="193" t="s">
        <v>215</v>
      </c>
      <c r="B14" s="199" t="s">
        <v>137</v>
      </c>
      <c r="C14" s="113">
        <v>12.546676624346528</v>
      </c>
      <c r="D14" s="115">
        <v>336</v>
      </c>
      <c r="E14" s="114">
        <v>224</v>
      </c>
      <c r="F14" s="114">
        <v>268</v>
      </c>
      <c r="G14" s="114">
        <v>212</v>
      </c>
      <c r="H14" s="140">
        <v>292</v>
      </c>
      <c r="I14" s="115">
        <v>44</v>
      </c>
      <c r="J14" s="116">
        <v>15.068493150684931</v>
      </c>
      <c r="K14" s="110"/>
      <c r="L14" s="110"/>
      <c r="M14" s="110"/>
      <c r="N14" s="110"/>
      <c r="O14" s="110"/>
    </row>
    <row r="15" spans="1:15" s="110" customFormat="1" ht="24.95" customHeight="1" x14ac:dyDescent="0.2">
      <c r="A15" s="193" t="s">
        <v>216</v>
      </c>
      <c r="B15" s="199" t="s">
        <v>217</v>
      </c>
      <c r="C15" s="113">
        <v>5.4891710231516058</v>
      </c>
      <c r="D15" s="115">
        <v>147</v>
      </c>
      <c r="E15" s="114">
        <v>116</v>
      </c>
      <c r="F15" s="114">
        <v>120</v>
      </c>
      <c r="G15" s="114">
        <v>93</v>
      </c>
      <c r="H15" s="140">
        <v>144</v>
      </c>
      <c r="I15" s="115">
        <v>3</v>
      </c>
      <c r="J15" s="116">
        <v>2.0833333333333335</v>
      </c>
    </row>
    <row r="16" spans="1:15" s="287" customFormat="1" ht="24.95" customHeight="1" x14ac:dyDescent="0.2">
      <c r="A16" s="193" t="s">
        <v>218</v>
      </c>
      <c r="B16" s="199" t="s">
        <v>141</v>
      </c>
      <c r="C16" s="113">
        <v>5.5265123226288271</v>
      </c>
      <c r="D16" s="115">
        <v>148</v>
      </c>
      <c r="E16" s="114">
        <v>71</v>
      </c>
      <c r="F16" s="114">
        <v>112</v>
      </c>
      <c r="G16" s="114">
        <v>89</v>
      </c>
      <c r="H16" s="140">
        <v>96</v>
      </c>
      <c r="I16" s="115">
        <v>52</v>
      </c>
      <c r="J16" s="116">
        <v>54.166666666666664</v>
      </c>
      <c r="K16" s="110"/>
      <c r="L16" s="110"/>
      <c r="M16" s="110"/>
      <c r="N16" s="110"/>
      <c r="O16" s="110"/>
    </row>
    <row r="17" spans="1:15" s="110" customFormat="1" ht="24.95" customHeight="1" x14ac:dyDescent="0.2">
      <c r="A17" s="193" t="s">
        <v>142</v>
      </c>
      <c r="B17" s="199" t="s">
        <v>220</v>
      </c>
      <c r="C17" s="113">
        <v>1.530993278566094</v>
      </c>
      <c r="D17" s="115">
        <v>41</v>
      </c>
      <c r="E17" s="114">
        <v>37</v>
      </c>
      <c r="F17" s="114">
        <v>36</v>
      </c>
      <c r="G17" s="114">
        <v>30</v>
      </c>
      <c r="H17" s="140">
        <v>52</v>
      </c>
      <c r="I17" s="115">
        <v>-11</v>
      </c>
      <c r="J17" s="116">
        <v>-21.153846153846153</v>
      </c>
    </row>
    <row r="18" spans="1:15" s="287" customFormat="1" ht="24.95" customHeight="1" x14ac:dyDescent="0.2">
      <c r="A18" s="201" t="s">
        <v>144</v>
      </c>
      <c r="B18" s="202" t="s">
        <v>145</v>
      </c>
      <c r="C18" s="113">
        <v>10.418222554144885</v>
      </c>
      <c r="D18" s="115">
        <v>279</v>
      </c>
      <c r="E18" s="114">
        <v>255</v>
      </c>
      <c r="F18" s="114">
        <v>216</v>
      </c>
      <c r="G18" s="114">
        <v>203</v>
      </c>
      <c r="H18" s="140">
        <v>305</v>
      </c>
      <c r="I18" s="115">
        <v>-26</v>
      </c>
      <c r="J18" s="116">
        <v>-8.5245901639344268</v>
      </c>
      <c r="K18" s="110"/>
      <c r="L18" s="110"/>
      <c r="M18" s="110"/>
      <c r="N18" s="110"/>
      <c r="O18" s="110"/>
    </row>
    <row r="19" spans="1:15" s="110" customFormat="1" ht="24.95" customHeight="1" x14ac:dyDescent="0.2">
      <c r="A19" s="193" t="s">
        <v>146</v>
      </c>
      <c r="B19" s="199" t="s">
        <v>147</v>
      </c>
      <c r="C19" s="113">
        <v>11.949215832710978</v>
      </c>
      <c r="D19" s="115">
        <v>320</v>
      </c>
      <c r="E19" s="114">
        <v>264</v>
      </c>
      <c r="F19" s="114">
        <v>288</v>
      </c>
      <c r="G19" s="114">
        <v>222</v>
      </c>
      <c r="H19" s="140">
        <v>370</v>
      </c>
      <c r="I19" s="115">
        <v>-50</v>
      </c>
      <c r="J19" s="116">
        <v>-13.513513513513514</v>
      </c>
    </row>
    <row r="20" spans="1:15" s="287" customFormat="1" ht="24.95" customHeight="1" x14ac:dyDescent="0.2">
      <c r="A20" s="193" t="s">
        <v>148</v>
      </c>
      <c r="B20" s="199" t="s">
        <v>149</v>
      </c>
      <c r="C20" s="113">
        <v>10.828976848394325</v>
      </c>
      <c r="D20" s="115">
        <v>290</v>
      </c>
      <c r="E20" s="114">
        <v>142</v>
      </c>
      <c r="F20" s="114">
        <v>110</v>
      </c>
      <c r="G20" s="114">
        <v>99</v>
      </c>
      <c r="H20" s="140">
        <v>150</v>
      </c>
      <c r="I20" s="115">
        <v>140</v>
      </c>
      <c r="J20" s="116">
        <v>93.333333333333329</v>
      </c>
      <c r="K20" s="110"/>
      <c r="L20" s="110"/>
      <c r="M20" s="110"/>
      <c r="N20" s="110"/>
      <c r="O20" s="110"/>
    </row>
    <row r="21" spans="1:15" s="110" customFormat="1" ht="24.95" customHeight="1" x14ac:dyDescent="0.2">
      <c r="A21" s="201" t="s">
        <v>150</v>
      </c>
      <c r="B21" s="202" t="s">
        <v>151</v>
      </c>
      <c r="C21" s="113">
        <v>5.7132188200149363</v>
      </c>
      <c r="D21" s="115">
        <v>153</v>
      </c>
      <c r="E21" s="114">
        <v>149</v>
      </c>
      <c r="F21" s="114">
        <v>146</v>
      </c>
      <c r="G21" s="114">
        <v>149</v>
      </c>
      <c r="H21" s="140">
        <v>149</v>
      </c>
      <c r="I21" s="115">
        <v>4</v>
      </c>
      <c r="J21" s="116">
        <v>2.6845637583892619</v>
      </c>
    </row>
    <row r="22" spans="1:15" s="110" customFormat="1" ht="24.95" customHeight="1" x14ac:dyDescent="0.2">
      <c r="A22" s="201" t="s">
        <v>152</v>
      </c>
      <c r="B22" s="199" t="s">
        <v>153</v>
      </c>
      <c r="C22" s="113">
        <v>0.44809559372666169</v>
      </c>
      <c r="D22" s="115">
        <v>12</v>
      </c>
      <c r="E22" s="114">
        <v>8</v>
      </c>
      <c r="F22" s="114">
        <v>5</v>
      </c>
      <c r="G22" s="114">
        <v>7</v>
      </c>
      <c r="H22" s="140">
        <v>11</v>
      </c>
      <c r="I22" s="115">
        <v>1</v>
      </c>
      <c r="J22" s="116">
        <v>9.0909090909090917</v>
      </c>
    </row>
    <row r="23" spans="1:15" s="110" customFormat="1" ht="24.95" customHeight="1" x14ac:dyDescent="0.2">
      <c r="A23" s="193" t="s">
        <v>154</v>
      </c>
      <c r="B23" s="199" t="s">
        <v>155</v>
      </c>
      <c r="C23" s="113">
        <v>0.37341299477221807</v>
      </c>
      <c r="D23" s="115">
        <v>10</v>
      </c>
      <c r="E23" s="114">
        <v>11</v>
      </c>
      <c r="F23" s="114">
        <v>8</v>
      </c>
      <c r="G23" s="114">
        <v>18</v>
      </c>
      <c r="H23" s="140">
        <v>22</v>
      </c>
      <c r="I23" s="115">
        <v>-12</v>
      </c>
      <c r="J23" s="116">
        <v>-54.545454545454547</v>
      </c>
    </row>
    <row r="24" spans="1:15" s="110" customFormat="1" ht="24.95" customHeight="1" x14ac:dyDescent="0.2">
      <c r="A24" s="193" t="s">
        <v>156</v>
      </c>
      <c r="B24" s="199" t="s">
        <v>221</v>
      </c>
      <c r="C24" s="113">
        <v>4.032860343539955</v>
      </c>
      <c r="D24" s="115">
        <v>108</v>
      </c>
      <c r="E24" s="114">
        <v>77</v>
      </c>
      <c r="F24" s="114">
        <v>71</v>
      </c>
      <c r="G24" s="114">
        <v>52</v>
      </c>
      <c r="H24" s="140">
        <v>78</v>
      </c>
      <c r="I24" s="115">
        <v>30</v>
      </c>
      <c r="J24" s="116">
        <v>38.46153846153846</v>
      </c>
    </row>
    <row r="25" spans="1:15" s="110" customFormat="1" ht="24.95" customHeight="1" x14ac:dyDescent="0.2">
      <c r="A25" s="193" t="s">
        <v>222</v>
      </c>
      <c r="B25" s="204" t="s">
        <v>159</v>
      </c>
      <c r="C25" s="113">
        <v>4.0702016430171772</v>
      </c>
      <c r="D25" s="115">
        <v>109</v>
      </c>
      <c r="E25" s="114">
        <v>120</v>
      </c>
      <c r="F25" s="114">
        <v>92</v>
      </c>
      <c r="G25" s="114">
        <v>95</v>
      </c>
      <c r="H25" s="140">
        <v>122</v>
      </c>
      <c r="I25" s="115">
        <v>-13</v>
      </c>
      <c r="J25" s="116">
        <v>-10.655737704918034</v>
      </c>
    </row>
    <row r="26" spans="1:15" s="110" customFormat="1" ht="24.95" customHeight="1" x14ac:dyDescent="0.2">
      <c r="A26" s="201">
        <v>782.78300000000002</v>
      </c>
      <c r="B26" s="203" t="s">
        <v>160</v>
      </c>
      <c r="C26" s="113">
        <v>6.7214339058999251</v>
      </c>
      <c r="D26" s="115">
        <v>180</v>
      </c>
      <c r="E26" s="114">
        <v>197</v>
      </c>
      <c r="F26" s="114">
        <v>243</v>
      </c>
      <c r="G26" s="114">
        <v>204</v>
      </c>
      <c r="H26" s="140">
        <v>206</v>
      </c>
      <c r="I26" s="115">
        <v>-26</v>
      </c>
      <c r="J26" s="116">
        <v>-12.621359223300971</v>
      </c>
    </row>
    <row r="27" spans="1:15" s="110" customFormat="1" ht="24.95" customHeight="1" x14ac:dyDescent="0.2">
      <c r="A27" s="193" t="s">
        <v>161</v>
      </c>
      <c r="B27" s="199" t="s">
        <v>162</v>
      </c>
      <c r="C27" s="113">
        <v>4.9663928304705003</v>
      </c>
      <c r="D27" s="115">
        <v>133</v>
      </c>
      <c r="E27" s="114">
        <v>84</v>
      </c>
      <c r="F27" s="114">
        <v>137</v>
      </c>
      <c r="G27" s="114">
        <v>95</v>
      </c>
      <c r="H27" s="140">
        <v>126</v>
      </c>
      <c r="I27" s="115">
        <v>7</v>
      </c>
      <c r="J27" s="116">
        <v>5.5555555555555554</v>
      </c>
    </row>
    <row r="28" spans="1:15" s="110" customFormat="1" ht="24.95" customHeight="1" x14ac:dyDescent="0.2">
      <c r="A28" s="193" t="s">
        <v>163</v>
      </c>
      <c r="B28" s="199" t="s">
        <v>164</v>
      </c>
      <c r="C28" s="113">
        <v>3.0993278566094098</v>
      </c>
      <c r="D28" s="115">
        <v>83</v>
      </c>
      <c r="E28" s="114">
        <v>65</v>
      </c>
      <c r="F28" s="114">
        <v>82</v>
      </c>
      <c r="G28" s="114">
        <v>51</v>
      </c>
      <c r="H28" s="140">
        <v>72</v>
      </c>
      <c r="I28" s="115">
        <v>11</v>
      </c>
      <c r="J28" s="116">
        <v>15.277777777777779</v>
      </c>
    </row>
    <row r="29" spans="1:15" s="110" customFormat="1" ht="24.95" customHeight="1" x14ac:dyDescent="0.2">
      <c r="A29" s="193">
        <v>86</v>
      </c>
      <c r="B29" s="199" t="s">
        <v>165</v>
      </c>
      <c r="C29" s="113">
        <v>6.7587752053771473</v>
      </c>
      <c r="D29" s="115">
        <v>181</v>
      </c>
      <c r="E29" s="114">
        <v>129</v>
      </c>
      <c r="F29" s="114">
        <v>169</v>
      </c>
      <c r="G29" s="114">
        <v>154</v>
      </c>
      <c r="H29" s="140">
        <v>171</v>
      </c>
      <c r="I29" s="115">
        <v>10</v>
      </c>
      <c r="J29" s="116">
        <v>5.8479532163742691</v>
      </c>
    </row>
    <row r="30" spans="1:15" s="110" customFormat="1" ht="24.95" customHeight="1" x14ac:dyDescent="0.2">
      <c r="A30" s="193">
        <v>87.88</v>
      </c>
      <c r="B30" s="204" t="s">
        <v>166</v>
      </c>
      <c r="C30" s="113">
        <v>7.3562359970126963</v>
      </c>
      <c r="D30" s="115">
        <v>197</v>
      </c>
      <c r="E30" s="114">
        <v>235</v>
      </c>
      <c r="F30" s="114">
        <v>345</v>
      </c>
      <c r="G30" s="114">
        <v>187</v>
      </c>
      <c r="H30" s="140">
        <v>231</v>
      </c>
      <c r="I30" s="115">
        <v>-34</v>
      </c>
      <c r="J30" s="116">
        <v>-14.718614718614718</v>
      </c>
    </row>
    <row r="31" spans="1:15" s="110" customFormat="1" ht="24.95" customHeight="1" x14ac:dyDescent="0.2">
      <c r="A31" s="193" t="s">
        <v>167</v>
      </c>
      <c r="B31" s="199" t="s">
        <v>168</v>
      </c>
      <c r="C31" s="113">
        <v>3.8461538461538463</v>
      </c>
      <c r="D31" s="115">
        <v>103</v>
      </c>
      <c r="E31" s="114">
        <v>105</v>
      </c>
      <c r="F31" s="114">
        <v>145</v>
      </c>
      <c r="G31" s="114">
        <v>105</v>
      </c>
      <c r="H31" s="140">
        <v>188</v>
      </c>
      <c r="I31" s="115">
        <v>-85</v>
      </c>
      <c r="J31" s="116">
        <v>-45.212765957446805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4.8917102315160568</v>
      </c>
      <c r="D34" s="115">
        <v>131</v>
      </c>
      <c r="E34" s="114">
        <v>146</v>
      </c>
      <c r="F34" s="114">
        <v>137</v>
      </c>
      <c r="G34" s="114">
        <v>158</v>
      </c>
      <c r="H34" s="140">
        <v>99</v>
      </c>
      <c r="I34" s="115">
        <v>32</v>
      </c>
      <c r="J34" s="116">
        <v>32.323232323232325</v>
      </c>
    </row>
    <row r="35" spans="1:10" s="110" customFormat="1" ht="24.95" customHeight="1" x14ac:dyDescent="0.2">
      <c r="A35" s="292" t="s">
        <v>171</v>
      </c>
      <c r="B35" s="293" t="s">
        <v>172</v>
      </c>
      <c r="C35" s="113">
        <v>24.943988050784167</v>
      </c>
      <c r="D35" s="115">
        <v>668</v>
      </c>
      <c r="E35" s="114">
        <v>492</v>
      </c>
      <c r="F35" s="114">
        <v>497</v>
      </c>
      <c r="G35" s="114">
        <v>430</v>
      </c>
      <c r="H35" s="140">
        <v>628</v>
      </c>
      <c r="I35" s="115">
        <v>40</v>
      </c>
      <c r="J35" s="116">
        <v>6.369426751592357</v>
      </c>
    </row>
    <row r="36" spans="1:10" s="110" customFormat="1" ht="24.95" customHeight="1" x14ac:dyDescent="0.2">
      <c r="A36" s="294" t="s">
        <v>173</v>
      </c>
      <c r="B36" s="295" t="s">
        <v>174</v>
      </c>
      <c r="C36" s="125">
        <v>70.164301717699772</v>
      </c>
      <c r="D36" s="143">
        <v>1879</v>
      </c>
      <c r="E36" s="144">
        <v>1586</v>
      </c>
      <c r="F36" s="144">
        <v>1841</v>
      </c>
      <c r="G36" s="144">
        <v>1438</v>
      </c>
      <c r="H36" s="145">
        <v>1896</v>
      </c>
      <c r="I36" s="143">
        <v>-17</v>
      </c>
      <c r="J36" s="146">
        <v>-0.8966244725738397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2678</v>
      </c>
      <c r="F11" s="264">
        <v>2224</v>
      </c>
      <c r="G11" s="264">
        <v>2475</v>
      </c>
      <c r="H11" s="264">
        <v>2026</v>
      </c>
      <c r="I11" s="265">
        <v>2623</v>
      </c>
      <c r="J11" s="263">
        <v>55</v>
      </c>
      <c r="K11" s="266">
        <v>2.0968356843309186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19.902912621359224</v>
      </c>
      <c r="E13" s="115">
        <v>533</v>
      </c>
      <c r="F13" s="114">
        <v>567</v>
      </c>
      <c r="G13" s="114">
        <v>623</v>
      </c>
      <c r="H13" s="114">
        <v>540</v>
      </c>
      <c r="I13" s="140">
        <v>582</v>
      </c>
      <c r="J13" s="115">
        <v>-49</v>
      </c>
      <c r="K13" s="116">
        <v>-8.4192439862542958</v>
      </c>
    </row>
    <row r="14" spans="1:17" ht="15.95" customHeight="1" x14ac:dyDescent="0.2">
      <c r="A14" s="306" t="s">
        <v>230</v>
      </c>
      <c r="B14" s="307"/>
      <c r="C14" s="308"/>
      <c r="D14" s="113">
        <v>63.890963405526513</v>
      </c>
      <c r="E14" s="115">
        <v>1711</v>
      </c>
      <c r="F14" s="114">
        <v>1316</v>
      </c>
      <c r="G14" s="114">
        <v>1397</v>
      </c>
      <c r="H14" s="114">
        <v>1178</v>
      </c>
      <c r="I14" s="140">
        <v>1554</v>
      </c>
      <c r="J14" s="115">
        <v>157</v>
      </c>
      <c r="K14" s="116">
        <v>10.102960102960102</v>
      </c>
    </row>
    <row r="15" spans="1:17" ht="15.95" customHeight="1" x14ac:dyDescent="0.2">
      <c r="A15" s="306" t="s">
        <v>231</v>
      </c>
      <c r="B15" s="307"/>
      <c r="C15" s="308"/>
      <c r="D15" s="113">
        <v>6.0119492158327112</v>
      </c>
      <c r="E15" s="115">
        <v>161</v>
      </c>
      <c r="F15" s="114">
        <v>116</v>
      </c>
      <c r="G15" s="114">
        <v>135</v>
      </c>
      <c r="H15" s="114">
        <v>129</v>
      </c>
      <c r="I15" s="140">
        <v>164</v>
      </c>
      <c r="J15" s="115">
        <v>-3</v>
      </c>
      <c r="K15" s="116">
        <v>-1.8292682926829269</v>
      </c>
    </row>
    <row r="16" spans="1:17" ht="15.95" customHeight="1" x14ac:dyDescent="0.2">
      <c r="A16" s="306" t="s">
        <v>232</v>
      </c>
      <c r="B16" s="307"/>
      <c r="C16" s="308"/>
      <c r="D16" s="113">
        <v>8.961911874533234</v>
      </c>
      <c r="E16" s="115">
        <v>240</v>
      </c>
      <c r="F16" s="114">
        <v>194</v>
      </c>
      <c r="G16" s="114">
        <v>204</v>
      </c>
      <c r="H16" s="114">
        <v>148</v>
      </c>
      <c r="I16" s="140">
        <v>274</v>
      </c>
      <c r="J16" s="115">
        <v>-34</v>
      </c>
      <c r="K16" s="116">
        <v>-12.408759124087592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4.7423450336071697</v>
      </c>
      <c r="E18" s="115">
        <v>127</v>
      </c>
      <c r="F18" s="114">
        <v>123</v>
      </c>
      <c r="G18" s="114">
        <v>127</v>
      </c>
      <c r="H18" s="114">
        <v>142</v>
      </c>
      <c r="I18" s="140">
        <v>85</v>
      </c>
      <c r="J18" s="115">
        <v>42</v>
      </c>
      <c r="K18" s="116">
        <v>49.411764705882355</v>
      </c>
    </row>
    <row r="19" spans="1:11" ht="14.1" customHeight="1" x14ac:dyDescent="0.2">
      <c r="A19" s="306" t="s">
        <v>235</v>
      </c>
      <c r="B19" s="307" t="s">
        <v>236</v>
      </c>
      <c r="C19" s="308"/>
      <c r="D19" s="113">
        <v>3.286034353995519</v>
      </c>
      <c r="E19" s="115">
        <v>88</v>
      </c>
      <c r="F19" s="114">
        <v>91</v>
      </c>
      <c r="G19" s="114">
        <v>101</v>
      </c>
      <c r="H19" s="114">
        <v>108</v>
      </c>
      <c r="I19" s="140">
        <v>56</v>
      </c>
      <c r="J19" s="115">
        <v>32</v>
      </c>
      <c r="K19" s="116">
        <v>57.142857142857146</v>
      </c>
    </row>
    <row r="20" spans="1:11" ht="14.1" customHeight="1" x14ac:dyDescent="0.2">
      <c r="A20" s="306">
        <v>12</v>
      </c>
      <c r="B20" s="307" t="s">
        <v>237</v>
      </c>
      <c r="C20" s="308"/>
      <c r="D20" s="113">
        <v>1.3816280806572068</v>
      </c>
      <c r="E20" s="115">
        <v>37</v>
      </c>
      <c r="F20" s="114">
        <v>26</v>
      </c>
      <c r="G20" s="114">
        <v>24</v>
      </c>
      <c r="H20" s="114">
        <v>31</v>
      </c>
      <c r="I20" s="140">
        <v>27</v>
      </c>
      <c r="J20" s="115">
        <v>10</v>
      </c>
      <c r="K20" s="116">
        <v>37.037037037037038</v>
      </c>
    </row>
    <row r="21" spans="1:11" ht="14.1" customHeight="1" x14ac:dyDescent="0.2">
      <c r="A21" s="306">
        <v>21</v>
      </c>
      <c r="B21" s="307" t="s">
        <v>238</v>
      </c>
      <c r="C21" s="308"/>
      <c r="D21" s="113">
        <v>0.37341299477221807</v>
      </c>
      <c r="E21" s="115">
        <v>10</v>
      </c>
      <c r="F21" s="114">
        <v>10</v>
      </c>
      <c r="G21" s="114">
        <v>9</v>
      </c>
      <c r="H21" s="114">
        <v>10</v>
      </c>
      <c r="I21" s="140">
        <v>21</v>
      </c>
      <c r="J21" s="115">
        <v>-11</v>
      </c>
      <c r="K21" s="116">
        <v>-52.38095238095238</v>
      </c>
    </row>
    <row r="22" spans="1:11" ht="14.1" customHeight="1" x14ac:dyDescent="0.2">
      <c r="A22" s="306">
        <v>22</v>
      </c>
      <c r="B22" s="307" t="s">
        <v>239</v>
      </c>
      <c r="C22" s="308"/>
      <c r="D22" s="113">
        <v>1.530993278566094</v>
      </c>
      <c r="E22" s="115">
        <v>41</v>
      </c>
      <c r="F22" s="114">
        <v>27</v>
      </c>
      <c r="G22" s="114">
        <v>30</v>
      </c>
      <c r="H22" s="114">
        <v>38</v>
      </c>
      <c r="I22" s="140">
        <v>37</v>
      </c>
      <c r="J22" s="115">
        <v>4</v>
      </c>
      <c r="K22" s="116">
        <v>10.810810810810811</v>
      </c>
    </row>
    <row r="23" spans="1:11" ht="14.1" customHeight="1" x14ac:dyDescent="0.2">
      <c r="A23" s="306">
        <v>23</v>
      </c>
      <c r="B23" s="307" t="s">
        <v>240</v>
      </c>
      <c r="C23" s="308"/>
      <c r="D23" s="113">
        <v>0.44809559372666169</v>
      </c>
      <c r="E23" s="115">
        <v>12</v>
      </c>
      <c r="F23" s="114">
        <v>18</v>
      </c>
      <c r="G23" s="114">
        <v>15</v>
      </c>
      <c r="H23" s="114">
        <v>22</v>
      </c>
      <c r="I23" s="140">
        <v>11</v>
      </c>
      <c r="J23" s="115">
        <v>1</v>
      </c>
      <c r="K23" s="116">
        <v>9.0909090909090917</v>
      </c>
    </row>
    <row r="24" spans="1:11" ht="14.1" customHeight="1" x14ac:dyDescent="0.2">
      <c r="A24" s="306">
        <v>24</v>
      </c>
      <c r="B24" s="307" t="s">
        <v>241</v>
      </c>
      <c r="C24" s="308"/>
      <c r="D24" s="113">
        <v>4.5929798356982827</v>
      </c>
      <c r="E24" s="115">
        <v>123</v>
      </c>
      <c r="F24" s="114">
        <v>81</v>
      </c>
      <c r="G24" s="114">
        <v>110</v>
      </c>
      <c r="H24" s="114">
        <v>79</v>
      </c>
      <c r="I24" s="140">
        <v>106</v>
      </c>
      <c r="J24" s="115">
        <v>17</v>
      </c>
      <c r="K24" s="116">
        <v>16.037735849056602</v>
      </c>
    </row>
    <row r="25" spans="1:11" ht="14.1" customHeight="1" x14ac:dyDescent="0.2">
      <c r="A25" s="306">
        <v>25</v>
      </c>
      <c r="B25" s="307" t="s">
        <v>242</v>
      </c>
      <c r="C25" s="308"/>
      <c r="D25" s="113">
        <v>4.1448842419716208</v>
      </c>
      <c r="E25" s="115">
        <v>111</v>
      </c>
      <c r="F25" s="114">
        <v>53</v>
      </c>
      <c r="G25" s="114">
        <v>59</v>
      </c>
      <c r="H25" s="114">
        <v>54</v>
      </c>
      <c r="I25" s="140">
        <v>100</v>
      </c>
      <c r="J25" s="115">
        <v>11</v>
      </c>
      <c r="K25" s="116">
        <v>11</v>
      </c>
    </row>
    <row r="26" spans="1:11" ht="14.1" customHeight="1" x14ac:dyDescent="0.2">
      <c r="A26" s="306">
        <v>26</v>
      </c>
      <c r="B26" s="307" t="s">
        <v>243</v>
      </c>
      <c r="C26" s="308"/>
      <c r="D26" s="113">
        <v>3.51008215085885</v>
      </c>
      <c r="E26" s="115">
        <v>94</v>
      </c>
      <c r="F26" s="114">
        <v>53</v>
      </c>
      <c r="G26" s="114">
        <v>68</v>
      </c>
      <c r="H26" s="114">
        <v>45</v>
      </c>
      <c r="I26" s="140">
        <v>69</v>
      </c>
      <c r="J26" s="115">
        <v>25</v>
      </c>
      <c r="K26" s="116">
        <v>36.231884057971016</v>
      </c>
    </row>
    <row r="27" spans="1:11" ht="14.1" customHeight="1" x14ac:dyDescent="0.2">
      <c r="A27" s="306">
        <v>27</v>
      </c>
      <c r="B27" s="307" t="s">
        <v>244</v>
      </c>
      <c r="C27" s="308"/>
      <c r="D27" s="113">
        <v>0.85884988797610162</v>
      </c>
      <c r="E27" s="115">
        <v>23</v>
      </c>
      <c r="F27" s="114">
        <v>17</v>
      </c>
      <c r="G27" s="114">
        <v>25</v>
      </c>
      <c r="H27" s="114">
        <v>13</v>
      </c>
      <c r="I27" s="140">
        <v>29</v>
      </c>
      <c r="J27" s="115">
        <v>-6</v>
      </c>
      <c r="K27" s="116">
        <v>-20.689655172413794</v>
      </c>
    </row>
    <row r="28" spans="1:11" ht="14.1" customHeight="1" x14ac:dyDescent="0.2">
      <c r="A28" s="306">
        <v>28</v>
      </c>
      <c r="B28" s="307" t="s">
        <v>245</v>
      </c>
      <c r="C28" s="308"/>
      <c r="D28" s="113" t="s">
        <v>513</v>
      </c>
      <c r="E28" s="115" t="s">
        <v>513</v>
      </c>
      <c r="F28" s="114">
        <v>9</v>
      </c>
      <c r="G28" s="114">
        <v>4</v>
      </c>
      <c r="H28" s="114" t="s">
        <v>513</v>
      </c>
      <c r="I28" s="140">
        <v>6</v>
      </c>
      <c r="J28" s="115" t="s">
        <v>513</v>
      </c>
      <c r="K28" s="116" t="s">
        <v>513</v>
      </c>
    </row>
    <row r="29" spans="1:11" ht="14.1" customHeight="1" x14ac:dyDescent="0.2">
      <c r="A29" s="306">
        <v>29</v>
      </c>
      <c r="B29" s="307" t="s">
        <v>246</v>
      </c>
      <c r="C29" s="308"/>
      <c r="D29" s="113">
        <v>4.5556385362210605</v>
      </c>
      <c r="E29" s="115">
        <v>122</v>
      </c>
      <c r="F29" s="114">
        <v>109</v>
      </c>
      <c r="G29" s="114">
        <v>115</v>
      </c>
      <c r="H29" s="114">
        <v>114</v>
      </c>
      <c r="I29" s="140">
        <v>123</v>
      </c>
      <c r="J29" s="115">
        <v>-1</v>
      </c>
      <c r="K29" s="116">
        <v>-0.81300813008130079</v>
      </c>
    </row>
    <row r="30" spans="1:11" ht="14.1" customHeight="1" x14ac:dyDescent="0.2">
      <c r="A30" s="306" t="s">
        <v>247</v>
      </c>
      <c r="B30" s="307" t="s">
        <v>248</v>
      </c>
      <c r="C30" s="308"/>
      <c r="D30" s="113">
        <v>2.165795369678865</v>
      </c>
      <c r="E30" s="115">
        <v>58</v>
      </c>
      <c r="F30" s="114">
        <v>38</v>
      </c>
      <c r="G30" s="114">
        <v>51</v>
      </c>
      <c r="H30" s="114" t="s">
        <v>513</v>
      </c>
      <c r="I30" s="140" t="s">
        <v>513</v>
      </c>
      <c r="J30" s="115" t="s">
        <v>513</v>
      </c>
      <c r="K30" s="116" t="s">
        <v>513</v>
      </c>
    </row>
    <row r="31" spans="1:11" ht="14.1" customHeight="1" x14ac:dyDescent="0.2">
      <c r="A31" s="306" t="s">
        <v>249</v>
      </c>
      <c r="B31" s="307" t="s">
        <v>250</v>
      </c>
      <c r="C31" s="308"/>
      <c r="D31" s="113">
        <v>2.3898431665421955</v>
      </c>
      <c r="E31" s="115">
        <v>64</v>
      </c>
      <c r="F31" s="114">
        <v>71</v>
      </c>
      <c r="G31" s="114">
        <v>64</v>
      </c>
      <c r="H31" s="114">
        <v>76</v>
      </c>
      <c r="I31" s="140">
        <v>69</v>
      </c>
      <c r="J31" s="115">
        <v>-5</v>
      </c>
      <c r="K31" s="116">
        <v>-7.2463768115942031</v>
      </c>
    </row>
    <row r="32" spans="1:11" ht="14.1" customHeight="1" x14ac:dyDescent="0.2">
      <c r="A32" s="306">
        <v>31</v>
      </c>
      <c r="B32" s="307" t="s">
        <v>251</v>
      </c>
      <c r="C32" s="308"/>
      <c r="D32" s="113">
        <v>0.67214339058999251</v>
      </c>
      <c r="E32" s="115">
        <v>18</v>
      </c>
      <c r="F32" s="114">
        <v>15</v>
      </c>
      <c r="G32" s="114">
        <v>11</v>
      </c>
      <c r="H32" s="114">
        <v>10</v>
      </c>
      <c r="I32" s="140">
        <v>10</v>
      </c>
      <c r="J32" s="115">
        <v>8</v>
      </c>
      <c r="K32" s="116">
        <v>80</v>
      </c>
    </row>
    <row r="33" spans="1:11" ht="14.1" customHeight="1" x14ac:dyDescent="0.2">
      <c r="A33" s="306">
        <v>32</v>
      </c>
      <c r="B33" s="307" t="s">
        <v>252</v>
      </c>
      <c r="C33" s="308"/>
      <c r="D33" s="113">
        <v>3.6967886482449588</v>
      </c>
      <c r="E33" s="115">
        <v>99</v>
      </c>
      <c r="F33" s="114">
        <v>128</v>
      </c>
      <c r="G33" s="114">
        <v>91</v>
      </c>
      <c r="H33" s="114">
        <v>83</v>
      </c>
      <c r="I33" s="140">
        <v>127</v>
      </c>
      <c r="J33" s="115">
        <v>-28</v>
      </c>
      <c r="K33" s="116">
        <v>-22.047244094488189</v>
      </c>
    </row>
    <row r="34" spans="1:11" ht="14.1" customHeight="1" x14ac:dyDescent="0.2">
      <c r="A34" s="306">
        <v>33</v>
      </c>
      <c r="B34" s="307" t="s">
        <v>253</v>
      </c>
      <c r="C34" s="308"/>
      <c r="D34" s="113">
        <v>2.1284540702016432</v>
      </c>
      <c r="E34" s="115">
        <v>57</v>
      </c>
      <c r="F34" s="114">
        <v>50</v>
      </c>
      <c r="G34" s="114">
        <v>35</v>
      </c>
      <c r="H34" s="114">
        <v>22</v>
      </c>
      <c r="I34" s="140">
        <v>52</v>
      </c>
      <c r="J34" s="115">
        <v>5</v>
      </c>
      <c r="K34" s="116">
        <v>9.615384615384615</v>
      </c>
    </row>
    <row r="35" spans="1:11" ht="14.1" customHeight="1" x14ac:dyDescent="0.2">
      <c r="A35" s="306">
        <v>34</v>
      </c>
      <c r="B35" s="307" t="s">
        <v>254</v>
      </c>
      <c r="C35" s="308"/>
      <c r="D35" s="113">
        <v>4.2942494398805078</v>
      </c>
      <c r="E35" s="115">
        <v>115</v>
      </c>
      <c r="F35" s="114">
        <v>74</v>
      </c>
      <c r="G35" s="114">
        <v>52</v>
      </c>
      <c r="H35" s="114">
        <v>51</v>
      </c>
      <c r="I35" s="140">
        <v>82</v>
      </c>
      <c r="J35" s="115">
        <v>33</v>
      </c>
      <c r="K35" s="116">
        <v>40.243902439024389</v>
      </c>
    </row>
    <row r="36" spans="1:11" ht="14.1" customHeight="1" x14ac:dyDescent="0.2">
      <c r="A36" s="306">
        <v>41</v>
      </c>
      <c r="B36" s="307" t="s">
        <v>255</v>
      </c>
      <c r="C36" s="308"/>
      <c r="D36" s="113">
        <v>1.2322628827483197</v>
      </c>
      <c r="E36" s="115">
        <v>33</v>
      </c>
      <c r="F36" s="114">
        <v>34</v>
      </c>
      <c r="G36" s="114">
        <v>33</v>
      </c>
      <c r="H36" s="114">
        <v>24</v>
      </c>
      <c r="I36" s="140">
        <v>44</v>
      </c>
      <c r="J36" s="115">
        <v>-11</v>
      </c>
      <c r="K36" s="116">
        <v>-25</v>
      </c>
    </row>
    <row r="37" spans="1:11" ht="14.1" customHeight="1" x14ac:dyDescent="0.2">
      <c r="A37" s="306">
        <v>42</v>
      </c>
      <c r="B37" s="307" t="s">
        <v>256</v>
      </c>
      <c r="C37" s="308"/>
      <c r="D37" s="113" t="s">
        <v>513</v>
      </c>
      <c r="E37" s="115" t="s">
        <v>513</v>
      </c>
      <c r="F37" s="114">
        <v>3</v>
      </c>
      <c r="G37" s="114" t="s">
        <v>513</v>
      </c>
      <c r="H37" s="114" t="s">
        <v>513</v>
      </c>
      <c r="I37" s="140">
        <v>4</v>
      </c>
      <c r="J37" s="115" t="s">
        <v>513</v>
      </c>
      <c r="K37" s="116" t="s">
        <v>513</v>
      </c>
    </row>
    <row r="38" spans="1:11" ht="14.1" customHeight="1" x14ac:dyDescent="0.2">
      <c r="A38" s="306">
        <v>43</v>
      </c>
      <c r="B38" s="307" t="s">
        <v>257</v>
      </c>
      <c r="C38" s="308"/>
      <c r="D38" s="113">
        <v>0.29873039581777444</v>
      </c>
      <c r="E38" s="115">
        <v>8</v>
      </c>
      <c r="F38" s="114">
        <v>3</v>
      </c>
      <c r="G38" s="114">
        <v>8</v>
      </c>
      <c r="H38" s="114" t="s">
        <v>513</v>
      </c>
      <c r="I38" s="140">
        <v>8</v>
      </c>
      <c r="J38" s="115">
        <v>0</v>
      </c>
      <c r="K38" s="116">
        <v>0</v>
      </c>
    </row>
    <row r="39" spans="1:11" ht="14.1" customHeight="1" x14ac:dyDescent="0.2">
      <c r="A39" s="306">
        <v>51</v>
      </c>
      <c r="B39" s="307" t="s">
        <v>258</v>
      </c>
      <c r="C39" s="308"/>
      <c r="D39" s="113">
        <v>7.169529499626587</v>
      </c>
      <c r="E39" s="115">
        <v>192</v>
      </c>
      <c r="F39" s="114">
        <v>139</v>
      </c>
      <c r="G39" s="114">
        <v>191</v>
      </c>
      <c r="H39" s="114">
        <v>152</v>
      </c>
      <c r="I39" s="140">
        <v>187</v>
      </c>
      <c r="J39" s="115">
        <v>5</v>
      </c>
      <c r="K39" s="116">
        <v>2.6737967914438503</v>
      </c>
    </row>
    <row r="40" spans="1:11" ht="14.1" customHeight="1" x14ac:dyDescent="0.2">
      <c r="A40" s="306" t="s">
        <v>259</v>
      </c>
      <c r="B40" s="307" t="s">
        <v>260</v>
      </c>
      <c r="C40" s="308"/>
      <c r="D40" s="113">
        <v>4.4436146377893948</v>
      </c>
      <c r="E40" s="115">
        <v>119</v>
      </c>
      <c r="F40" s="114">
        <v>131</v>
      </c>
      <c r="G40" s="114">
        <v>180</v>
      </c>
      <c r="H40" s="114">
        <v>137</v>
      </c>
      <c r="I40" s="140">
        <v>174</v>
      </c>
      <c r="J40" s="115">
        <v>-55</v>
      </c>
      <c r="K40" s="116">
        <v>-31.609195402298852</v>
      </c>
    </row>
    <row r="41" spans="1:11" ht="14.1" customHeight="1" x14ac:dyDescent="0.2">
      <c r="A41" s="306"/>
      <c r="B41" s="307" t="s">
        <v>261</v>
      </c>
      <c r="C41" s="308"/>
      <c r="D41" s="113">
        <v>3.1740104555638537</v>
      </c>
      <c r="E41" s="115">
        <v>85</v>
      </c>
      <c r="F41" s="114">
        <v>93</v>
      </c>
      <c r="G41" s="114">
        <v>136</v>
      </c>
      <c r="H41" s="114">
        <v>111</v>
      </c>
      <c r="I41" s="140">
        <v>139</v>
      </c>
      <c r="J41" s="115">
        <v>-54</v>
      </c>
      <c r="K41" s="116">
        <v>-38.848920863309353</v>
      </c>
    </row>
    <row r="42" spans="1:11" ht="14.1" customHeight="1" x14ac:dyDescent="0.2">
      <c r="A42" s="306">
        <v>52</v>
      </c>
      <c r="B42" s="307" t="s">
        <v>262</v>
      </c>
      <c r="C42" s="308"/>
      <c r="D42" s="113">
        <v>8.1030619865571314</v>
      </c>
      <c r="E42" s="115">
        <v>217</v>
      </c>
      <c r="F42" s="114">
        <v>159</v>
      </c>
      <c r="G42" s="114">
        <v>86</v>
      </c>
      <c r="H42" s="114">
        <v>107</v>
      </c>
      <c r="I42" s="140">
        <v>161</v>
      </c>
      <c r="J42" s="115">
        <v>56</v>
      </c>
      <c r="K42" s="116">
        <v>34.782608695652172</v>
      </c>
    </row>
    <row r="43" spans="1:11" ht="14.1" customHeight="1" x14ac:dyDescent="0.2">
      <c r="A43" s="306" t="s">
        <v>263</v>
      </c>
      <c r="B43" s="307" t="s">
        <v>264</v>
      </c>
      <c r="C43" s="308"/>
      <c r="D43" s="113">
        <v>6.1239731142643761</v>
      </c>
      <c r="E43" s="115">
        <v>164</v>
      </c>
      <c r="F43" s="114">
        <v>109</v>
      </c>
      <c r="G43" s="114">
        <v>63</v>
      </c>
      <c r="H43" s="114">
        <v>84</v>
      </c>
      <c r="I43" s="140">
        <v>113</v>
      </c>
      <c r="J43" s="115">
        <v>51</v>
      </c>
      <c r="K43" s="116">
        <v>45.13274336283186</v>
      </c>
    </row>
    <row r="44" spans="1:11" ht="14.1" customHeight="1" x14ac:dyDescent="0.2">
      <c r="A44" s="306">
        <v>53</v>
      </c>
      <c r="B44" s="307" t="s">
        <v>265</v>
      </c>
      <c r="C44" s="308"/>
      <c r="D44" s="113">
        <v>1.0082150858849888</v>
      </c>
      <c r="E44" s="115">
        <v>27</v>
      </c>
      <c r="F44" s="114">
        <v>31</v>
      </c>
      <c r="G44" s="114">
        <v>30</v>
      </c>
      <c r="H44" s="114">
        <v>37</v>
      </c>
      <c r="I44" s="140">
        <v>28</v>
      </c>
      <c r="J44" s="115">
        <v>-1</v>
      </c>
      <c r="K44" s="116">
        <v>-3.5714285714285716</v>
      </c>
    </row>
    <row r="45" spans="1:11" ht="14.1" customHeight="1" x14ac:dyDescent="0.2">
      <c r="A45" s="306" t="s">
        <v>266</v>
      </c>
      <c r="B45" s="307" t="s">
        <v>267</v>
      </c>
      <c r="C45" s="308"/>
      <c r="D45" s="113">
        <v>0.93353248693054514</v>
      </c>
      <c r="E45" s="115">
        <v>25</v>
      </c>
      <c r="F45" s="114">
        <v>31</v>
      </c>
      <c r="G45" s="114">
        <v>30</v>
      </c>
      <c r="H45" s="114">
        <v>37</v>
      </c>
      <c r="I45" s="140">
        <v>27</v>
      </c>
      <c r="J45" s="115">
        <v>-2</v>
      </c>
      <c r="K45" s="116">
        <v>-7.4074074074074074</v>
      </c>
    </row>
    <row r="46" spans="1:11" ht="14.1" customHeight="1" x14ac:dyDescent="0.2">
      <c r="A46" s="306">
        <v>54</v>
      </c>
      <c r="B46" s="307" t="s">
        <v>268</v>
      </c>
      <c r="C46" s="308"/>
      <c r="D46" s="113">
        <v>1.9790888722927558</v>
      </c>
      <c r="E46" s="115">
        <v>53</v>
      </c>
      <c r="F46" s="114">
        <v>63</v>
      </c>
      <c r="G46" s="114">
        <v>49</v>
      </c>
      <c r="H46" s="114">
        <v>55</v>
      </c>
      <c r="I46" s="140">
        <v>63</v>
      </c>
      <c r="J46" s="115">
        <v>-10</v>
      </c>
      <c r="K46" s="116">
        <v>-15.873015873015873</v>
      </c>
    </row>
    <row r="47" spans="1:11" ht="14.1" customHeight="1" x14ac:dyDescent="0.2">
      <c r="A47" s="306">
        <v>61</v>
      </c>
      <c r="B47" s="307" t="s">
        <v>269</v>
      </c>
      <c r="C47" s="308"/>
      <c r="D47" s="113">
        <v>1.0082150858849888</v>
      </c>
      <c r="E47" s="115">
        <v>27</v>
      </c>
      <c r="F47" s="114">
        <v>27</v>
      </c>
      <c r="G47" s="114">
        <v>28</v>
      </c>
      <c r="H47" s="114">
        <v>30</v>
      </c>
      <c r="I47" s="140">
        <v>29</v>
      </c>
      <c r="J47" s="115">
        <v>-2</v>
      </c>
      <c r="K47" s="116">
        <v>-6.8965517241379306</v>
      </c>
    </row>
    <row r="48" spans="1:11" ht="14.1" customHeight="1" x14ac:dyDescent="0.2">
      <c r="A48" s="306">
        <v>62</v>
      </c>
      <c r="B48" s="307" t="s">
        <v>270</v>
      </c>
      <c r="C48" s="308"/>
      <c r="D48" s="113">
        <v>7.2815533980582527</v>
      </c>
      <c r="E48" s="115">
        <v>195</v>
      </c>
      <c r="F48" s="114">
        <v>188</v>
      </c>
      <c r="G48" s="114">
        <v>227</v>
      </c>
      <c r="H48" s="114">
        <v>150</v>
      </c>
      <c r="I48" s="140">
        <v>221</v>
      </c>
      <c r="J48" s="115">
        <v>-26</v>
      </c>
      <c r="K48" s="116">
        <v>-11.764705882352942</v>
      </c>
    </row>
    <row r="49" spans="1:11" ht="14.1" customHeight="1" x14ac:dyDescent="0.2">
      <c r="A49" s="306">
        <v>63</v>
      </c>
      <c r="B49" s="307" t="s">
        <v>271</v>
      </c>
      <c r="C49" s="308"/>
      <c r="D49" s="113">
        <v>4.1448842419716208</v>
      </c>
      <c r="E49" s="115">
        <v>111</v>
      </c>
      <c r="F49" s="114">
        <v>109</v>
      </c>
      <c r="G49" s="114">
        <v>142</v>
      </c>
      <c r="H49" s="114">
        <v>90</v>
      </c>
      <c r="I49" s="140">
        <v>96</v>
      </c>
      <c r="J49" s="115">
        <v>15</v>
      </c>
      <c r="K49" s="116">
        <v>15.625</v>
      </c>
    </row>
    <row r="50" spans="1:11" ht="14.1" customHeight="1" x14ac:dyDescent="0.2">
      <c r="A50" s="306" t="s">
        <v>272</v>
      </c>
      <c r="B50" s="307" t="s">
        <v>273</v>
      </c>
      <c r="C50" s="308"/>
      <c r="D50" s="113">
        <v>0.74682598954443613</v>
      </c>
      <c r="E50" s="115">
        <v>20</v>
      </c>
      <c r="F50" s="114">
        <v>15</v>
      </c>
      <c r="G50" s="114">
        <v>22</v>
      </c>
      <c r="H50" s="114">
        <v>19</v>
      </c>
      <c r="I50" s="140">
        <v>16</v>
      </c>
      <c r="J50" s="115">
        <v>4</v>
      </c>
      <c r="K50" s="116">
        <v>25</v>
      </c>
    </row>
    <row r="51" spans="1:11" ht="14.1" customHeight="1" x14ac:dyDescent="0.2">
      <c r="A51" s="306" t="s">
        <v>274</v>
      </c>
      <c r="B51" s="307" t="s">
        <v>275</v>
      </c>
      <c r="C51" s="308"/>
      <c r="D51" s="113">
        <v>3.286034353995519</v>
      </c>
      <c r="E51" s="115">
        <v>88</v>
      </c>
      <c r="F51" s="114">
        <v>75</v>
      </c>
      <c r="G51" s="114">
        <v>66</v>
      </c>
      <c r="H51" s="114">
        <v>62</v>
      </c>
      <c r="I51" s="140">
        <v>77</v>
      </c>
      <c r="J51" s="115">
        <v>11</v>
      </c>
      <c r="K51" s="116">
        <v>14.285714285714286</v>
      </c>
    </row>
    <row r="52" spans="1:11" ht="14.1" customHeight="1" x14ac:dyDescent="0.2">
      <c r="A52" s="306">
        <v>71</v>
      </c>
      <c r="B52" s="307" t="s">
        <v>276</v>
      </c>
      <c r="C52" s="308"/>
      <c r="D52" s="113">
        <v>7.3935772964899176</v>
      </c>
      <c r="E52" s="115">
        <v>198</v>
      </c>
      <c r="F52" s="114">
        <v>118</v>
      </c>
      <c r="G52" s="114">
        <v>150</v>
      </c>
      <c r="H52" s="114">
        <v>124</v>
      </c>
      <c r="I52" s="140">
        <v>203</v>
      </c>
      <c r="J52" s="115">
        <v>-5</v>
      </c>
      <c r="K52" s="116">
        <v>-2.4630541871921183</v>
      </c>
    </row>
    <row r="53" spans="1:11" ht="14.1" customHeight="1" x14ac:dyDescent="0.2">
      <c r="A53" s="306" t="s">
        <v>277</v>
      </c>
      <c r="B53" s="307" t="s">
        <v>278</v>
      </c>
      <c r="C53" s="308"/>
      <c r="D53" s="113">
        <v>2.2031366691560867</v>
      </c>
      <c r="E53" s="115">
        <v>59</v>
      </c>
      <c r="F53" s="114">
        <v>40</v>
      </c>
      <c r="G53" s="114">
        <v>51</v>
      </c>
      <c r="H53" s="114">
        <v>49</v>
      </c>
      <c r="I53" s="140">
        <v>83</v>
      </c>
      <c r="J53" s="115">
        <v>-24</v>
      </c>
      <c r="K53" s="116">
        <v>-28.91566265060241</v>
      </c>
    </row>
    <row r="54" spans="1:11" ht="14.1" customHeight="1" x14ac:dyDescent="0.2">
      <c r="A54" s="306" t="s">
        <v>279</v>
      </c>
      <c r="B54" s="307" t="s">
        <v>280</v>
      </c>
      <c r="C54" s="308"/>
      <c r="D54" s="113">
        <v>4.2195668409260643</v>
      </c>
      <c r="E54" s="115">
        <v>113</v>
      </c>
      <c r="F54" s="114">
        <v>69</v>
      </c>
      <c r="G54" s="114">
        <v>85</v>
      </c>
      <c r="H54" s="114">
        <v>64</v>
      </c>
      <c r="I54" s="140">
        <v>105</v>
      </c>
      <c r="J54" s="115">
        <v>8</v>
      </c>
      <c r="K54" s="116">
        <v>7.6190476190476186</v>
      </c>
    </row>
    <row r="55" spans="1:11" ht="14.1" customHeight="1" x14ac:dyDescent="0.2">
      <c r="A55" s="306">
        <v>72</v>
      </c>
      <c r="B55" s="307" t="s">
        <v>281</v>
      </c>
      <c r="C55" s="308"/>
      <c r="D55" s="113">
        <v>1.4189693801344287</v>
      </c>
      <c r="E55" s="115">
        <v>38</v>
      </c>
      <c r="F55" s="114">
        <v>29</v>
      </c>
      <c r="G55" s="114">
        <v>24</v>
      </c>
      <c r="H55" s="114">
        <v>31</v>
      </c>
      <c r="I55" s="140">
        <v>38</v>
      </c>
      <c r="J55" s="115">
        <v>0</v>
      </c>
      <c r="K55" s="116">
        <v>0</v>
      </c>
    </row>
    <row r="56" spans="1:11" ht="14.1" customHeight="1" x14ac:dyDescent="0.2">
      <c r="A56" s="306" t="s">
        <v>282</v>
      </c>
      <c r="B56" s="307" t="s">
        <v>283</v>
      </c>
      <c r="C56" s="308"/>
      <c r="D56" s="113">
        <v>0.26138909634055263</v>
      </c>
      <c r="E56" s="115">
        <v>7</v>
      </c>
      <c r="F56" s="114">
        <v>4</v>
      </c>
      <c r="G56" s="114">
        <v>7</v>
      </c>
      <c r="H56" s="114">
        <v>13</v>
      </c>
      <c r="I56" s="140">
        <v>16</v>
      </c>
      <c r="J56" s="115">
        <v>-9</v>
      </c>
      <c r="K56" s="116">
        <v>-56.25</v>
      </c>
    </row>
    <row r="57" spans="1:11" ht="14.1" customHeight="1" x14ac:dyDescent="0.2">
      <c r="A57" s="306" t="s">
        <v>284</v>
      </c>
      <c r="B57" s="307" t="s">
        <v>285</v>
      </c>
      <c r="C57" s="308"/>
      <c r="D57" s="113">
        <v>0.70948469006721437</v>
      </c>
      <c r="E57" s="115">
        <v>19</v>
      </c>
      <c r="F57" s="114">
        <v>17</v>
      </c>
      <c r="G57" s="114">
        <v>9</v>
      </c>
      <c r="H57" s="114">
        <v>13</v>
      </c>
      <c r="I57" s="140">
        <v>19</v>
      </c>
      <c r="J57" s="115">
        <v>0</v>
      </c>
      <c r="K57" s="116">
        <v>0</v>
      </c>
    </row>
    <row r="58" spans="1:11" ht="14.1" customHeight="1" x14ac:dyDescent="0.2">
      <c r="A58" s="306">
        <v>73</v>
      </c>
      <c r="B58" s="307" t="s">
        <v>286</v>
      </c>
      <c r="C58" s="308"/>
      <c r="D58" s="113">
        <v>1.530993278566094</v>
      </c>
      <c r="E58" s="115">
        <v>41</v>
      </c>
      <c r="F58" s="114">
        <v>39</v>
      </c>
      <c r="G58" s="114">
        <v>39</v>
      </c>
      <c r="H58" s="114">
        <v>30</v>
      </c>
      <c r="I58" s="140">
        <v>29</v>
      </c>
      <c r="J58" s="115">
        <v>12</v>
      </c>
      <c r="K58" s="116">
        <v>41.379310344827587</v>
      </c>
    </row>
    <row r="59" spans="1:11" ht="14.1" customHeight="1" x14ac:dyDescent="0.2">
      <c r="A59" s="306" t="s">
        <v>287</v>
      </c>
      <c r="B59" s="307" t="s">
        <v>288</v>
      </c>
      <c r="C59" s="308"/>
      <c r="D59" s="113">
        <v>1.3069454817027633</v>
      </c>
      <c r="E59" s="115">
        <v>35</v>
      </c>
      <c r="F59" s="114">
        <v>30</v>
      </c>
      <c r="G59" s="114">
        <v>32</v>
      </c>
      <c r="H59" s="114">
        <v>24</v>
      </c>
      <c r="I59" s="140">
        <v>23</v>
      </c>
      <c r="J59" s="115">
        <v>12</v>
      </c>
      <c r="K59" s="116">
        <v>52.173913043478258</v>
      </c>
    </row>
    <row r="60" spans="1:11" ht="14.1" customHeight="1" x14ac:dyDescent="0.2">
      <c r="A60" s="306">
        <v>81</v>
      </c>
      <c r="B60" s="307" t="s">
        <v>289</v>
      </c>
      <c r="C60" s="308"/>
      <c r="D60" s="113">
        <v>7.3935772964899176</v>
      </c>
      <c r="E60" s="115">
        <v>198</v>
      </c>
      <c r="F60" s="114">
        <v>147</v>
      </c>
      <c r="G60" s="114">
        <v>199</v>
      </c>
      <c r="H60" s="114">
        <v>179</v>
      </c>
      <c r="I60" s="140">
        <v>200</v>
      </c>
      <c r="J60" s="115">
        <v>-2</v>
      </c>
      <c r="K60" s="116">
        <v>-1</v>
      </c>
    </row>
    <row r="61" spans="1:11" ht="14.1" customHeight="1" x14ac:dyDescent="0.2">
      <c r="A61" s="306" t="s">
        <v>290</v>
      </c>
      <c r="B61" s="307" t="s">
        <v>291</v>
      </c>
      <c r="C61" s="308"/>
      <c r="D61" s="113">
        <v>1.6430171769977595</v>
      </c>
      <c r="E61" s="115">
        <v>44</v>
      </c>
      <c r="F61" s="114">
        <v>28</v>
      </c>
      <c r="G61" s="114">
        <v>21</v>
      </c>
      <c r="H61" s="114">
        <v>46</v>
      </c>
      <c r="I61" s="140">
        <v>34</v>
      </c>
      <c r="J61" s="115">
        <v>10</v>
      </c>
      <c r="K61" s="116">
        <v>29.411764705882351</v>
      </c>
    </row>
    <row r="62" spans="1:11" ht="14.1" customHeight="1" x14ac:dyDescent="0.2">
      <c r="A62" s="306" t="s">
        <v>292</v>
      </c>
      <c r="B62" s="307" t="s">
        <v>293</v>
      </c>
      <c r="C62" s="308"/>
      <c r="D62" s="113">
        <v>2.5018670649738612</v>
      </c>
      <c r="E62" s="115">
        <v>67</v>
      </c>
      <c r="F62" s="114">
        <v>63</v>
      </c>
      <c r="G62" s="114">
        <v>107</v>
      </c>
      <c r="H62" s="114">
        <v>72</v>
      </c>
      <c r="I62" s="140">
        <v>83</v>
      </c>
      <c r="J62" s="115">
        <v>-16</v>
      </c>
      <c r="K62" s="116">
        <v>-19.277108433734941</v>
      </c>
    </row>
    <row r="63" spans="1:11" ht="14.1" customHeight="1" x14ac:dyDescent="0.2">
      <c r="A63" s="306"/>
      <c r="B63" s="307" t="s">
        <v>294</v>
      </c>
      <c r="C63" s="308"/>
      <c r="D63" s="113">
        <v>2.2404779686333085</v>
      </c>
      <c r="E63" s="115">
        <v>60</v>
      </c>
      <c r="F63" s="114">
        <v>53</v>
      </c>
      <c r="G63" s="114">
        <v>98</v>
      </c>
      <c r="H63" s="114">
        <v>62</v>
      </c>
      <c r="I63" s="140">
        <v>57</v>
      </c>
      <c r="J63" s="115">
        <v>3</v>
      </c>
      <c r="K63" s="116">
        <v>5.2631578947368425</v>
      </c>
    </row>
    <row r="64" spans="1:11" ht="14.1" customHeight="1" x14ac:dyDescent="0.2">
      <c r="A64" s="306" t="s">
        <v>295</v>
      </c>
      <c r="B64" s="307" t="s">
        <v>296</v>
      </c>
      <c r="C64" s="308"/>
      <c r="D64" s="113">
        <v>2.165795369678865</v>
      </c>
      <c r="E64" s="115">
        <v>58</v>
      </c>
      <c r="F64" s="114">
        <v>42</v>
      </c>
      <c r="G64" s="114">
        <v>45</v>
      </c>
      <c r="H64" s="114">
        <v>39</v>
      </c>
      <c r="I64" s="140">
        <v>40</v>
      </c>
      <c r="J64" s="115">
        <v>18</v>
      </c>
      <c r="K64" s="116">
        <v>45</v>
      </c>
    </row>
    <row r="65" spans="1:11" ht="14.1" customHeight="1" x14ac:dyDescent="0.2">
      <c r="A65" s="306" t="s">
        <v>297</v>
      </c>
      <c r="B65" s="307" t="s">
        <v>298</v>
      </c>
      <c r="C65" s="308"/>
      <c r="D65" s="113">
        <v>0.26138909634055263</v>
      </c>
      <c r="E65" s="115">
        <v>7</v>
      </c>
      <c r="F65" s="114">
        <v>8</v>
      </c>
      <c r="G65" s="114">
        <v>19</v>
      </c>
      <c r="H65" s="114">
        <v>12</v>
      </c>
      <c r="I65" s="140">
        <v>27</v>
      </c>
      <c r="J65" s="115">
        <v>-20</v>
      </c>
      <c r="K65" s="116">
        <v>-74.074074074074076</v>
      </c>
    </row>
    <row r="66" spans="1:11" ht="14.1" customHeight="1" x14ac:dyDescent="0.2">
      <c r="A66" s="306">
        <v>82</v>
      </c>
      <c r="B66" s="307" t="s">
        <v>299</v>
      </c>
      <c r="C66" s="308"/>
      <c r="D66" s="113">
        <v>3.136669156086632</v>
      </c>
      <c r="E66" s="115">
        <v>84</v>
      </c>
      <c r="F66" s="114">
        <v>122</v>
      </c>
      <c r="G66" s="114">
        <v>117</v>
      </c>
      <c r="H66" s="114">
        <v>69</v>
      </c>
      <c r="I66" s="140">
        <v>96</v>
      </c>
      <c r="J66" s="115">
        <v>-12</v>
      </c>
      <c r="K66" s="116">
        <v>-12.5</v>
      </c>
    </row>
    <row r="67" spans="1:11" ht="14.1" customHeight="1" x14ac:dyDescent="0.2">
      <c r="A67" s="306" t="s">
        <v>300</v>
      </c>
      <c r="B67" s="307" t="s">
        <v>301</v>
      </c>
      <c r="C67" s="308"/>
      <c r="D67" s="113">
        <v>2.091112770724421</v>
      </c>
      <c r="E67" s="115">
        <v>56</v>
      </c>
      <c r="F67" s="114">
        <v>101</v>
      </c>
      <c r="G67" s="114">
        <v>86</v>
      </c>
      <c r="H67" s="114">
        <v>50</v>
      </c>
      <c r="I67" s="140">
        <v>59</v>
      </c>
      <c r="J67" s="115">
        <v>-3</v>
      </c>
      <c r="K67" s="116">
        <v>-5.0847457627118642</v>
      </c>
    </row>
    <row r="68" spans="1:11" ht="14.1" customHeight="1" x14ac:dyDescent="0.2">
      <c r="A68" s="306" t="s">
        <v>302</v>
      </c>
      <c r="B68" s="307" t="s">
        <v>303</v>
      </c>
      <c r="C68" s="308"/>
      <c r="D68" s="113">
        <v>0.56011949215832713</v>
      </c>
      <c r="E68" s="115">
        <v>15</v>
      </c>
      <c r="F68" s="114">
        <v>15</v>
      </c>
      <c r="G68" s="114">
        <v>20</v>
      </c>
      <c r="H68" s="114">
        <v>12</v>
      </c>
      <c r="I68" s="140">
        <v>30</v>
      </c>
      <c r="J68" s="115">
        <v>-15</v>
      </c>
      <c r="K68" s="116">
        <v>-50</v>
      </c>
    </row>
    <row r="69" spans="1:11" ht="14.1" customHeight="1" x14ac:dyDescent="0.2">
      <c r="A69" s="306">
        <v>83</v>
      </c>
      <c r="B69" s="307" t="s">
        <v>304</v>
      </c>
      <c r="C69" s="308"/>
      <c r="D69" s="113">
        <v>4.2569081404032865</v>
      </c>
      <c r="E69" s="115">
        <v>114</v>
      </c>
      <c r="F69" s="114">
        <v>86</v>
      </c>
      <c r="G69" s="114">
        <v>137</v>
      </c>
      <c r="H69" s="114">
        <v>104</v>
      </c>
      <c r="I69" s="140">
        <v>111</v>
      </c>
      <c r="J69" s="115">
        <v>3</v>
      </c>
      <c r="K69" s="116">
        <v>2.7027027027027026</v>
      </c>
    </row>
    <row r="70" spans="1:11" ht="14.1" customHeight="1" x14ac:dyDescent="0.2">
      <c r="A70" s="306" t="s">
        <v>305</v>
      </c>
      <c r="B70" s="307" t="s">
        <v>306</v>
      </c>
      <c r="C70" s="308"/>
      <c r="D70" s="113">
        <v>3.9208364451082898</v>
      </c>
      <c r="E70" s="115">
        <v>105</v>
      </c>
      <c r="F70" s="114">
        <v>71</v>
      </c>
      <c r="G70" s="114">
        <v>126</v>
      </c>
      <c r="H70" s="114">
        <v>91</v>
      </c>
      <c r="I70" s="140">
        <v>100</v>
      </c>
      <c r="J70" s="115">
        <v>5</v>
      </c>
      <c r="K70" s="116">
        <v>5</v>
      </c>
    </row>
    <row r="71" spans="1:11" ht="14.1" customHeight="1" x14ac:dyDescent="0.2">
      <c r="A71" s="306"/>
      <c r="B71" s="307" t="s">
        <v>307</v>
      </c>
      <c r="C71" s="308"/>
      <c r="D71" s="113">
        <v>2.4271844660194173</v>
      </c>
      <c r="E71" s="115">
        <v>65</v>
      </c>
      <c r="F71" s="114">
        <v>42</v>
      </c>
      <c r="G71" s="114">
        <v>83</v>
      </c>
      <c r="H71" s="114">
        <v>57</v>
      </c>
      <c r="I71" s="140">
        <v>58</v>
      </c>
      <c r="J71" s="115">
        <v>7</v>
      </c>
      <c r="K71" s="116">
        <v>12.068965517241379</v>
      </c>
    </row>
    <row r="72" spans="1:11" ht="14.1" customHeight="1" x14ac:dyDescent="0.2">
      <c r="A72" s="306">
        <v>84</v>
      </c>
      <c r="B72" s="307" t="s">
        <v>308</v>
      </c>
      <c r="C72" s="308"/>
      <c r="D72" s="113">
        <v>1.6803584764749813</v>
      </c>
      <c r="E72" s="115">
        <v>45</v>
      </c>
      <c r="F72" s="114">
        <v>45</v>
      </c>
      <c r="G72" s="114">
        <v>65</v>
      </c>
      <c r="H72" s="114">
        <v>22</v>
      </c>
      <c r="I72" s="140">
        <v>52</v>
      </c>
      <c r="J72" s="115">
        <v>-7</v>
      </c>
      <c r="K72" s="116">
        <v>-13.461538461538462</v>
      </c>
    </row>
    <row r="73" spans="1:11" ht="14.1" customHeight="1" x14ac:dyDescent="0.2">
      <c r="A73" s="306" t="s">
        <v>309</v>
      </c>
      <c r="B73" s="307" t="s">
        <v>310</v>
      </c>
      <c r="C73" s="308"/>
      <c r="D73" s="113">
        <v>1.0082150858849888</v>
      </c>
      <c r="E73" s="115">
        <v>27</v>
      </c>
      <c r="F73" s="114">
        <v>25</v>
      </c>
      <c r="G73" s="114">
        <v>44</v>
      </c>
      <c r="H73" s="114">
        <v>9</v>
      </c>
      <c r="I73" s="140">
        <v>28</v>
      </c>
      <c r="J73" s="115">
        <v>-1</v>
      </c>
      <c r="K73" s="116">
        <v>-3.5714285714285716</v>
      </c>
    </row>
    <row r="74" spans="1:11" ht="14.1" customHeight="1" x14ac:dyDescent="0.2">
      <c r="A74" s="306" t="s">
        <v>311</v>
      </c>
      <c r="B74" s="307" t="s">
        <v>312</v>
      </c>
      <c r="C74" s="308"/>
      <c r="D74" s="113">
        <v>0.33607169529499625</v>
      </c>
      <c r="E74" s="115">
        <v>9</v>
      </c>
      <c r="F74" s="114">
        <v>7</v>
      </c>
      <c r="G74" s="114">
        <v>8</v>
      </c>
      <c r="H74" s="114">
        <v>5</v>
      </c>
      <c r="I74" s="140">
        <v>7</v>
      </c>
      <c r="J74" s="115">
        <v>2</v>
      </c>
      <c r="K74" s="116">
        <v>28.571428571428573</v>
      </c>
    </row>
    <row r="75" spans="1:11" ht="14.1" customHeight="1" x14ac:dyDescent="0.2">
      <c r="A75" s="306" t="s">
        <v>313</v>
      </c>
      <c r="B75" s="307" t="s">
        <v>314</v>
      </c>
      <c r="C75" s="308"/>
      <c r="D75" s="113" t="s">
        <v>513</v>
      </c>
      <c r="E75" s="115" t="s">
        <v>513</v>
      </c>
      <c r="F75" s="114">
        <v>0</v>
      </c>
      <c r="G75" s="114">
        <v>0</v>
      </c>
      <c r="H75" s="114" t="s">
        <v>513</v>
      </c>
      <c r="I75" s="140">
        <v>0</v>
      </c>
      <c r="J75" s="115" t="s">
        <v>513</v>
      </c>
      <c r="K75" s="116" t="s">
        <v>513</v>
      </c>
    </row>
    <row r="76" spans="1:11" ht="14.1" customHeight="1" x14ac:dyDescent="0.2">
      <c r="A76" s="306">
        <v>91</v>
      </c>
      <c r="B76" s="307" t="s">
        <v>315</v>
      </c>
      <c r="C76" s="308"/>
      <c r="D76" s="113">
        <v>0.33607169529499625</v>
      </c>
      <c r="E76" s="115">
        <v>9</v>
      </c>
      <c r="F76" s="114">
        <v>10</v>
      </c>
      <c r="G76" s="114">
        <v>9</v>
      </c>
      <c r="H76" s="114">
        <v>5</v>
      </c>
      <c r="I76" s="140">
        <v>5</v>
      </c>
      <c r="J76" s="115">
        <v>4</v>
      </c>
      <c r="K76" s="116">
        <v>80</v>
      </c>
    </row>
    <row r="77" spans="1:11" ht="14.1" customHeight="1" x14ac:dyDescent="0.2">
      <c r="A77" s="306">
        <v>92</v>
      </c>
      <c r="B77" s="307" t="s">
        <v>316</v>
      </c>
      <c r="C77" s="308"/>
      <c r="D77" s="113">
        <v>1.1202389843166543</v>
      </c>
      <c r="E77" s="115">
        <v>30</v>
      </c>
      <c r="F77" s="114">
        <v>15</v>
      </c>
      <c r="G77" s="114">
        <v>19</v>
      </c>
      <c r="H77" s="114">
        <v>30</v>
      </c>
      <c r="I77" s="140">
        <v>21</v>
      </c>
      <c r="J77" s="115">
        <v>9</v>
      </c>
      <c r="K77" s="116">
        <v>42.857142857142854</v>
      </c>
    </row>
    <row r="78" spans="1:11" ht="14.1" customHeight="1" x14ac:dyDescent="0.2">
      <c r="A78" s="306">
        <v>93</v>
      </c>
      <c r="B78" s="307" t="s">
        <v>317</v>
      </c>
      <c r="C78" s="308"/>
      <c r="D78" s="113" t="s">
        <v>513</v>
      </c>
      <c r="E78" s="115" t="s">
        <v>513</v>
      </c>
      <c r="F78" s="114">
        <v>0</v>
      </c>
      <c r="G78" s="114" t="s">
        <v>513</v>
      </c>
      <c r="H78" s="114">
        <v>3</v>
      </c>
      <c r="I78" s="140">
        <v>4</v>
      </c>
      <c r="J78" s="115" t="s">
        <v>513</v>
      </c>
      <c r="K78" s="116" t="s">
        <v>513</v>
      </c>
    </row>
    <row r="79" spans="1:11" ht="14.1" customHeight="1" x14ac:dyDescent="0.2">
      <c r="A79" s="306">
        <v>94</v>
      </c>
      <c r="B79" s="307" t="s">
        <v>318</v>
      </c>
      <c r="C79" s="308"/>
      <c r="D79" s="113">
        <v>1.0082150858849888</v>
      </c>
      <c r="E79" s="115">
        <v>27</v>
      </c>
      <c r="F79" s="114">
        <v>33</v>
      </c>
      <c r="G79" s="114">
        <v>27</v>
      </c>
      <c r="H79" s="114">
        <v>34</v>
      </c>
      <c r="I79" s="140">
        <v>89</v>
      </c>
      <c r="J79" s="115">
        <v>-62</v>
      </c>
      <c r="K79" s="116">
        <v>-69.662921348314612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1.2322628827483197</v>
      </c>
      <c r="E81" s="143">
        <v>33</v>
      </c>
      <c r="F81" s="144">
        <v>31</v>
      </c>
      <c r="G81" s="144">
        <v>116</v>
      </c>
      <c r="H81" s="144">
        <v>31</v>
      </c>
      <c r="I81" s="145">
        <v>49</v>
      </c>
      <c r="J81" s="143">
        <v>-16</v>
      </c>
      <c r="K81" s="146">
        <v>-32.653061224489797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35655</v>
      </c>
      <c r="C10" s="114">
        <v>17514</v>
      </c>
      <c r="D10" s="114">
        <v>18141</v>
      </c>
      <c r="E10" s="114">
        <v>26731</v>
      </c>
      <c r="F10" s="114">
        <v>7954</v>
      </c>
      <c r="G10" s="114">
        <v>4041</v>
      </c>
      <c r="H10" s="114">
        <v>11575</v>
      </c>
      <c r="I10" s="115">
        <v>5267</v>
      </c>
      <c r="J10" s="114">
        <v>4363</v>
      </c>
      <c r="K10" s="114">
        <v>904</v>
      </c>
      <c r="L10" s="423">
        <v>2735</v>
      </c>
      <c r="M10" s="424">
        <v>3404</v>
      </c>
    </row>
    <row r="11" spans="1:13" ht="11.1" customHeight="1" x14ac:dyDescent="0.2">
      <c r="A11" s="422" t="s">
        <v>387</v>
      </c>
      <c r="B11" s="115">
        <v>36238</v>
      </c>
      <c r="C11" s="114">
        <v>18021</v>
      </c>
      <c r="D11" s="114">
        <v>18217</v>
      </c>
      <c r="E11" s="114">
        <v>27308</v>
      </c>
      <c r="F11" s="114">
        <v>7970</v>
      </c>
      <c r="G11" s="114">
        <v>3921</v>
      </c>
      <c r="H11" s="114">
        <v>11918</v>
      </c>
      <c r="I11" s="115">
        <v>5212</v>
      </c>
      <c r="J11" s="114">
        <v>4262</v>
      </c>
      <c r="K11" s="114">
        <v>950</v>
      </c>
      <c r="L11" s="423">
        <v>3083</v>
      </c>
      <c r="M11" s="424">
        <v>2471</v>
      </c>
    </row>
    <row r="12" spans="1:13" ht="11.1" customHeight="1" x14ac:dyDescent="0.2">
      <c r="A12" s="422" t="s">
        <v>388</v>
      </c>
      <c r="B12" s="115">
        <v>36866</v>
      </c>
      <c r="C12" s="114">
        <v>18435</v>
      </c>
      <c r="D12" s="114">
        <v>18431</v>
      </c>
      <c r="E12" s="114">
        <v>27806</v>
      </c>
      <c r="F12" s="114">
        <v>8075</v>
      </c>
      <c r="G12" s="114">
        <v>4257</v>
      </c>
      <c r="H12" s="114">
        <v>12205</v>
      </c>
      <c r="I12" s="115">
        <v>5357</v>
      </c>
      <c r="J12" s="114">
        <v>4331</v>
      </c>
      <c r="K12" s="114">
        <v>1026</v>
      </c>
      <c r="L12" s="423">
        <v>3287</v>
      </c>
      <c r="M12" s="424">
        <v>2776</v>
      </c>
    </row>
    <row r="13" spans="1:13" s="110" customFormat="1" ht="11.1" customHeight="1" x14ac:dyDescent="0.2">
      <c r="A13" s="422" t="s">
        <v>389</v>
      </c>
      <c r="B13" s="115">
        <v>35729</v>
      </c>
      <c r="C13" s="114">
        <v>17480</v>
      </c>
      <c r="D13" s="114">
        <v>18249</v>
      </c>
      <c r="E13" s="114">
        <v>26646</v>
      </c>
      <c r="F13" s="114">
        <v>8106</v>
      </c>
      <c r="G13" s="114">
        <v>4010</v>
      </c>
      <c r="H13" s="114">
        <v>12014</v>
      </c>
      <c r="I13" s="115">
        <v>5367</v>
      </c>
      <c r="J13" s="114">
        <v>4376</v>
      </c>
      <c r="K13" s="114">
        <v>991</v>
      </c>
      <c r="L13" s="423">
        <v>2191</v>
      </c>
      <c r="M13" s="424">
        <v>3378</v>
      </c>
    </row>
    <row r="14" spans="1:13" ht="15" customHeight="1" x14ac:dyDescent="0.2">
      <c r="A14" s="422" t="s">
        <v>390</v>
      </c>
      <c r="B14" s="115">
        <v>35484</v>
      </c>
      <c r="C14" s="114">
        <v>17339</v>
      </c>
      <c r="D14" s="114">
        <v>18145</v>
      </c>
      <c r="E14" s="114">
        <v>25693</v>
      </c>
      <c r="F14" s="114">
        <v>9031</v>
      </c>
      <c r="G14" s="114">
        <v>3787</v>
      </c>
      <c r="H14" s="114">
        <v>12166</v>
      </c>
      <c r="I14" s="115">
        <v>5624</v>
      </c>
      <c r="J14" s="114">
        <v>4607</v>
      </c>
      <c r="K14" s="114">
        <v>1017</v>
      </c>
      <c r="L14" s="423">
        <v>2924</v>
      </c>
      <c r="M14" s="424">
        <v>3223</v>
      </c>
    </row>
    <row r="15" spans="1:13" ht="11.1" customHeight="1" x14ac:dyDescent="0.2">
      <c r="A15" s="422" t="s">
        <v>387</v>
      </c>
      <c r="B15" s="115">
        <v>36060</v>
      </c>
      <c r="C15" s="114">
        <v>17888</v>
      </c>
      <c r="D15" s="114">
        <v>18172</v>
      </c>
      <c r="E15" s="114">
        <v>25951</v>
      </c>
      <c r="F15" s="114">
        <v>9383</v>
      </c>
      <c r="G15" s="114">
        <v>3611</v>
      </c>
      <c r="H15" s="114">
        <v>12590</v>
      </c>
      <c r="I15" s="115">
        <v>5635</v>
      </c>
      <c r="J15" s="114">
        <v>4565</v>
      </c>
      <c r="K15" s="114">
        <v>1070</v>
      </c>
      <c r="L15" s="423">
        <v>2972</v>
      </c>
      <c r="M15" s="424">
        <v>2409</v>
      </c>
    </row>
    <row r="16" spans="1:13" ht="11.1" customHeight="1" x14ac:dyDescent="0.2">
      <c r="A16" s="422" t="s">
        <v>388</v>
      </c>
      <c r="B16" s="115">
        <v>36565</v>
      </c>
      <c r="C16" s="114">
        <v>18161</v>
      </c>
      <c r="D16" s="114">
        <v>18404</v>
      </c>
      <c r="E16" s="114">
        <v>26589</v>
      </c>
      <c r="F16" s="114">
        <v>9658</v>
      </c>
      <c r="G16" s="114">
        <v>3856</v>
      </c>
      <c r="H16" s="114">
        <v>12803</v>
      </c>
      <c r="I16" s="115">
        <v>5530</v>
      </c>
      <c r="J16" s="114">
        <v>4431</v>
      </c>
      <c r="K16" s="114">
        <v>1099</v>
      </c>
      <c r="L16" s="423">
        <v>3232</v>
      </c>
      <c r="M16" s="424">
        <v>2777</v>
      </c>
    </row>
    <row r="17" spans="1:13" s="110" customFormat="1" ht="11.1" customHeight="1" x14ac:dyDescent="0.2">
      <c r="A17" s="422" t="s">
        <v>389</v>
      </c>
      <c r="B17" s="115">
        <v>35364</v>
      </c>
      <c r="C17" s="114">
        <v>17217</v>
      </c>
      <c r="D17" s="114">
        <v>18147</v>
      </c>
      <c r="E17" s="114">
        <v>26007</v>
      </c>
      <c r="F17" s="114">
        <v>9321</v>
      </c>
      <c r="G17" s="114">
        <v>3620</v>
      </c>
      <c r="H17" s="114">
        <v>12617</v>
      </c>
      <c r="I17" s="115">
        <v>5500</v>
      </c>
      <c r="J17" s="114">
        <v>4466</v>
      </c>
      <c r="K17" s="114">
        <v>1034</v>
      </c>
      <c r="L17" s="423">
        <v>1618</v>
      </c>
      <c r="M17" s="424">
        <v>2890</v>
      </c>
    </row>
    <row r="18" spans="1:13" ht="15" customHeight="1" x14ac:dyDescent="0.2">
      <c r="A18" s="422" t="s">
        <v>391</v>
      </c>
      <c r="B18" s="115">
        <v>35102</v>
      </c>
      <c r="C18" s="114">
        <v>17105</v>
      </c>
      <c r="D18" s="114">
        <v>17997</v>
      </c>
      <c r="E18" s="114">
        <v>25401</v>
      </c>
      <c r="F18" s="114">
        <v>9648</v>
      </c>
      <c r="G18" s="114">
        <v>3427</v>
      </c>
      <c r="H18" s="114">
        <v>12673</v>
      </c>
      <c r="I18" s="115">
        <v>5420</v>
      </c>
      <c r="J18" s="114">
        <v>4426</v>
      </c>
      <c r="K18" s="114">
        <v>994</v>
      </c>
      <c r="L18" s="423">
        <v>2768</v>
      </c>
      <c r="M18" s="424">
        <v>2939</v>
      </c>
    </row>
    <row r="19" spans="1:13" ht="11.1" customHeight="1" x14ac:dyDescent="0.2">
      <c r="A19" s="422" t="s">
        <v>387</v>
      </c>
      <c r="B19" s="115">
        <v>35370</v>
      </c>
      <c r="C19" s="114">
        <v>17419</v>
      </c>
      <c r="D19" s="114">
        <v>17951</v>
      </c>
      <c r="E19" s="114">
        <v>25457</v>
      </c>
      <c r="F19" s="114">
        <v>9852</v>
      </c>
      <c r="G19" s="114">
        <v>3271</v>
      </c>
      <c r="H19" s="114">
        <v>12963</v>
      </c>
      <c r="I19" s="115">
        <v>5445</v>
      </c>
      <c r="J19" s="114">
        <v>4373</v>
      </c>
      <c r="K19" s="114">
        <v>1072</v>
      </c>
      <c r="L19" s="423">
        <v>2476</v>
      </c>
      <c r="M19" s="424">
        <v>2268</v>
      </c>
    </row>
    <row r="20" spans="1:13" ht="11.1" customHeight="1" x14ac:dyDescent="0.2">
      <c r="A20" s="422" t="s">
        <v>388</v>
      </c>
      <c r="B20" s="115">
        <v>35723</v>
      </c>
      <c r="C20" s="114">
        <v>17642</v>
      </c>
      <c r="D20" s="114">
        <v>18081</v>
      </c>
      <c r="E20" s="114">
        <v>25544</v>
      </c>
      <c r="F20" s="114">
        <v>10106</v>
      </c>
      <c r="G20" s="114">
        <v>3453</v>
      </c>
      <c r="H20" s="114">
        <v>13131</v>
      </c>
      <c r="I20" s="115">
        <v>5583</v>
      </c>
      <c r="J20" s="114">
        <v>4437</v>
      </c>
      <c r="K20" s="114">
        <v>1146</v>
      </c>
      <c r="L20" s="423">
        <v>3249</v>
      </c>
      <c r="M20" s="424">
        <v>2959</v>
      </c>
    </row>
    <row r="21" spans="1:13" s="110" customFormat="1" ht="11.1" customHeight="1" x14ac:dyDescent="0.2">
      <c r="A21" s="422" t="s">
        <v>389</v>
      </c>
      <c r="B21" s="115">
        <v>34783</v>
      </c>
      <c r="C21" s="114">
        <v>16844</v>
      </c>
      <c r="D21" s="114">
        <v>17939</v>
      </c>
      <c r="E21" s="114">
        <v>24888</v>
      </c>
      <c r="F21" s="114">
        <v>9875</v>
      </c>
      <c r="G21" s="114">
        <v>3234</v>
      </c>
      <c r="H21" s="114">
        <v>13065</v>
      </c>
      <c r="I21" s="115">
        <v>5645</v>
      </c>
      <c r="J21" s="114">
        <v>4497</v>
      </c>
      <c r="K21" s="114">
        <v>1148</v>
      </c>
      <c r="L21" s="423">
        <v>1607</v>
      </c>
      <c r="M21" s="424">
        <v>2551</v>
      </c>
    </row>
    <row r="22" spans="1:13" ht="15" customHeight="1" x14ac:dyDescent="0.2">
      <c r="A22" s="422" t="s">
        <v>392</v>
      </c>
      <c r="B22" s="115">
        <v>34436</v>
      </c>
      <c r="C22" s="114">
        <v>16627</v>
      </c>
      <c r="D22" s="114">
        <v>17809</v>
      </c>
      <c r="E22" s="114">
        <v>23761</v>
      </c>
      <c r="F22" s="114">
        <v>10479</v>
      </c>
      <c r="G22" s="114">
        <v>3005</v>
      </c>
      <c r="H22" s="114">
        <v>13160</v>
      </c>
      <c r="I22" s="115">
        <v>5469</v>
      </c>
      <c r="J22" s="114">
        <v>4360</v>
      </c>
      <c r="K22" s="114">
        <v>1109</v>
      </c>
      <c r="L22" s="423">
        <v>2451</v>
      </c>
      <c r="M22" s="424">
        <v>2861</v>
      </c>
    </row>
    <row r="23" spans="1:13" ht="11.1" customHeight="1" x14ac:dyDescent="0.2">
      <c r="A23" s="422" t="s">
        <v>387</v>
      </c>
      <c r="B23" s="115">
        <v>35115</v>
      </c>
      <c r="C23" s="114">
        <v>17231</v>
      </c>
      <c r="D23" s="114">
        <v>17884</v>
      </c>
      <c r="E23" s="114">
        <v>24369</v>
      </c>
      <c r="F23" s="114">
        <v>10530</v>
      </c>
      <c r="G23" s="114">
        <v>2887</v>
      </c>
      <c r="H23" s="114">
        <v>13645</v>
      </c>
      <c r="I23" s="115">
        <v>5505</v>
      </c>
      <c r="J23" s="114">
        <v>4331</v>
      </c>
      <c r="K23" s="114">
        <v>1174</v>
      </c>
      <c r="L23" s="423">
        <v>2468</v>
      </c>
      <c r="M23" s="424">
        <v>1792</v>
      </c>
    </row>
    <row r="24" spans="1:13" ht="11.1" customHeight="1" x14ac:dyDescent="0.2">
      <c r="A24" s="422" t="s">
        <v>388</v>
      </c>
      <c r="B24" s="115">
        <v>35884</v>
      </c>
      <c r="C24" s="114">
        <v>17744</v>
      </c>
      <c r="D24" s="114">
        <v>18140</v>
      </c>
      <c r="E24" s="114">
        <v>24954</v>
      </c>
      <c r="F24" s="114">
        <v>10077</v>
      </c>
      <c r="G24" s="114">
        <v>3160</v>
      </c>
      <c r="H24" s="114">
        <v>13957</v>
      </c>
      <c r="I24" s="115">
        <v>5722</v>
      </c>
      <c r="J24" s="114">
        <v>4479</v>
      </c>
      <c r="K24" s="114">
        <v>1243</v>
      </c>
      <c r="L24" s="423">
        <v>2894</v>
      </c>
      <c r="M24" s="424">
        <v>2293</v>
      </c>
    </row>
    <row r="25" spans="1:13" s="110" customFormat="1" ht="11.1" customHeight="1" x14ac:dyDescent="0.2">
      <c r="A25" s="422" t="s">
        <v>389</v>
      </c>
      <c r="B25" s="115">
        <v>35240</v>
      </c>
      <c r="C25" s="114">
        <v>17071</v>
      </c>
      <c r="D25" s="114">
        <v>18169</v>
      </c>
      <c r="E25" s="114">
        <v>24309</v>
      </c>
      <c r="F25" s="114">
        <v>10078</v>
      </c>
      <c r="G25" s="114">
        <v>2952</v>
      </c>
      <c r="H25" s="114">
        <v>13887</v>
      </c>
      <c r="I25" s="115">
        <v>5618</v>
      </c>
      <c r="J25" s="114">
        <v>4433</v>
      </c>
      <c r="K25" s="114">
        <v>1185</v>
      </c>
      <c r="L25" s="423">
        <v>1602</v>
      </c>
      <c r="M25" s="424">
        <v>2351</v>
      </c>
    </row>
    <row r="26" spans="1:13" ht="15" customHeight="1" x14ac:dyDescent="0.2">
      <c r="A26" s="422" t="s">
        <v>393</v>
      </c>
      <c r="B26" s="115">
        <v>35167</v>
      </c>
      <c r="C26" s="114">
        <v>17068</v>
      </c>
      <c r="D26" s="114">
        <v>18099</v>
      </c>
      <c r="E26" s="114">
        <v>24284</v>
      </c>
      <c r="F26" s="114">
        <v>10051</v>
      </c>
      <c r="G26" s="114">
        <v>2782</v>
      </c>
      <c r="H26" s="114">
        <v>14089</v>
      </c>
      <c r="I26" s="115">
        <v>5543</v>
      </c>
      <c r="J26" s="114">
        <v>4342</v>
      </c>
      <c r="K26" s="114">
        <v>1201</v>
      </c>
      <c r="L26" s="423">
        <v>2685</v>
      </c>
      <c r="M26" s="424">
        <v>2763</v>
      </c>
    </row>
    <row r="27" spans="1:13" ht="11.1" customHeight="1" x14ac:dyDescent="0.2">
      <c r="A27" s="422" t="s">
        <v>387</v>
      </c>
      <c r="B27" s="115">
        <v>35658</v>
      </c>
      <c r="C27" s="114">
        <v>17404</v>
      </c>
      <c r="D27" s="114">
        <v>18254</v>
      </c>
      <c r="E27" s="114">
        <v>24493</v>
      </c>
      <c r="F27" s="114">
        <v>10352</v>
      </c>
      <c r="G27" s="114">
        <v>2648</v>
      </c>
      <c r="H27" s="114">
        <v>14466</v>
      </c>
      <c r="I27" s="115">
        <v>5515</v>
      </c>
      <c r="J27" s="114">
        <v>4229</v>
      </c>
      <c r="K27" s="114">
        <v>1286</v>
      </c>
      <c r="L27" s="423">
        <v>2572</v>
      </c>
      <c r="M27" s="424">
        <v>2068</v>
      </c>
    </row>
    <row r="28" spans="1:13" ht="11.1" customHeight="1" x14ac:dyDescent="0.2">
      <c r="A28" s="422" t="s">
        <v>388</v>
      </c>
      <c r="B28" s="115">
        <v>36033</v>
      </c>
      <c r="C28" s="114">
        <v>17638</v>
      </c>
      <c r="D28" s="114">
        <v>18395</v>
      </c>
      <c r="E28" s="114">
        <v>25539</v>
      </c>
      <c r="F28" s="114">
        <v>10395</v>
      </c>
      <c r="G28" s="114">
        <v>2848</v>
      </c>
      <c r="H28" s="114">
        <v>14615</v>
      </c>
      <c r="I28" s="115">
        <v>5611</v>
      </c>
      <c r="J28" s="114">
        <v>4250</v>
      </c>
      <c r="K28" s="114">
        <v>1361</v>
      </c>
      <c r="L28" s="423">
        <v>2953</v>
      </c>
      <c r="M28" s="424">
        <v>2689</v>
      </c>
    </row>
    <row r="29" spans="1:13" s="110" customFormat="1" ht="11.1" customHeight="1" x14ac:dyDescent="0.2">
      <c r="A29" s="422" t="s">
        <v>389</v>
      </c>
      <c r="B29" s="115">
        <v>35274</v>
      </c>
      <c r="C29" s="114">
        <v>17014</v>
      </c>
      <c r="D29" s="114">
        <v>18260</v>
      </c>
      <c r="E29" s="114">
        <v>24914</v>
      </c>
      <c r="F29" s="114">
        <v>10325</v>
      </c>
      <c r="G29" s="114">
        <v>2661</v>
      </c>
      <c r="H29" s="114">
        <v>14437</v>
      </c>
      <c r="I29" s="115">
        <v>5524</v>
      </c>
      <c r="J29" s="114">
        <v>4254</v>
      </c>
      <c r="K29" s="114">
        <v>1270</v>
      </c>
      <c r="L29" s="423">
        <v>1561</v>
      </c>
      <c r="M29" s="424">
        <v>2359</v>
      </c>
    </row>
    <row r="30" spans="1:13" ht="15" customHeight="1" x14ac:dyDescent="0.2">
      <c r="A30" s="422" t="s">
        <v>394</v>
      </c>
      <c r="B30" s="115">
        <v>35533</v>
      </c>
      <c r="C30" s="114">
        <v>17172</v>
      </c>
      <c r="D30" s="114">
        <v>18361</v>
      </c>
      <c r="E30" s="114">
        <v>24855</v>
      </c>
      <c r="F30" s="114">
        <v>10650</v>
      </c>
      <c r="G30" s="114">
        <v>2513</v>
      </c>
      <c r="H30" s="114">
        <v>14638</v>
      </c>
      <c r="I30" s="115">
        <v>5079</v>
      </c>
      <c r="J30" s="114">
        <v>3829</v>
      </c>
      <c r="K30" s="114">
        <v>1250</v>
      </c>
      <c r="L30" s="423">
        <v>2782</v>
      </c>
      <c r="M30" s="424">
        <v>2542</v>
      </c>
    </row>
    <row r="31" spans="1:13" ht="11.1" customHeight="1" x14ac:dyDescent="0.2">
      <c r="A31" s="422" t="s">
        <v>387</v>
      </c>
      <c r="B31" s="115">
        <v>35992</v>
      </c>
      <c r="C31" s="114">
        <v>17502</v>
      </c>
      <c r="D31" s="114">
        <v>18490</v>
      </c>
      <c r="E31" s="114">
        <v>25117</v>
      </c>
      <c r="F31" s="114">
        <v>10870</v>
      </c>
      <c r="G31" s="114">
        <v>2387</v>
      </c>
      <c r="H31" s="114">
        <v>14958</v>
      </c>
      <c r="I31" s="115">
        <v>5220</v>
      </c>
      <c r="J31" s="114">
        <v>3889</v>
      </c>
      <c r="K31" s="114">
        <v>1331</v>
      </c>
      <c r="L31" s="423">
        <v>2421</v>
      </c>
      <c r="M31" s="424">
        <v>2004</v>
      </c>
    </row>
    <row r="32" spans="1:13" ht="11.1" customHeight="1" x14ac:dyDescent="0.2">
      <c r="A32" s="422" t="s">
        <v>388</v>
      </c>
      <c r="B32" s="115">
        <v>36218</v>
      </c>
      <c r="C32" s="114">
        <v>17718</v>
      </c>
      <c r="D32" s="114">
        <v>18500</v>
      </c>
      <c r="E32" s="114">
        <v>25317</v>
      </c>
      <c r="F32" s="114">
        <v>10899</v>
      </c>
      <c r="G32" s="114">
        <v>2687</v>
      </c>
      <c r="H32" s="114">
        <v>14824</v>
      </c>
      <c r="I32" s="115">
        <v>5251</v>
      </c>
      <c r="J32" s="114">
        <v>3895</v>
      </c>
      <c r="K32" s="114">
        <v>1356</v>
      </c>
      <c r="L32" s="423">
        <v>3231</v>
      </c>
      <c r="M32" s="424">
        <v>2966</v>
      </c>
    </row>
    <row r="33" spans="1:13" s="110" customFormat="1" ht="11.1" customHeight="1" x14ac:dyDescent="0.2">
      <c r="A33" s="422" t="s">
        <v>389</v>
      </c>
      <c r="B33" s="115">
        <v>35542</v>
      </c>
      <c r="C33" s="114">
        <v>17145</v>
      </c>
      <c r="D33" s="114">
        <v>18397</v>
      </c>
      <c r="E33" s="114">
        <v>24711</v>
      </c>
      <c r="F33" s="114">
        <v>10831</v>
      </c>
      <c r="G33" s="114">
        <v>2523</v>
      </c>
      <c r="H33" s="114">
        <v>14713</v>
      </c>
      <c r="I33" s="115">
        <v>5149</v>
      </c>
      <c r="J33" s="114">
        <v>3872</v>
      </c>
      <c r="K33" s="114">
        <v>1277</v>
      </c>
      <c r="L33" s="423">
        <v>1584</v>
      </c>
      <c r="M33" s="424">
        <v>2307</v>
      </c>
    </row>
    <row r="34" spans="1:13" ht="15" customHeight="1" x14ac:dyDescent="0.2">
      <c r="A34" s="422" t="s">
        <v>395</v>
      </c>
      <c r="B34" s="115">
        <v>35430</v>
      </c>
      <c r="C34" s="114">
        <v>17192</v>
      </c>
      <c r="D34" s="114">
        <v>18238</v>
      </c>
      <c r="E34" s="114">
        <v>24563</v>
      </c>
      <c r="F34" s="114">
        <v>10867</v>
      </c>
      <c r="G34" s="114">
        <v>2414</v>
      </c>
      <c r="H34" s="114">
        <v>14809</v>
      </c>
      <c r="I34" s="115">
        <v>5160</v>
      </c>
      <c r="J34" s="114">
        <v>3847</v>
      </c>
      <c r="K34" s="114">
        <v>1313</v>
      </c>
      <c r="L34" s="423">
        <v>2343</v>
      </c>
      <c r="M34" s="424">
        <v>2370</v>
      </c>
    </row>
    <row r="35" spans="1:13" ht="11.1" customHeight="1" x14ac:dyDescent="0.2">
      <c r="A35" s="422" t="s">
        <v>387</v>
      </c>
      <c r="B35" s="115">
        <v>35823</v>
      </c>
      <c r="C35" s="114">
        <v>17470</v>
      </c>
      <c r="D35" s="114">
        <v>18353</v>
      </c>
      <c r="E35" s="114">
        <v>24737</v>
      </c>
      <c r="F35" s="114">
        <v>11086</v>
      </c>
      <c r="G35" s="114">
        <v>2316</v>
      </c>
      <c r="H35" s="114">
        <v>15114</v>
      </c>
      <c r="I35" s="115">
        <v>5143</v>
      </c>
      <c r="J35" s="114">
        <v>3774</v>
      </c>
      <c r="K35" s="114">
        <v>1369</v>
      </c>
      <c r="L35" s="423">
        <v>2374</v>
      </c>
      <c r="M35" s="424">
        <v>1987</v>
      </c>
    </row>
    <row r="36" spans="1:13" ht="11.1" customHeight="1" x14ac:dyDescent="0.2">
      <c r="A36" s="422" t="s">
        <v>388</v>
      </c>
      <c r="B36" s="115">
        <v>36428</v>
      </c>
      <c r="C36" s="114">
        <v>17888</v>
      </c>
      <c r="D36" s="114">
        <v>18540</v>
      </c>
      <c r="E36" s="114">
        <v>25190</v>
      </c>
      <c r="F36" s="114">
        <v>11238</v>
      </c>
      <c r="G36" s="114">
        <v>2682</v>
      </c>
      <c r="H36" s="114">
        <v>15282</v>
      </c>
      <c r="I36" s="115">
        <v>5097</v>
      </c>
      <c r="J36" s="114">
        <v>3719</v>
      </c>
      <c r="K36" s="114">
        <v>1378</v>
      </c>
      <c r="L36" s="423">
        <v>2769</v>
      </c>
      <c r="M36" s="424">
        <v>2266</v>
      </c>
    </row>
    <row r="37" spans="1:13" s="110" customFormat="1" ht="11.1" customHeight="1" x14ac:dyDescent="0.2">
      <c r="A37" s="422" t="s">
        <v>389</v>
      </c>
      <c r="B37" s="115">
        <v>35844</v>
      </c>
      <c r="C37" s="114">
        <v>17394</v>
      </c>
      <c r="D37" s="114">
        <v>18450</v>
      </c>
      <c r="E37" s="114">
        <v>24757</v>
      </c>
      <c r="F37" s="114">
        <v>11087</v>
      </c>
      <c r="G37" s="114">
        <v>2563</v>
      </c>
      <c r="H37" s="114">
        <v>15159</v>
      </c>
      <c r="I37" s="115">
        <v>5014</v>
      </c>
      <c r="J37" s="114">
        <v>3671</v>
      </c>
      <c r="K37" s="114">
        <v>1343</v>
      </c>
      <c r="L37" s="423">
        <v>1547</v>
      </c>
      <c r="M37" s="424">
        <v>2164</v>
      </c>
    </row>
    <row r="38" spans="1:13" ht="15" customHeight="1" x14ac:dyDescent="0.2">
      <c r="A38" s="425" t="s">
        <v>396</v>
      </c>
      <c r="B38" s="115">
        <v>35676</v>
      </c>
      <c r="C38" s="114">
        <v>17299</v>
      </c>
      <c r="D38" s="114">
        <v>18377</v>
      </c>
      <c r="E38" s="114">
        <v>24581</v>
      </c>
      <c r="F38" s="114">
        <v>11095</v>
      </c>
      <c r="G38" s="114">
        <v>2445</v>
      </c>
      <c r="H38" s="114">
        <v>15178</v>
      </c>
      <c r="I38" s="115">
        <v>4850</v>
      </c>
      <c r="J38" s="114">
        <v>3536</v>
      </c>
      <c r="K38" s="114">
        <v>1314</v>
      </c>
      <c r="L38" s="423">
        <v>2312</v>
      </c>
      <c r="M38" s="424">
        <v>2407</v>
      </c>
    </row>
    <row r="39" spans="1:13" ht="11.1" customHeight="1" x14ac:dyDescent="0.2">
      <c r="A39" s="422" t="s">
        <v>387</v>
      </c>
      <c r="B39" s="115">
        <v>35863</v>
      </c>
      <c r="C39" s="114">
        <v>17482</v>
      </c>
      <c r="D39" s="114">
        <v>18381</v>
      </c>
      <c r="E39" s="114">
        <v>24624</v>
      </c>
      <c r="F39" s="114">
        <v>11239</v>
      </c>
      <c r="G39" s="114">
        <v>2338</v>
      </c>
      <c r="H39" s="114">
        <v>15419</v>
      </c>
      <c r="I39" s="115">
        <v>4965</v>
      </c>
      <c r="J39" s="114">
        <v>3573</v>
      </c>
      <c r="K39" s="114">
        <v>1392</v>
      </c>
      <c r="L39" s="423">
        <v>2368</v>
      </c>
      <c r="M39" s="424">
        <v>2169</v>
      </c>
    </row>
    <row r="40" spans="1:13" ht="11.1" customHeight="1" x14ac:dyDescent="0.2">
      <c r="A40" s="425" t="s">
        <v>388</v>
      </c>
      <c r="B40" s="115">
        <v>36534</v>
      </c>
      <c r="C40" s="114">
        <v>17948</v>
      </c>
      <c r="D40" s="114">
        <v>18586</v>
      </c>
      <c r="E40" s="114">
        <v>25103</v>
      </c>
      <c r="F40" s="114">
        <v>11431</v>
      </c>
      <c r="G40" s="114">
        <v>2770</v>
      </c>
      <c r="H40" s="114">
        <v>15566</v>
      </c>
      <c r="I40" s="115">
        <v>4966</v>
      </c>
      <c r="J40" s="114">
        <v>3541</v>
      </c>
      <c r="K40" s="114">
        <v>1425</v>
      </c>
      <c r="L40" s="423">
        <v>3123</v>
      </c>
      <c r="M40" s="424">
        <v>2526</v>
      </c>
    </row>
    <row r="41" spans="1:13" s="110" customFormat="1" ht="11.1" customHeight="1" x14ac:dyDescent="0.2">
      <c r="A41" s="422" t="s">
        <v>389</v>
      </c>
      <c r="B41" s="115">
        <v>36121</v>
      </c>
      <c r="C41" s="114">
        <v>17555</v>
      </c>
      <c r="D41" s="114">
        <v>18566</v>
      </c>
      <c r="E41" s="114">
        <v>24727</v>
      </c>
      <c r="F41" s="114">
        <v>11394</v>
      </c>
      <c r="G41" s="114">
        <v>2680</v>
      </c>
      <c r="H41" s="114">
        <v>15463</v>
      </c>
      <c r="I41" s="115">
        <v>4808</v>
      </c>
      <c r="J41" s="114">
        <v>3479</v>
      </c>
      <c r="K41" s="114">
        <v>1329</v>
      </c>
      <c r="L41" s="423">
        <v>1817</v>
      </c>
      <c r="M41" s="424">
        <v>2252</v>
      </c>
    </row>
    <row r="42" spans="1:13" ht="15" customHeight="1" x14ac:dyDescent="0.2">
      <c r="A42" s="422" t="s">
        <v>397</v>
      </c>
      <c r="B42" s="115">
        <v>35881</v>
      </c>
      <c r="C42" s="114">
        <v>17507</v>
      </c>
      <c r="D42" s="114">
        <v>18374</v>
      </c>
      <c r="E42" s="114">
        <v>24614</v>
      </c>
      <c r="F42" s="114">
        <v>11267</v>
      </c>
      <c r="G42" s="114">
        <v>2556</v>
      </c>
      <c r="H42" s="114">
        <v>15540</v>
      </c>
      <c r="I42" s="115">
        <v>4729</v>
      </c>
      <c r="J42" s="114">
        <v>3448</v>
      </c>
      <c r="K42" s="114">
        <v>1281</v>
      </c>
      <c r="L42" s="423">
        <v>2525</v>
      </c>
      <c r="M42" s="424">
        <v>2725</v>
      </c>
    </row>
    <row r="43" spans="1:13" ht="11.1" customHeight="1" x14ac:dyDescent="0.2">
      <c r="A43" s="422" t="s">
        <v>387</v>
      </c>
      <c r="B43" s="115">
        <v>35890</v>
      </c>
      <c r="C43" s="114">
        <v>17674</v>
      </c>
      <c r="D43" s="114">
        <v>18216</v>
      </c>
      <c r="E43" s="114">
        <v>24511</v>
      </c>
      <c r="F43" s="114">
        <v>11379</v>
      </c>
      <c r="G43" s="114">
        <v>2437</v>
      </c>
      <c r="H43" s="114">
        <v>15785</v>
      </c>
      <c r="I43" s="115">
        <v>4806</v>
      </c>
      <c r="J43" s="114">
        <v>3463</v>
      </c>
      <c r="K43" s="114">
        <v>1343</v>
      </c>
      <c r="L43" s="423">
        <v>2269</v>
      </c>
      <c r="M43" s="424">
        <v>2100</v>
      </c>
    </row>
    <row r="44" spans="1:13" ht="11.1" customHeight="1" x14ac:dyDescent="0.2">
      <c r="A44" s="422" t="s">
        <v>388</v>
      </c>
      <c r="B44" s="115">
        <v>36095</v>
      </c>
      <c r="C44" s="114">
        <v>17890</v>
      </c>
      <c r="D44" s="114">
        <v>18205</v>
      </c>
      <c r="E44" s="114">
        <v>24787</v>
      </c>
      <c r="F44" s="114">
        <v>11308</v>
      </c>
      <c r="G44" s="114">
        <v>2824</v>
      </c>
      <c r="H44" s="114">
        <v>15677</v>
      </c>
      <c r="I44" s="115">
        <v>4806</v>
      </c>
      <c r="J44" s="114">
        <v>3401</v>
      </c>
      <c r="K44" s="114">
        <v>1405</v>
      </c>
      <c r="L44" s="423">
        <v>2874</v>
      </c>
      <c r="M44" s="424">
        <v>2485</v>
      </c>
    </row>
    <row r="45" spans="1:13" s="110" customFormat="1" ht="11.1" customHeight="1" x14ac:dyDescent="0.2">
      <c r="A45" s="422" t="s">
        <v>389</v>
      </c>
      <c r="B45" s="115">
        <v>35846</v>
      </c>
      <c r="C45" s="114">
        <v>17648</v>
      </c>
      <c r="D45" s="114">
        <v>18198</v>
      </c>
      <c r="E45" s="114">
        <v>24536</v>
      </c>
      <c r="F45" s="114">
        <v>11310</v>
      </c>
      <c r="G45" s="114">
        <v>2773</v>
      </c>
      <c r="H45" s="114">
        <v>15635</v>
      </c>
      <c r="I45" s="115">
        <v>4736</v>
      </c>
      <c r="J45" s="114">
        <v>3391</v>
      </c>
      <c r="K45" s="114">
        <v>1345</v>
      </c>
      <c r="L45" s="423">
        <v>1678</v>
      </c>
      <c r="M45" s="424">
        <v>2178</v>
      </c>
    </row>
    <row r="46" spans="1:13" ht="15" customHeight="1" x14ac:dyDescent="0.2">
      <c r="A46" s="422" t="s">
        <v>398</v>
      </c>
      <c r="B46" s="115">
        <v>35489</v>
      </c>
      <c r="C46" s="114">
        <v>17477</v>
      </c>
      <c r="D46" s="114">
        <v>18012</v>
      </c>
      <c r="E46" s="114">
        <v>24205</v>
      </c>
      <c r="F46" s="114">
        <v>11284</v>
      </c>
      <c r="G46" s="114">
        <v>2657</v>
      </c>
      <c r="H46" s="114">
        <v>15553</v>
      </c>
      <c r="I46" s="115">
        <v>4664</v>
      </c>
      <c r="J46" s="114">
        <v>3320</v>
      </c>
      <c r="K46" s="114">
        <v>1344</v>
      </c>
      <c r="L46" s="423">
        <v>2234</v>
      </c>
      <c r="M46" s="424">
        <v>2623</v>
      </c>
    </row>
    <row r="47" spans="1:13" ht="11.1" customHeight="1" x14ac:dyDescent="0.2">
      <c r="A47" s="422" t="s">
        <v>387</v>
      </c>
      <c r="B47" s="115">
        <v>35664</v>
      </c>
      <c r="C47" s="114">
        <v>17612</v>
      </c>
      <c r="D47" s="114">
        <v>18052</v>
      </c>
      <c r="E47" s="114">
        <v>24269</v>
      </c>
      <c r="F47" s="114">
        <v>11395</v>
      </c>
      <c r="G47" s="114">
        <v>2624</v>
      </c>
      <c r="H47" s="114">
        <v>15670</v>
      </c>
      <c r="I47" s="115">
        <v>4753</v>
      </c>
      <c r="J47" s="114">
        <v>3360</v>
      </c>
      <c r="K47" s="114">
        <v>1393</v>
      </c>
      <c r="L47" s="423">
        <v>2225</v>
      </c>
      <c r="M47" s="424">
        <v>2026</v>
      </c>
    </row>
    <row r="48" spans="1:13" ht="11.1" customHeight="1" x14ac:dyDescent="0.2">
      <c r="A48" s="422" t="s">
        <v>388</v>
      </c>
      <c r="B48" s="115">
        <v>36124</v>
      </c>
      <c r="C48" s="114">
        <v>17918</v>
      </c>
      <c r="D48" s="114">
        <v>18206</v>
      </c>
      <c r="E48" s="114">
        <v>24626</v>
      </c>
      <c r="F48" s="114">
        <v>11498</v>
      </c>
      <c r="G48" s="114">
        <v>2996</v>
      </c>
      <c r="H48" s="114">
        <v>15665</v>
      </c>
      <c r="I48" s="115">
        <v>4782</v>
      </c>
      <c r="J48" s="114">
        <v>3348</v>
      </c>
      <c r="K48" s="114">
        <v>1434</v>
      </c>
      <c r="L48" s="423">
        <v>2913</v>
      </c>
      <c r="M48" s="424">
        <v>2475</v>
      </c>
    </row>
    <row r="49" spans="1:17" s="110" customFormat="1" ht="11.1" customHeight="1" x14ac:dyDescent="0.2">
      <c r="A49" s="422" t="s">
        <v>389</v>
      </c>
      <c r="B49" s="115">
        <v>35659</v>
      </c>
      <c r="C49" s="114">
        <v>17564</v>
      </c>
      <c r="D49" s="114">
        <v>18095</v>
      </c>
      <c r="E49" s="114">
        <v>24224</v>
      </c>
      <c r="F49" s="114">
        <v>11435</v>
      </c>
      <c r="G49" s="114">
        <v>2933</v>
      </c>
      <c r="H49" s="114">
        <v>15551</v>
      </c>
      <c r="I49" s="115">
        <v>4684</v>
      </c>
      <c r="J49" s="114">
        <v>3273</v>
      </c>
      <c r="K49" s="114">
        <v>1411</v>
      </c>
      <c r="L49" s="423">
        <v>1673</v>
      </c>
      <c r="M49" s="424">
        <v>2224</v>
      </c>
    </row>
    <row r="50" spans="1:17" ht="15" customHeight="1" x14ac:dyDescent="0.2">
      <c r="A50" s="422" t="s">
        <v>399</v>
      </c>
      <c r="B50" s="143">
        <v>35309</v>
      </c>
      <c r="C50" s="144">
        <v>17443</v>
      </c>
      <c r="D50" s="144">
        <v>17866</v>
      </c>
      <c r="E50" s="144">
        <v>23973</v>
      </c>
      <c r="F50" s="144">
        <v>11336</v>
      </c>
      <c r="G50" s="144">
        <v>2827</v>
      </c>
      <c r="H50" s="144">
        <v>15407</v>
      </c>
      <c r="I50" s="143">
        <v>4566</v>
      </c>
      <c r="J50" s="144">
        <v>3178</v>
      </c>
      <c r="K50" s="144">
        <v>1388</v>
      </c>
      <c r="L50" s="426">
        <v>2281</v>
      </c>
      <c r="M50" s="427">
        <v>2678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-0.50719941390289947</v>
      </c>
      <c r="C6" s="480">
        <f>'Tabelle 3.3'!J11</f>
        <v>-2.1012006861063464</v>
      </c>
      <c r="D6" s="481">
        <f t="shared" ref="D6:E9" si="0">IF(OR(AND(B6&gt;=-50,B6&lt;=50),ISNUMBER(B6)=FALSE),B6,"")</f>
        <v>-0.50719941390289947</v>
      </c>
      <c r="E6" s="481">
        <f t="shared" si="0"/>
        <v>-2.1012006861063464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-0.50719941390289947</v>
      </c>
      <c r="C14" s="480">
        <f>'Tabelle 3.3'!J11</f>
        <v>-2.1012006861063464</v>
      </c>
      <c r="D14" s="481">
        <f>IF(OR(AND(B14&gt;=-50,B14&lt;=50),ISNUMBER(B14)=FALSE),B14,"")</f>
        <v>-0.50719941390289947</v>
      </c>
      <c r="E14" s="481">
        <f>IF(OR(AND(C14&gt;=-50,C14&lt;=50),ISNUMBER(C14)=FALSE),C14,"")</f>
        <v>-2.1012006861063464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-3.2140691328077624</v>
      </c>
      <c r="C15" s="480">
        <f>'Tabelle 3.3'!J12</f>
        <v>-4.7904191616766463</v>
      </c>
      <c r="D15" s="481">
        <f t="shared" ref="D15:E45" si="3">IF(OR(AND(B15&gt;=-50,B15&lt;=50),ISNUMBER(B15)=FALSE),B15,"")</f>
        <v>-3.2140691328077624</v>
      </c>
      <c r="E15" s="481">
        <f t="shared" si="3"/>
        <v>-4.7904191616766463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5.8426966292134832</v>
      </c>
      <c r="C16" s="480">
        <f>'Tabelle 3.3'!J13</f>
        <v>2.9411764705882355</v>
      </c>
      <c r="D16" s="481">
        <f t="shared" si="3"/>
        <v>5.8426966292134832</v>
      </c>
      <c r="E16" s="481">
        <f t="shared" si="3"/>
        <v>2.9411764705882355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-1.0115872723928636</v>
      </c>
      <c r="C17" s="480">
        <f>'Tabelle 3.3'!J14</f>
        <v>-3.3898305084745761</v>
      </c>
      <c r="D17" s="481">
        <f t="shared" si="3"/>
        <v>-1.0115872723928636</v>
      </c>
      <c r="E17" s="481">
        <f t="shared" si="3"/>
        <v>-3.3898305084745761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-0.90497737556561086</v>
      </c>
      <c r="C18" s="480">
        <f>'Tabelle 3.3'!J15</f>
        <v>-1.8691588785046729</v>
      </c>
      <c r="D18" s="481">
        <f t="shared" si="3"/>
        <v>-0.90497737556561086</v>
      </c>
      <c r="E18" s="481">
        <f t="shared" si="3"/>
        <v>-1.8691588785046729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-3.9019509754877437</v>
      </c>
      <c r="C19" s="480">
        <f>'Tabelle 3.3'!J16</f>
        <v>-4.0816326530612246</v>
      </c>
      <c r="D19" s="481">
        <f t="shared" si="3"/>
        <v>-3.9019509754877437</v>
      </c>
      <c r="E19" s="481">
        <f t="shared" si="3"/>
        <v>-4.0816326530612246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3.5016286644951138</v>
      </c>
      <c r="C20" s="480">
        <f>'Tabelle 3.3'!J17</f>
        <v>-4.8780487804878048</v>
      </c>
      <c r="D20" s="481">
        <f t="shared" si="3"/>
        <v>3.5016286644951138</v>
      </c>
      <c r="E20" s="481">
        <f t="shared" si="3"/>
        <v>-4.8780487804878048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0.45351473922902497</v>
      </c>
      <c r="C21" s="480">
        <f>'Tabelle 3.3'!J18</f>
        <v>-2.6385224274406331</v>
      </c>
      <c r="D21" s="481">
        <f t="shared" si="3"/>
        <v>0.45351473922902497</v>
      </c>
      <c r="E21" s="481">
        <f t="shared" si="3"/>
        <v>-2.6385224274406331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-0.1013993104846887</v>
      </c>
      <c r="C22" s="480">
        <f>'Tabelle 3.3'!J19</f>
        <v>-1.5256588072122053</v>
      </c>
      <c r="D22" s="481">
        <f t="shared" si="3"/>
        <v>-0.1013993104846887</v>
      </c>
      <c r="E22" s="481">
        <f t="shared" si="3"/>
        <v>-1.5256588072122053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0.95238095238095233</v>
      </c>
      <c r="C23" s="480">
        <f>'Tabelle 3.3'!J20</f>
        <v>-4.4871794871794872</v>
      </c>
      <c r="D23" s="481">
        <f t="shared" si="3"/>
        <v>0.95238095238095233</v>
      </c>
      <c r="E23" s="481">
        <f t="shared" si="3"/>
        <v>-4.4871794871794872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6.529209621993127</v>
      </c>
      <c r="C24" s="480">
        <f>'Tabelle 3.3'!J21</f>
        <v>-16.172106824925816</v>
      </c>
      <c r="D24" s="481">
        <f t="shared" si="3"/>
        <v>6.529209621993127</v>
      </c>
      <c r="E24" s="481">
        <f t="shared" si="3"/>
        <v>-16.172106824925816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1.7543859649122806</v>
      </c>
      <c r="C25" s="480">
        <f>'Tabelle 3.3'!J22</f>
        <v>16</v>
      </c>
      <c r="D25" s="481">
        <f t="shared" si="3"/>
        <v>1.7543859649122806</v>
      </c>
      <c r="E25" s="481">
        <f t="shared" si="3"/>
        <v>16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-0.86206896551724133</v>
      </c>
      <c r="C26" s="480">
        <f>'Tabelle 3.3'!J23</f>
        <v>-6</v>
      </c>
      <c r="D26" s="481">
        <f t="shared" si="3"/>
        <v>-0.86206896551724133</v>
      </c>
      <c r="E26" s="481">
        <f t="shared" si="3"/>
        <v>-6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-2.0816653322658127</v>
      </c>
      <c r="C27" s="480">
        <f>'Tabelle 3.3'!J24</f>
        <v>2.7190332326283988</v>
      </c>
      <c r="D27" s="481">
        <f t="shared" si="3"/>
        <v>-2.0816653322658127</v>
      </c>
      <c r="E27" s="481">
        <f t="shared" si="3"/>
        <v>2.7190332326283988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-3.7623762376237622</v>
      </c>
      <c r="C28" s="480">
        <f>'Tabelle 3.3'!J25</f>
        <v>26.959247648902821</v>
      </c>
      <c r="D28" s="481">
        <f t="shared" si="3"/>
        <v>-3.7623762376237622</v>
      </c>
      <c r="E28" s="481">
        <f t="shared" si="3"/>
        <v>26.959247648902821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-12.960436562073669</v>
      </c>
      <c r="C29" s="480">
        <f>'Tabelle 3.3'!J26</f>
        <v>-27.272727272727273</v>
      </c>
      <c r="D29" s="481">
        <f t="shared" si="3"/>
        <v>-12.960436562073669</v>
      </c>
      <c r="E29" s="481">
        <f t="shared" si="3"/>
        <v>-27.272727272727273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-1.1911357340720221</v>
      </c>
      <c r="C30" s="480">
        <f>'Tabelle 3.3'!J27</f>
        <v>6.4748201438848918</v>
      </c>
      <c r="D30" s="481">
        <f t="shared" si="3"/>
        <v>-1.1911357340720221</v>
      </c>
      <c r="E30" s="481">
        <f t="shared" si="3"/>
        <v>6.4748201438848918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-2.2533495736906213</v>
      </c>
      <c r="C31" s="480">
        <f>'Tabelle 3.3'!J28</f>
        <v>5.2631578947368425</v>
      </c>
      <c r="D31" s="481">
        <f t="shared" si="3"/>
        <v>-2.2533495736906213</v>
      </c>
      <c r="E31" s="481">
        <f t="shared" si="3"/>
        <v>5.2631578947368425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1.4070994563479373</v>
      </c>
      <c r="C32" s="480">
        <f>'Tabelle 3.3'!J29</f>
        <v>3.9711191335740073</v>
      </c>
      <c r="D32" s="481">
        <f t="shared" si="3"/>
        <v>1.4070994563479373</v>
      </c>
      <c r="E32" s="481">
        <f t="shared" si="3"/>
        <v>3.9711191335740073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0.67514931186704752</v>
      </c>
      <c r="C33" s="480">
        <f>'Tabelle 3.3'!J30</f>
        <v>-1.5151515151515151</v>
      </c>
      <c r="D33" s="481">
        <f t="shared" si="3"/>
        <v>0.67514931186704752</v>
      </c>
      <c r="E33" s="481">
        <f t="shared" si="3"/>
        <v>-1.5151515151515151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-0.79936051159072741</v>
      </c>
      <c r="C34" s="480">
        <f>'Tabelle 3.3'!J31</f>
        <v>-4.4265593561368206</v>
      </c>
      <c r="D34" s="481">
        <f t="shared" si="3"/>
        <v>-0.79936051159072741</v>
      </c>
      <c r="E34" s="481">
        <f t="shared" si="3"/>
        <v>-4.4265593561368206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-3.2140691328077624</v>
      </c>
      <c r="C37" s="480">
        <f>'Tabelle 3.3'!J34</f>
        <v>-4.7904191616766463</v>
      </c>
      <c r="D37" s="481">
        <f t="shared" si="3"/>
        <v>-3.2140691328077624</v>
      </c>
      <c r="E37" s="481">
        <f t="shared" si="3"/>
        <v>-4.7904191616766463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-0.13815090329436769</v>
      </c>
      <c r="C38" s="480">
        <f>'Tabelle 3.3'!J35</f>
        <v>-2.6836158192090394</v>
      </c>
      <c r="D38" s="481">
        <f t="shared" si="3"/>
        <v>-0.13815090329436769</v>
      </c>
      <c r="E38" s="481">
        <f t="shared" si="3"/>
        <v>-2.6836158192090394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-0.46663937781416293</v>
      </c>
      <c r="C39" s="480">
        <f>'Tabelle 3.3'!J36</f>
        <v>-1.7393705135284374</v>
      </c>
      <c r="D39" s="481">
        <f t="shared" si="3"/>
        <v>-0.46663937781416293</v>
      </c>
      <c r="E39" s="481">
        <f t="shared" si="3"/>
        <v>-1.7393705135284374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-0.46663937781416293</v>
      </c>
      <c r="C45" s="480">
        <f>'Tabelle 3.3'!J36</f>
        <v>-1.7393705135284374</v>
      </c>
      <c r="D45" s="481">
        <f t="shared" si="3"/>
        <v>-0.46663937781416293</v>
      </c>
      <c r="E45" s="481">
        <f t="shared" si="3"/>
        <v>-1.7393705135284374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35167</v>
      </c>
      <c r="C51" s="487">
        <v>4342</v>
      </c>
      <c r="D51" s="487">
        <v>1201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35658</v>
      </c>
      <c r="C52" s="487">
        <v>4229</v>
      </c>
      <c r="D52" s="487">
        <v>1286</v>
      </c>
      <c r="E52" s="488">
        <f t="shared" ref="E52:G70" si="11">IF($A$51=37802,IF(COUNTBLANK(B$51:B$70)&gt;0,#N/A,B52/B$51*100),IF(COUNTBLANK(B$51:B$75)&gt;0,#N/A,B52/B$51*100))</f>
        <v>101.39619529672706</v>
      </c>
      <c r="F52" s="488">
        <f t="shared" si="11"/>
        <v>97.397512666973739</v>
      </c>
      <c r="G52" s="488">
        <f t="shared" si="11"/>
        <v>107.0774354704413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36033</v>
      </c>
      <c r="C53" s="487">
        <v>4250</v>
      </c>
      <c r="D53" s="487">
        <v>1361</v>
      </c>
      <c r="E53" s="488">
        <f t="shared" si="11"/>
        <v>102.46253590013366</v>
      </c>
      <c r="F53" s="488">
        <f t="shared" si="11"/>
        <v>97.881160755412253</v>
      </c>
      <c r="G53" s="488">
        <f t="shared" si="11"/>
        <v>113.32223147377185</v>
      </c>
      <c r="H53" s="489">
        <f>IF(ISERROR(L53)=TRUE,IF(MONTH(A53)=MONTH(MAX(A$51:A$75)),A53,""),"")</f>
        <v>41883</v>
      </c>
      <c r="I53" s="488">
        <f t="shared" si="12"/>
        <v>102.46253590013366</v>
      </c>
      <c r="J53" s="488">
        <f t="shared" si="10"/>
        <v>97.881160755412253</v>
      </c>
      <c r="K53" s="488">
        <f t="shared" si="10"/>
        <v>113.32223147377185</v>
      </c>
      <c r="L53" s="488" t="e">
        <f t="shared" si="13"/>
        <v>#N/A</v>
      </c>
    </row>
    <row r="54" spans="1:14" ht="15" customHeight="1" x14ac:dyDescent="0.2">
      <c r="A54" s="490" t="s">
        <v>462</v>
      </c>
      <c r="B54" s="487">
        <v>35274</v>
      </c>
      <c r="C54" s="487">
        <v>4254</v>
      </c>
      <c r="D54" s="487">
        <v>1270</v>
      </c>
      <c r="E54" s="488">
        <f t="shared" si="11"/>
        <v>100.30426251883868</v>
      </c>
      <c r="F54" s="488">
        <f t="shared" si="11"/>
        <v>97.973284200829113</v>
      </c>
      <c r="G54" s="488">
        <f t="shared" si="11"/>
        <v>105.74521232306411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35533</v>
      </c>
      <c r="C55" s="487">
        <v>3829</v>
      </c>
      <c r="D55" s="487">
        <v>1250</v>
      </c>
      <c r="E55" s="488">
        <f t="shared" si="11"/>
        <v>101.04074842892486</v>
      </c>
      <c r="F55" s="488">
        <f t="shared" si="11"/>
        <v>88.185168125287888</v>
      </c>
      <c r="G55" s="488">
        <f t="shared" si="11"/>
        <v>104.07993338884263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35992</v>
      </c>
      <c r="C56" s="487">
        <v>3889</v>
      </c>
      <c r="D56" s="487">
        <v>1331</v>
      </c>
      <c r="E56" s="488">
        <f t="shared" si="11"/>
        <v>102.34594932749452</v>
      </c>
      <c r="F56" s="488">
        <f t="shared" si="11"/>
        <v>89.567019806540756</v>
      </c>
      <c r="G56" s="488">
        <f t="shared" si="11"/>
        <v>110.82431307243962</v>
      </c>
      <c r="H56" s="489" t="str">
        <f t="shared" si="14"/>
        <v/>
      </c>
      <c r="I56" s="488" t="str">
        <f t="shared" si="12"/>
        <v/>
      </c>
      <c r="J56" s="488" t="str">
        <f t="shared" si="10"/>
        <v/>
      </c>
      <c r="K56" s="488" t="str">
        <f t="shared" si="10"/>
        <v/>
      </c>
      <c r="L56" s="488" t="e">
        <f t="shared" si="13"/>
        <v>#N/A</v>
      </c>
    </row>
    <row r="57" spans="1:14" ht="15" customHeight="1" x14ac:dyDescent="0.2">
      <c r="A57" s="490">
        <v>42248</v>
      </c>
      <c r="B57" s="487">
        <v>36218</v>
      </c>
      <c r="C57" s="487">
        <v>3895</v>
      </c>
      <c r="D57" s="487">
        <v>1356</v>
      </c>
      <c r="E57" s="488">
        <f t="shared" si="11"/>
        <v>102.9885972644809</v>
      </c>
      <c r="F57" s="488">
        <f t="shared" si="11"/>
        <v>89.70520497466606</v>
      </c>
      <c r="G57" s="488">
        <f t="shared" si="11"/>
        <v>112.9059117402165</v>
      </c>
      <c r="H57" s="489">
        <f t="shared" si="14"/>
        <v>42248</v>
      </c>
      <c r="I57" s="488">
        <f t="shared" si="12"/>
        <v>102.9885972644809</v>
      </c>
      <c r="J57" s="488">
        <f t="shared" si="10"/>
        <v>89.70520497466606</v>
      </c>
      <c r="K57" s="488">
        <f t="shared" si="10"/>
        <v>112.9059117402165</v>
      </c>
      <c r="L57" s="488" t="e">
        <f t="shared" si="13"/>
        <v>#N/A</v>
      </c>
    </row>
    <row r="58" spans="1:14" ht="15" customHeight="1" x14ac:dyDescent="0.2">
      <c r="A58" s="490" t="s">
        <v>465</v>
      </c>
      <c r="B58" s="487">
        <v>35542</v>
      </c>
      <c r="C58" s="487">
        <v>3872</v>
      </c>
      <c r="D58" s="487">
        <v>1277</v>
      </c>
      <c r="E58" s="488">
        <f t="shared" si="11"/>
        <v>101.0663406034066</v>
      </c>
      <c r="F58" s="488">
        <f t="shared" si="11"/>
        <v>89.175495163519116</v>
      </c>
      <c r="G58" s="488">
        <f t="shared" si="11"/>
        <v>106.32805995004165</v>
      </c>
      <c r="H58" s="489" t="str">
        <f t="shared" si="14"/>
        <v/>
      </c>
      <c r="I58" s="488" t="str">
        <f t="shared" si="12"/>
        <v/>
      </c>
      <c r="J58" s="488" t="str">
        <f t="shared" si="10"/>
        <v/>
      </c>
      <c r="K58" s="488" t="str">
        <f t="shared" si="10"/>
        <v/>
      </c>
      <c r="L58" s="488" t="e">
        <f t="shared" si="13"/>
        <v>#N/A</v>
      </c>
    </row>
    <row r="59" spans="1:14" ht="15" customHeight="1" x14ac:dyDescent="0.2">
      <c r="A59" s="490" t="s">
        <v>466</v>
      </c>
      <c r="B59" s="487">
        <v>35430</v>
      </c>
      <c r="C59" s="487">
        <v>3847</v>
      </c>
      <c r="D59" s="487">
        <v>1313</v>
      </c>
      <c r="E59" s="488">
        <f t="shared" si="11"/>
        <v>100.74786020985582</v>
      </c>
      <c r="F59" s="488">
        <f t="shared" si="11"/>
        <v>88.599723629663757</v>
      </c>
      <c r="G59" s="488">
        <f t="shared" si="11"/>
        <v>109.3255620316403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35823</v>
      </c>
      <c r="C60" s="487">
        <v>3774</v>
      </c>
      <c r="D60" s="487">
        <v>1369</v>
      </c>
      <c r="E60" s="488">
        <f t="shared" si="11"/>
        <v>101.86538516222595</v>
      </c>
      <c r="F60" s="488">
        <f t="shared" si="11"/>
        <v>86.91847075080608</v>
      </c>
      <c r="G60" s="488">
        <f t="shared" si="11"/>
        <v>113.98834304746043</v>
      </c>
      <c r="H60" s="489" t="str">
        <f t="shared" si="14"/>
        <v/>
      </c>
      <c r="I60" s="488" t="str">
        <f t="shared" si="12"/>
        <v/>
      </c>
      <c r="J60" s="488" t="str">
        <f t="shared" si="10"/>
        <v/>
      </c>
      <c r="K60" s="488" t="str">
        <f t="shared" si="10"/>
        <v/>
      </c>
      <c r="L60" s="488" t="e">
        <f t="shared" si="13"/>
        <v>#N/A</v>
      </c>
    </row>
    <row r="61" spans="1:14" ht="15" customHeight="1" x14ac:dyDescent="0.2">
      <c r="A61" s="490">
        <v>42614</v>
      </c>
      <c r="B61" s="487">
        <v>36428</v>
      </c>
      <c r="C61" s="487">
        <v>3719</v>
      </c>
      <c r="D61" s="487">
        <v>1378</v>
      </c>
      <c r="E61" s="488">
        <f t="shared" si="11"/>
        <v>103.5857480023886</v>
      </c>
      <c r="F61" s="488">
        <f t="shared" si="11"/>
        <v>85.651773376324272</v>
      </c>
      <c r="G61" s="488">
        <f t="shared" si="11"/>
        <v>114.73771856786013</v>
      </c>
      <c r="H61" s="489">
        <f t="shared" si="14"/>
        <v>42614</v>
      </c>
      <c r="I61" s="488">
        <f t="shared" si="12"/>
        <v>103.5857480023886</v>
      </c>
      <c r="J61" s="488">
        <f t="shared" si="10"/>
        <v>85.651773376324272</v>
      </c>
      <c r="K61" s="488">
        <f t="shared" si="10"/>
        <v>114.73771856786013</v>
      </c>
      <c r="L61" s="488" t="e">
        <f t="shared" si="13"/>
        <v>#N/A</v>
      </c>
    </row>
    <row r="62" spans="1:14" ht="15" customHeight="1" x14ac:dyDescent="0.2">
      <c r="A62" s="490" t="s">
        <v>468</v>
      </c>
      <c r="B62" s="487">
        <v>35844</v>
      </c>
      <c r="C62" s="487">
        <v>3671</v>
      </c>
      <c r="D62" s="487">
        <v>1343</v>
      </c>
      <c r="E62" s="488">
        <f t="shared" si="11"/>
        <v>101.92510023601673</v>
      </c>
      <c r="F62" s="488">
        <f t="shared" si="11"/>
        <v>84.546292031321968</v>
      </c>
      <c r="G62" s="488">
        <f t="shared" si="11"/>
        <v>111.82348043297252</v>
      </c>
      <c r="H62" s="489" t="str">
        <f t="shared" si="14"/>
        <v/>
      </c>
      <c r="I62" s="488" t="str">
        <f t="shared" si="12"/>
        <v/>
      </c>
      <c r="J62" s="488" t="str">
        <f t="shared" si="10"/>
        <v/>
      </c>
      <c r="K62" s="488" t="str">
        <f t="shared" si="10"/>
        <v/>
      </c>
      <c r="L62" s="488" t="e">
        <f t="shared" si="13"/>
        <v>#N/A</v>
      </c>
    </row>
    <row r="63" spans="1:14" ht="15" customHeight="1" x14ac:dyDescent="0.2">
      <c r="A63" s="490" t="s">
        <v>469</v>
      </c>
      <c r="B63" s="487">
        <v>35676</v>
      </c>
      <c r="C63" s="487">
        <v>3536</v>
      </c>
      <c r="D63" s="487">
        <v>1314</v>
      </c>
      <c r="E63" s="488">
        <f t="shared" si="11"/>
        <v>101.44737964569057</v>
      </c>
      <c r="F63" s="488">
        <f t="shared" si="11"/>
        <v>81.437125748502993</v>
      </c>
      <c r="G63" s="488">
        <f t="shared" si="11"/>
        <v>109.40882597835137</v>
      </c>
      <c r="H63" s="489" t="str">
        <f t="shared" si="14"/>
        <v/>
      </c>
      <c r="I63" s="488" t="str">
        <f t="shared" si="12"/>
        <v/>
      </c>
      <c r="J63" s="488" t="str">
        <f t="shared" si="10"/>
        <v/>
      </c>
      <c r="K63" s="488" t="str">
        <f t="shared" si="10"/>
        <v/>
      </c>
      <c r="L63" s="488" t="e">
        <f t="shared" si="13"/>
        <v>#N/A</v>
      </c>
    </row>
    <row r="64" spans="1:14" ht="15" customHeight="1" x14ac:dyDescent="0.2">
      <c r="A64" s="490" t="s">
        <v>470</v>
      </c>
      <c r="B64" s="487">
        <v>35863</v>
      </c>
      <c r="C64" s="487">
        <v>3573</v>
      </c>
      <c r="D64" s="487">
        <v>1392</v>
      </c>
      <c r="E64" s="488">
        <f t="shared" si="11"/>
        <v>101.97912815992265</v>
      </c>
      <c r="F64" s="488">
        <f t="shared" si="11"/>
        <v>82.289267618608946</v>
      </c>
      <c r="G64" s="488">
        <f t="shared" si="11"/>
        <v>115.90341382181515</v>
      </c>
      <c r="H64" s="489" t="str">
        <f t="shared" si="14"/>
        <v/>
      </c>
      <c r="I64" s="488" t="str">
        <f t="shared" si="12"/>
        <v/>
      </c>
      <c r="J64" s="488" t="str">
        <f t="shared" si="10"/>
        <v/>
      </c>
      <c r="K64" s="488" t="str">
        <f t="shared" si="10"/>
        <v/>
      </c>
      <c r="L64" s="488" t="e">
        <f t="shared" si="13"/>
        <v>#N/A</v>
      </c>
    </row>
    <row r="65" spans="1:12" ht="15" customHeight="1" x14ac:dyDescent="0.2">
      <c r="A65" s="490">
        <v>42979</v>
      </c>
      <c r="B65" s="487">
        <v>36534</v>
      </c>
      <c r="C65" s="487">
        <v>3541</v>
      </c>
      <c r="D65" s="487">
        <v>1425</v>
      </c>
      <c r="E65" s="488">
        <f t="shared" si="11"/>
        <v>103.88716694628486</v>
      </c>
      <c r="F65" s="488">
        <f t="shared" si="11"/>
        <v>81.552280055274068</v>
      </c>
      <c r="G65" s="488">
        <f t="shared" si="11"/>
        <v>118.65112406328061</v>
      </c>
      <c r="H65" s="489">
        <f t="shared" si="14"/>
        <v>42979</v>
      </c>
      <c r="I65" s="488">
        <f t="shared" si="12"/>
        <v>103.88716694628486</v>
      </c>
      <c r="J65" s="488">
        <f t="shared" si="10"/>
        <v>81.552280055274068</v>
      </c>
      <c r="K65" s="488">
        <f t="shared" si="10"/>
        <v>118.65112406328061</v>
      </c>
      <c r="L65" s="488" t="e">
        <f t="shared" si="13"/>
        <v>#N/A</v>
      </c>
    </row>
    <row r="66" spans="1:12" ht="15" customHeight="1" x14ac:dyDescent="0.2">
      <c r="A66" s="490" t="s">
        <v>471</v>
      </c>
      <c r="B66" s="487">
        <v>36121</v>
      </c>
      <c r="C66" s="487">
        <v>3479</v>
      </c>
      <c r="D66" s="487">
        <v>1329</v>
      </c>
      <c r="E66" s="488">
        <f t="shared" si="11"/>
        <v>102.71277049506639</v>
      </c>
      <c r="F66" s="488">
        <f t="shared" si="11"/>
        <v>80.124366651312755</v>
      </c>
      <c r="G66" s="488">
        <f t="shared" si="11"/>
        <v>110.65778517901748</v>
      </c>
      <c r="H66" s="489" t="str">
        <f t="shared" si="14"/>
        <v/>
      </c>
      <c r="I66" s="488" t="str">
        <f t="shared" si="12"/>
        <v/>
      </c>
      <c r="J66" s="488" t="str">
        <f t="shared" si="10"/>
        <v/>
      </c>
      <c r="K66" s="488" t="str">
        <f t="shared" si="10"/>
        <v/>
      </c>
      <c r="L66" s="488" t="e">
        <f t="shared" si="13"/>
        <v>#N/A</v>
      </c>
    </row>
    <row r="67" spans="1:12" ht="15" customHeight="1" x14ac:dyDescent="0.2">
      <c r="A67" s="490" t="s">
        <v>472</v>
      </c>
      <c r="B67" s="487">
        <v>35881</v>
      </c>
      <c r="C67" s="487">
        <v>3448</v>
      </c>
      <c r="D67" s="487">
        <v>1281</v>
      </c>
      <c r="E67" s="488">
        <f t="shared" si="11"/>
        <v>102.03031250888617</v>
      </c>
      <c r="F67" s="488">
        <f t="shared" si="11"/>
        <v>79.410409949332106</v>
      </c>
      <c r="G67" s="488">
        <f t="shared" si="11"/>
        <v>106.66111573688593</v>
      </c>
      <c r="H67" s="489" t="str">
        <f t="shared" si="14"/>
        <v/>
      </c>
      <c r="I67" s="488" t="str">
        <f t="shared" si="12"/>
        <v/>
      </c>
      <c r="J67" s="488" t="str">
        <f t="shared" si="12"/>
        <v/>
      </c>
      <c r="K67" s="488" t="str">
        <f t="shared" si="12"/>
        <v/>
      </c>
      <c r="L67" s="488" t="e">
        <f t="shared" si="13"/>
        <v>#N/A</v>
      </c>
    </row>
    <row r="68" spans="1:12" ht="15" customHeight="1" x14ac:dyDescent="0.2">
      <c r="A68" s="490" t="s">
        <v>473</v>
      </c>
      <c r="B68" s="487">
        <v>35890</v>
      </c>
      <c r="C68" s="487">
        <v>3463</v>
      </c>
      <c r="D68" s="487">
        <v>1343</v>
      </c>
      <c r="E68" s="488">
        <f t="shared" si="11"/>
        <v>102.05590468336794</v>
      </c>
      <c r="F68" s="488">
        <f t="shared" si="11"/>
        <v>79.75587286964533</v>
      </c>
      <c r="G68" s="488">
        <f t="shared" si="11"/>
        <v>111.82348043297252</v>
      </c>
      <c r="H68" s="489" t="str">
        <f t="shared" si="14"/>
        <v/>
      </c>
      <c r="I68" s="488" t="str">
        <f t="shared" si="12"/>
        <v/>
      </c>
      <c r="J68" s="488" t="str">
        <f t="shared" si="12"/>
        <v/>
      </c>
      <c r="K68" s="488" t="str">
        <f t="shared" si="12"/>
        <v/>
      </c>
      <c r="L68" s="488" t="e">
        <f t="shared" si="13"/>
        <v>#N/A</v>
      </c>
    </row>
    <row r="69" spans="1:12" ht="15" customHeight="1" x14ac:dyDescent="0.2">
      <c r="A69" s="490">
        <v>43344</v>
      </c>
      <c r="B69" s="487">
        <v>36095</v>
      </c>
      <c r="C69" s="487">
        <v>3401</v>
      </c>
      <c r="D69" s="487">
        <v>1405</v>
      </c>
      <c r="E69" s="488">
        <f t="shared" si="11"/>
        <v>102.63883754656354</v>
      </c>
      <c r="F69" s="488">
        <f t="shared" si="11"/>
        <v>78.327959465684017</v>
      </c>
      <c r="G69" s="488">
        <f t="shared" si="11"/>
        <v>116.98584512905911</v>
      </c>
      <c r="H69" s="489">
        <f t="shared" si="14"/>
        <v>43344</v>
      </c>
      <c r="I69" s="488">
        <f t="shared" si="12"/>
        <v>102.63883754656354</v>
      </c>
      <c r="J69" s="488">
        <f t="shared" si="12"/>
        <v>78.327959465684017</v>
      </c>
      <c r="K69" s="488">
        <f t="shared" si="12"/>
        <v>116.98584512905911</v>
      </c>
      <c r="L69" s="488" t="e">
        <f t="shared" si="13"/>
        <v>#N/A</v>
      </c>
    </row>
    <row r="70" spans="1:12" ht="15" customHeight="1" x14ac:dyDescent="0.2">
      <c r="A70" s="490" t="s">
        <v>474</v>
      </c>
      <c r="B70" s="487">
        <v>35846</v>
      </c>
      <c r="C70" s="487">
        <v>3391</v>
      </c>
      <c r="D70" s="487">
        <v>1345</v>
      </c>
      <c r="E70" s="488">
        <f t="shared" si="11"/>
        <v>101.93078738590155</v>
      </c>
      <c r="F70" s="488">
        <f t="shared" si="11"/>
        <v>78.097650852141882</v>
      </c>
      <c r="G70" s="488">
        <f t="shared" si="11"/>
        <v>111.99000832639467</v>
      </c>
      <c r="H70" s="489" t="str">
        <f t="shared" si="14"/>
        <v/>
      </c>
      <c r="I70" s="488" t="str">
        <f t="shared" si="12"/>
        <v/>
      </c>
      <c r="J70" s="488" t="str">
        <f t="shared" si="12"/>
        <v/>
      </c>
      <c r="K70" s="488" t="str">
        <f t="shared" si="12"/>
        <v/>
      </c>
      <c r="L70" s="488" t="e">
        <f t="shared" si="13"/>
        <v>#N/A</v>
      </c>
    </row>
    <row r="71" spans="1:12" ht="15" customHeight="1" x14ac:dyDescent="0.2">
      <c r="A71" s="490" t="s">
        <v>475</v>
      </c>
      <c r="B71" s="487">
        <v>35489</v>
      </c>
      <c r="C71" s="487">
        <v>3320</v>
      </c>
      <c r="D71" s="487">
        <v>1344</v>
      </c>
      <c r="E71" s="491">
        <f t="shared" ref="E71:G75" si="15">IF($A$51=37802,IF(COUNTBLANK(B$51:B$70)&gt;0,#N/A,IF(ISBLANK(B71)=FALSE,B71/B$51*100,#N/A)),IF(COUNTBLANK(B$51:B$75)&gt;0,#N/A,B71/B$51*100))</f>
        <v>100.91563113145847</v>
      </c>
      <c r="F71" s="491">
        <f t="shared" si="15"/>
        <v>76.462459695992635</v>
      </c>
      <c r="G71" s="491">
        <f t="shared" si="15"/>
        <v>111.9067443796836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35664</v>
      </c>
      <c r="C72" s="487">
        <v>3360</v>
      </c>
      <c r="D72" s="487">
        <v>1393</v>
      </c>
      <c r="E72" s="491">
        <f t="shared" si="15"/>
        <v>101.41325674638155</v>
      </c>
      <c r="F72" s="491">
        <f t="shared" si="15"/>
        <v>77.383694150161219</v>
      </c>
      <c r="G72" s="491">
        <f t="shared" si="15"/>
        <v>115.98667776852622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36124</v>
      </c>
      <c r="C73" s="487">
        <v>3348</v>
      </c>
      <c r="D73" s="487">
        <v>1434</v>
      </c>
      <c r="E73" s="491">
        <f t="shared" si="15"/>
        <v>102.72130121989365</v>
      </c>
      <c r="F73" s="491">
        <f t="shared" si="15"/>
        <v>77.107323813910639</v>
      </c>
      <c r="G73" s="491">
        <f t="shared" si="15"/>
        <v>119.40049958368026</v>
      </c>
      <c r="H73" s="492">
        <f>IF(A$51=37802,IF(ISERROR(L73)=TRUE,IF(ISBLANK(A73)=FALSE,IF(MONTH(A73)=MONTH(MAX(A$51:A$75)),A73,""),""),""),IF(ISERROR(L73)=TRUE,IF(MONTH(A73)=MONTH(MAX(A$51:A$75)),A73,""),""))</f>
        <v>43709</v>
      </c>
      <c r="I73" s="488">
        <f t="shared" si="12"/>
        <v>102.72130121989365</v>
      </c>
      <c r="J73" s="488">
        <f t="shared" si="12"/>
        <v>77.107323813910639</v>
      </c>
      <c r="K73" s="488">
        <f t="shared" si="12"/>
        <v>119.40049958368026</v>
      </c>
      <c r="L73" s="488" t="e">
        <f t="shared" si="13"/>
        <v>#N/A</v>
      </c>
    </row>
    <row r="74" spans="1:12" ht="15" customHeight="1" x14ac:dyDescent="0.2">
      <c r="A74" s="490" t="s">
        <v>477</v>
      </c>
      <c r="B74" s="487">
        <v>35659</v>
      </c>
      <c r="C74" s="487">
        <v>3273</v>
      </c>
      <c r="D74" s="487">
        <v>1411</v>
      </c>
      <c r="E74" s="491">
        <f t="shared" si="15"/>
        <v>101.39903887166946</v>
      </c>
      <c r="F74" s="491">
        <f t="shared" si="15"/>
        <v>75.380009212344547</v>
      </c>
      <c r="G74" s="491">
        <f t="shared" si="15"/>
        <v>117.48542880932555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35309</v>
      </c>
      <c r="C75" s="493">
        <v>3178</v>
      </c>
      <c r="D75" s="493">
        <v>1388</v>
      </c>
      <c r="E75" s="491">
        <f t="shared" si="15"/>
        <v>100.4037876418233</v>
      </c>
      <c r="F75" s="491">
        <f t="shared" si="15"/>
        <v>73.192077383694155</v>
      </c>
      <c r="G75" s="491">
        <f t="shared" si="15"/>
        <v>115.57035803497087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102.72130121989365</v>
      </c>
      <c r="J77" s="488">
        <f>IF(J75&lt;&gt;"",J75,IF(J74&lt;&gt;"",J74,IF(J73&lt;&gt;"",J73,IF(J72&lt;&gt;"",J72,IF(J71&lt;&gt;"",J71,IF(J70&lt;&gt;"",J70,""))))))</f>
        <v>77.107323813910639</v>
      </c>
      <c r="K77" s="488">
        <f>IF(K75&lt;&gt;"",K75,IF(K74&lt;&gt;"",K74,IF(K73&lt;&gt;"",K73,IF(K72&lt;&gt;"",K72,IF(K71&lt;&gt;"",K71,IF(K70&lt;&gt;"",K70,""))))))</f>
        <v>119.40049958368026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+2,7%</v>
      </c>
      <c r="J79" s="488" t="str">
        <f>"GeB - ausschließlich: "&amp;IF(J77&gt;100,"+","")&amp;TEXT(J77-100,"0,0")&amp;"%"</f>
        <v>GeB - ausschließlich: -22,9%</v>
      </c>
      <c r="K79" s="488" t="str">
        <f>"GeB - im Nebenjob: "&amp;IF(K77&gt;100,"+","")&amp;TEXT(K77-100,"0,0")&amp;"%"</f>
        <v>GeB - im Nebenjob: +19,4%</v>
      </c>
    </row>
    <row r="81" spans="9:9" ht="15" customHeight="1" x14ac:dyDescent="0.2">
      <c r="I81" s="488" t="str">
        <f>IF(ISERROR(HLOOKUP(1,I$78:K$79,2,FALSE)),"",HLOOKUP(1,I$78:K$79,2,FALSE))</f>
        <v>GeB - im Nebenjob: +19,4%</v>
      </c>
    </row>
    <row r="82" spans="9:9" ht="15" customHeight="1" x14ac:dyDescent="0.2">
      <c r="I82" s="488" t="str">
        <f>IF(ISERROR(HLOOKUP(2,I$78:K$79,2,FALSE)),"",HLOOKUP(2,I$78:K$79,2,FALSE))</f>
        <v>SvB: +2,7%</v>
      </c>
    </row>
    <row r="83" spans="9:9" ht="15" customHeight="1" x14ac:dyDescent="0.2">
      <c r="I83" s="488" t="str">
        <f>IF(ISERROR(HLOOKUP(3,I$78:K$79,2,FALSE)),"",HLOOKUP(3,I$78:K$79,2,FALSE))</f>
        <v>GeB - ausschließlich: -22,9%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35309</v>
      </c>
      <c r="E12" s="114">
        <v>35659</v>
      </c>
      <c r="F12" s="114">
        <v>36124</v>
      </c>
      <c r="G12" s="114">
        <v>35664</v>
      </c>
      <c r="H12" s="114">
        <v>35489</v>
      </c>
      <c r="I12" s="115">
        <v>-180</v>
      </c>
      <c r="J12" s="116">
        <v>-0.50719941390289947</v>
      </c>
      <c r="N12" s="117"/>
    </row>
    <row r="13" spans="1:15" s="110" customFormat="1" ht="13.5" customHeight="1" x14ac:dyDescent="0.2">
      <c r="A13" s="118" t="s">
        <v>105</v>
      </c>
      <c r="B13" s="119" t="s">
        <v>106</v>
      </c>
      <c r="C13" s="113">
        <v>49.401002577246594</v>
      </c>
      <c r="D13" s="114">
        <v>17443</v>
      </c>
      <c r="E13" s="114">
        <v>17564</v>
      </c>
      <c r="F13" s="114">
        <v>17918</v>
      </c>
      <c r="G13" s="114">
        <v>17612</v>
      </c>
      <c r="H13" s="114">
        <v>17477</v>
      </c>
      <c r="I13" s="115">
        <v>-34</v>
      </c>
      <c r="J13" s="116">
        <v>-0.19454139726497682</v>
      </c>
    </row>
    <row r="14" spans="1:15" s="110" customFormat="1" ht="13.5" customHeight="1" x14ac:dyDescent="0.2">
      <c r="A14" s="120"/>
      <c r="B14" s="119" t="s">
        <v>107</v>
      </c>
      <c r="C14" s="113">
        <v>50.598997422753406</v>
      </c>
      <c r="D14" s="114">
        <v>17866</v>
      </c>
      <c r="E14" s="114">
        <v>18095</v>
      </c>
      <c r="F14" s="114">
        <v>18206</v>
      </c>
      <c r="G14" s="114">
        <v>18052</v>
      </c>
      <c r="H14" s="114">
        <v>18012</v>
      </c>
      <c r="I14" s="115">
        <v>-146</v>
      </c>
      <c r="J14" s="116">
        <v>-0.8105707306240284</v>
      </c>
    </row>
    <row r="15" spans="1:15" s="110" customFormat="1" ht="13.5" customHeight="1" x14ac:dyDescent="0.2">
      <c r="A15" s="118" t="s">
        <v>105</v>
      </c>
      <c r="B15" s="121" t="s">
        <v>108</v>
      </c>
      <c r="C15" s="113">
        <v>8.0064572771814557</v>
      </c>
      <c r="D15" s="114">
        <v>2827</v>
      </c>
      <c r="E15" s="114">
        <v>2933</v>
      </c>
      <c r="F15" s="114">
        <v>2996</v>
      </c>
      <c r="G15" s="114">
        <v>2624</v>
      </c>
      <c r="H15" s="114">
        <v>2657</v>
      </c>
      <c r="I15" s="115">
        <v>170</v>
      </c>
      <c r="J15" s="116">
        <v>6.3981934512608207</v>
      </c>
    </row>
    <row r="16" spans="1:15" s="110" customFormat="1" ht="13.5" customHeight="1" x14ac:dyDescent="0.2">
      <c r="A16" s="118"/>
      <c r="B16" s="121" t="s">
        <v>109</v>
      </c>
      <c r="C16" s="113">
        <v>62.423178226514487</v>
      </c>
      <c r="D16" s="114">
        <v>22041</v>
      </c>
      <c r="E16" s="114">
        <v>22237</v>
      </c>
      <c r="F16" s="114">
        <v>22576</v>
      </c>
      <c r="G16" s="114">
        <v>22568</v>
      </c>
      <c r="H16" s="114">
        <v>22538</v>
      </c>
      <c r="I16" s="115">
        <v>-497</v>
      </c>
      <c r="J16" s="116">
        <v>-2.2051646108794039</v>
      </c>
    </row>
    <row r="17" spans="1:10" s="110" customFormat="1" ht="13.5" customHeight="1" x14ac:dyDescent="0.2">
      <c r="A17" s="118"/>
      <c r="B17" s="121" t="s">
        <v>110</v>
      </c>
      <c r="C17" s="113">
        <v>28.51964088476026</v>
      </c>
      <c r="D17" s="114">
        <v>10070</v>
      </c>
      <c r="E17" s="114">
        <v>10127</v>
      </c>
      <c r="F17" s="114">
        <v>10194</v>
      </c>
      <c r="G17" s="114">
        <v>10139</v>
      </c>
      <c r="H17" s="114">
        <v>9965</v>
      </c>
      <c r="I17" s="115">
        <v>105</v>
      </c>
      <c r="J17" s="116">
        <v>1.053687907676869</v>
      </c>
    </row>
    <row r="18" spans="1:10" s="110" customFormat="1" ht="13.5" customHeight="1" x14ac:dyDescent="0.2">
      <c r="A18" s="120"/>
      <c r="B18" s="121" t="s">
        <v>111</v>
      </c>
      <c r="C18" s="113">
        <v>1.050723611543799</v>
      </c>
      <c r="D18" s="114">
        <v>371</v>
      </c>
      <c r="E18" s="114">
        <v>362</v>
      </c>
      <c r="F18" s="114">
        <v>358</v>
      </c>
      <c r="G18" s="114">
        <v>333</v>
      </c>
      <c r="H18" s="114">
        <v>329</v>
      </c>
      <c r="I18" s="115">
        <v>42</v>
      </c>
      <c r="J18" s="116">
        <v>12.76595744680851</v>
      </c>
    </row>
    <row r="19" spans="1:10" s="110" customFormat="1" ht="13.5" customHeight="1" x14ac:dyDescent="0.2">
      <c r="A19" s="120"/>
      <c r="B19" s="121" t="s">
        <v>112</v>
      </c>
      <c r="C19" s="113">
        <v>0.3341924155314509</v>
      </c>
      <c r="D19" s="114">
        <v>118</v>
      </c>
      <c r="E19" s="114">
        <v>106</v>
      </c>
      <c r="F19" s="114">
        <v>115</v>
      </c>
      <c r="G19" s="114">
        <v>107</v>
      </c>
      <c r="H19" s="114">
        <v>112</v>
      </c>
      <c r="I19" s="115">
        <v>6</v>
      </c>
      <c r="J19" s="116">
        <v>5.3571428571428568</v>
      </c>
    </row>
    <row r="20" spans="1:10" s="110" customFormat="1" ht="13.5" customHeight="1" x14ac:dyDescent="0.2">
      <c r="A20" s="118" t="s">
        <v>113</v>
      </c>
      <c r="B20" s="122" t="s">
        <v>114</v>
      </c>
      <c r="C20" s="113">
        <v>67.894870996063332</v>
      </c>
      <c r="D20" s="114">
        <v>23973</v>
      </c>
      <c r="E20" s="114">
        <v>24224</v>
      </c>
      <c r="F20" s="114">
        <v>24626</v>
      </c>
      <c r="G20" s="114">
        <v>24269</v>
      </c>
      <c r="H20" s="114">
        <v>24205</v>
      </c>
      <c r="I20" s="115">
        <v>-232</v>
      </c>
      <c r="J20" s="116">
        <v>-0.95847965296426363</v>
      </c>
    </row>
    <row r="21" spans="1:10" s="110" customFormat="1" ht="13.5" customHeight="1" x14ac:dyDescent="0.2">
      <c r="A21" s="120"/>
      <c r="B21" s="122" t="s">
        <v>115</v>
      </c>
      <c r="C21" s="113">
        <v>32.105129003936675</v>
      </c>
      <c r="D21" s="114">
        <v>11336</v>
      </c>
      <c r="E21" s="114">
        <v>11435</v>
      </c>
      <c r="F21" s="114">
        <v>11498</v>
      </c>
      <c r="G21" s="114">
        <v>11395</v>
      </c>
      <c r="H21" s="114">
        <v>11284</v>
      </c>
      <c r="I21" s="115">
        <v>52</v>
      </c>
      <c r="J21" s="116">
        <v>0.46082949308755761</v>
      </c>
    </row>
    <row r="22" spans="1:10" s="110" customFormat="1" ht="13.5" customHeight="1" x14ac:dyDescent="0.2">
      <c r="A22" s="118" t="s">
        <v>113</v>
      </c>
      <c r="B22" s="122" t="s">
        <v>116</v>
      </c>
      <c r="C22" s="113">
        <v>97.700303038885266</v>
      </c>
      <c r="D22" s="114">
        <v>34497</v>
      </c>
      <c r="E22" s="114">
        <v>34889</v>
      </c>
      <c r="F22" s="114">
        <v>35357</v>
      </c>
      <c r="G22" s="114">
        <v>34912</v>
      </c>
      <c r="H22" s="114">
        <v>34808</v>
      </c>
      <c r="I22" s="115">
        <v>-311</v>
      </c>
      <c r="J22" s="116">
        <v>-0.89347276488163641</v>
      </c>
    </row>
    <row r="23" spans="1:10" s="110" customFormat="1" ht="13.5" customHeight="1" x14ac:dyDescent="0.2">
      <c r="A23" s="123"/>
      <c r="B23" s="124" t="s">
        <v>117</v>
      </c>
      <c r="C23" s="125">
        <v>2.2968648220000567</v>
      </c>
      <c r="D23" s="114">
        <v>811</v>
      </c>
      <c r="E23" s="114">
        <v>769</v>
      </c>
      <c r="F23" s="114">
        <v>765</v>
      </c>
      <c r="G23" s="114">
        <v>750</v>
      </c>
      <c r="H23" s="114">
        <v>677</v>
      </c>
      <c r="I23" s="115">
        <v>134</v>
      </c>
      <c r="J23" s="116">
        <v>19.793205317577549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4566</v>
      </c>
      <c r="E26" s="114">
        <v>4684</v>
      </c>
      <c r="F26" s="114">
        <v>4782</v>
      </c>
      <c r="G26" s="114">
        <v>4753</v>
      </c>
      <c r="H26" s="140">
        <v>4664</v>
      </c>
      <c r="I26" s="115">
        <v>-98</v>
      </c>
      <c r="J26" s="116">
        <v>-2.1012006861063464</v>
      </c>
    </row>
    <row r="27" spans="1:10" s="110" customFormat="1" ht="13.5" customHeight="1" x14ac:dyDescent="0.2">
      <c r="A27" s="118" t="s">
        <v>105</v>
      </c>
      <c r="B27" s="119" t="s">
        <v>106</v>
      </c>
      <c r="C27" s="113">
        <v>44.480946123521683</v>
      </c>
      <c r="D27" s="115">
        <v>2031</v>
      </c>
      <c r="E27" s="114">
        <v>2042</v>
      </c>
      <c r="F27" s="114">
        <v>2083</v>
      </c>
      <c r="G27" s="114">
        <v>2035</v>
      </c>
      <c r="H27" s="140">
        <v>2002</v>
      </c>
      <c r="I27" s="115">
        <v>29</v>
      </c>
      <c r="J27" s="116">
        <v>1.4485514485514486</v>
      </c>
    </row>
    <row r="28" spans="1:10" s="110" customFormat="1" ht="13.5" customHeight="1" x14ac:dyDescent="0.2">
      <c r="A28" s="120"/>
      <c r="B28" s="119" t="s">
        <v>107</v>
      </c>
      <c r="C28" s="113">
        <v>55.519053876478317</v>
      </c>
      <c r="D28" s="115">
        <v>2535</v>
      </c>
      <c r="E28" s="114">
        <v>2642</v>
      </c>
      <c r="F28" s="114">
        <v>2699</v>
      </c>
      <c r="G28" s="114">
        <v>2718</v>
      </c>
      <c r="H28" s="140">
        <v>2662</v>
      </c>
      <c r="I28" s="115">
        <v>-127</v>
      </c>
      <c r="J28" s="116">
        <v>-4.7708489857250189</v>
      </c>
    </row>
    <row r="29" spans="1:10" s="110" customFormat="1" ht="13.5" customHeight="1" x14ac:dyDescent="0.2">
      <c r="A29" s="118" t="s">
        <v>105</v>
      </c>
      <c r="B29" s="121" t="s">
        <v>108</v>
      </c>
      <c r="C29" s="113">
        <v>12.176960140166448</v>
      </c>
      <c r="D29" s="115">
        <v>556</v>
      </c>
      <c r="E29" s="114">
        <v>534</v>
      </c>
      <c r="F29" s="114">
        <v>528</v>
      </c>
      <c r="G29" s="114">
        <v>520</v>
      </c>
      <c r="H29" s="140">
        <v>460</v>
      </c>
      <c r="I29" s="115">
        <v>96</v>
      </c>
      <c r="J29" s="116">
        <v>20.869565217391305</v>
      </c>
    </row>
    <row r="30" spans="1:10" s="110" customFormat="1" ht="13.5" customHeight="1" x14ac:dyDescent="0.2">
      <c r="A30" s="118"/>
      <c r="B30" s="121" t="s">
        <v>109</v>
      </c>
      <c r="C30" s="113">
        <v>37.866841874726241</v>
      </c>
      <c r="D30" s="115">
        <v>1729</v>
      </c>
      <c r="E30" s="114">
        <v>1816</v>
      </c>
      <c r="F30" s="114">
        <v>1879</v>
      </c>
      <c r="G30" s="114">
        <v>1898</v>
      </c>
      <c r="H30" s="140">
        <v>1892</v>
      </c>
      <c r="I30" s="115">
        <v>-163</v>
      </c>
      <c r="J30" s="116">
        <v>-8.6152219873150102</v>
      </c>
    </row>
    <row r="31" spans="1:10" s="110" customFormat="1" ht="13.5" customHeight="1" x14ac:dyDescent="0.2">
      <c r="A31" s="118"/>
      <c r="B31" s="121" t="s">
        <v>110</v>
      </c>
      <c r="C31" s="113">
        <v>26.39071397284275</v>
      </c>
      <c r="D31" s="115">
        <v>1205</v>
      </c>
      <c r="E31" s="114">
        <v>1233</v>
      </c>
      <c r="F31" s="114">
        <v>1255</v>
      </c>
      <c r="G31" s="114">
        <v>1261</v>
      </c>
      <c r="H31" s="140">
        <v>1270</v>
      </c>
      <c r="I31" s="115">
        <v>-65</v>
      </c>
      <c r="J31" s="116">
        <v>-5.1181102362204722</v>
      </c>
    </row>
    <row r="32" spans="1:10" s="110" customFormat="1" ht="13.5" customHeight="1" x14ac:dyDescent="0.2">
      <c r="A32" s="120"/>
      <c r="B32" s="121" t="s">
        <v>111</v>
      </c>
      <c r="C32" s="113">
        <v>23.565484012264566</v>
      </c>
      <c r="D32" s="115">
        <v>1076</v>
      </c>
      <c r="E32" s="114">
        <v>1101</v>
      </c>
      <c r="F32" s="114">
        <v>1120</v>
      </c>
      <c r="G32" s="114">
        <v>1074</v>
      </c>
      <c r="H32" s="140">
        <v>1042</v>
      </c>
      <c r="I32" s="115">
        <v>34</v>
      </c>
      <c r="J32" s="116">
        <v>3.2629558541266794</v>
      </c>
    </row>
    <row r="33" spans="1:10" s="110" customFormat="1" ht="13.5" customHeight="1" x14ac:dyDescent="0.2">
      <c r="A33" s="120"/>
      <c r="B33" s="121" t="s">
        <v>112</v>
      </c>
      <c r="C33" s="113">
        <v>2.8909329829172141</v>
      </c>
      <c r="D33" s="115">
        <v>132</v>
      </c>
      <c r="E33" s="114">
        <v>152</v>
      </c>
      <c r="F33" s="114">
        <v>176</v>
      </c>
      <c r="G33" s="114">
        <v>141</v>
      </c>
      <c r="H33" s="140">
        <v>131</v>
      </c>
      <c r="I33" s="115">
        <v>1</v>
      </c>
      <c r="J33" s="116">
        <v>0.76335877862595425</v>
      </c>
    </row>
    <row r="34" spans="1:10" s="110" customFormat="1" ht="13.5" customHeight="1" x14ac:dyDescent="0.2">
      <c r="A34" s="118" t="s">
        <v>113</v>
      </c>
      <c r="B34" s="122" t="s">
        <v>116</v>
      </c>
      <c r="C34" s="113">
        <v>96.758650897941308</v>
      </c>
      <c r="D34" s="115">
        <v>4418</v>
      </c>
      <c r="E34" s="114">
        <v>4553</v>
      </c>
      <c r="F34" s="114">
        <v>4664</v>
      </c>
      <c r="G34" s="114">
        <v>4631</v>
      </c>
      <c r="H34" s="140">
        <v>4545</v>
      </c>
      <c r="I34" s="115">
        <v>-127</v>
      </c>
      <c r="J34" s="116">
        <v>-2.7942794279427945</v>
      </c>
    </row>
    <row r="35" spans="1:10" s="110" customFormat="1" ht="13.5" customHeight="1" x14ac:dyDescent="0.2">
      <c r="A35" s="118"/>
      <c r="B35" s="119" t="s">
        <v>117</v>
      </c>
      <c r="C35" s="113">
        <v>3.1756460797196673</v>
      </c>
      <c r="D35" s="115">
        <v>145</v>
      </c>
      <c r="E35" s="114">
        <v>127</v>
      </c>
      <c r="F35" s="114">
        <v>113</v>
      </c>
      <c r="G35" s="114">
        <v>115</v>
      </c>
      <c r="H35" s="140">
        <v>111</v>
      </c>
      <c r="I35" s="115">
        <v>34</v>
      </c>
      <c r="J35" s="116">
        <v>30.63063063063063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3178</v>
      </c>
      <c r="E37" s="114">
        <v>3273</v>
      </c>
      <c r="F37" s="114">
        <v>3348</v>
      </c>
      <c r="G37" s="114">
        <v>3360</v>
      </c>
      <c r="H37" s="140">
        <v>3320</v>
      </c>
      <c r="I37" s="115">
        <v>-142</v>
      </c>
      <c r="J37" s="116">
        <v>-4.2771084337349397</v>
      </c>
    </row>
    <row r="38" spans="1:10" s="110" customFormat="1" ht="13.5" customHeight="1" x14ac:dyDescent="0.2">
      <c r="A38" s="118" t="s">
        <v>105</v>
      </c>
      <c r="B38" s="119" t="s">
        <v>106</v>
      </c>
      <c r="C38" s="113">
        <v>46.161107614852106</v>
      </c>
      <c r="D38" s="115">
        <v>1467</v>
      </c>
      <c r="E38" s="114">
        <v>1486</v>
      </c>
      <c r="F38" s="114">
        <v>1513</v>
      </c>
      <c r="G38" s="114">
        <v>1498</v>
      </c>
      <c r="H38" s="140">
        <v>1463</v>
      </c>
      <c r="I38" s="115">
        <v>4</v>
      </c>
      <c r="J38" s="116">
        <v>0.27341079972658922</v>
      </c>
    </row>
    <row r="39" spans="1:10" s="110" customFormat="1" ht="13.5" customHeight="1" x14ac:dyDescent="0.2">
      <c r="A39" s="120"/>
      <c r="B39" s="119" t="s">
        <v>107</v>
      </c>
      <c r="C39" s="113">
        <v>53.838892385147894</v>
      </c>
      <c r="D39" s="115">
        <v>1711</v>
      </c>
      <c r="E39" s="114">
        <v>1787</v>
      </c>
      <c r="F39" s="114">
        <v>1835</v>
      </c>
      <c r="G39" s="114">
        <v>1862</v>
      </c>
      <c r="H39" s="140">
        <v>1857</v>
      </c>
      <c r="I39" s="115">
        <v>-146</v>
      </c>
      <c r="J39" s="116">
        <v>-7.8621432417878294</v>
      </c>
    </row>
    <row r="40" spans="1:10" s="110" customFormat="1" ht="13.5" customHeight="1" x14ac:dyDescent="0.2">
      <c r="A40" s="118" t="s">
        <v>105</v>
      </c>
      <c r="B40" s="121" t="s">
        <v>108</v>
      </c>
      <c r="C40" s="113">
        <v>13.499056010069227</v>
      </c>
      <c r="D40" s="115">
        <v>429</v>
      </c>
      <c r="E40" s="114">
        <v>419</v>
      </c>
      <c r="F40" s="114">
        <v>415</v>
      </c>
      <c r="G40" s="114">
        <v>431</v>
      </c>
      <c r="H40" s="140">
        <v>368</v>
      </c>
      <c r="I40" s="115">
        <v>61</v>
      </c>
      <c r="J40" s="116">
        <v>16.576086956521738</v>
      </c>
    </row>
    <row r="41" spans="1:10" s="110" customFormat="1" ht="13.5" customHeight="1" x14ac:dyDescent="0.2">
      <c r="A41" s="118"/>
      <c r="B41" s="121" t="s">
        <v>109</v>
      </c>
      <c r="C41" s="113">
        <v>25.770925110132158</v>
      </c>
      <c r="D41" s="115">
        <v>819</v>
      </c>
      <c r="E41" s="114">
        <v>869</v>
      </c>
      <c r="F41" s="114">
        <v>918</v>
      </c>
      <c r="G41" s="114">
        <v>942</v>
      </c>
      <c r="H41" s="140">
        <v>976</v>
      </c>
      <c r="I41" s="115">
        <v>-157</v>
      </c>
      <c r="J41" s="116">
        <v>-16.08606557377049</v>
      </c>
    </row>
    <row r="42" spans="1:10" s="110" customFormat="1" ht="13.5" customHeight="1" x14ac:dyDescent="0.2">
      <c r="A42" s="118"/>
      <c r="B42" s="121" t="s">
        <v>110</v>
      </c>
      <c r="C42" s="113">
        <v>27.721837633731909</v>
      </c>
      <c r="D42" s="115">
        <v>881</v>
      </c>
      <c r="E42" s="114">
        <v>910</v>
      </c>
      <c r="F42" s="114">
        <v>921</v>
      </c>
      <c r="G42" s="114">
        <v>931</v>
      </c>
      <c r="H42" s="140">
        <v>955</v>
      </c>
      <c r="I42" s="115">
        <v>-74</v>
      </c>
      <c r="J42" s="116">
        <v>-7.7486910994764395</v>
      </c>
    </row>
    <row r="43" spans="1:10" s="110" customFormat="1" ht="13.5" customHeight="1" x14ac:dyDescent="0.2">
      <c r="A43" s="120"/>
      <c r="B43" s="121" t="s">
        <v>111</v>
      </c>
      <c r="C43" s="113">
        <v>33.008181246066705</v>
      </c>
      <c r="D43" s="115">
        <v>1049</v>
      </c>
      <c r="E43" s="114">
        <v>1075</v>
      </c>
      <c r="F43" s="114">
        <v>1094</v>
      </c>
      <c r="G43" s="114">
        <v>1056</v>
      </c>
      <c r="H43" s="140">
        <v>1021</v>
      </c>
      <c r="I43" s="115">
        <v>28</v>
      </c>
      <c r="J43" s="116">
        <v>2.7424094025465231</v>
      </c>
    </row>
    <row r="44" spans="1:10" s="110" customFormat="1" ht="13.5" customHeight="1" x14ac:dyDescent="0.2">
      <c r="A44" s="120"/>
      <c r="B44" s="121" t="s">
        <v>112</v>
      </c>
      <c r="C44" s="113">
        <v>3.9332913782252987</v>
      </c>
      <c r="D44" s="115">
        <v>125</v>
      </c>
      <c r="E44" s="114">
        <v>145</v>
      </c>
      <c r="F44" s="114">
        <v>168</v>
      </c>
      <c r="G44" s="114">
        <v>138</v>
      </c>
      <c r="H44" s="140">
        <v>125</v>
      </c>
      <c r="I44" s="115">
        <v>0</v>
      </c>
      <c r="J44" s="116">
        <v>0</v>
      </c>
    </row>
    <row r="45" spans="1:10" s="110" customFormat="1" ht="13.5" customHeight="1" x14ac:dyDescent="0.2">
      <c r="A45" s="118" t="s">
        <v>113</v>
      </c>
      <c r="B45" s="122" t="s">
        <v>116</v>
      </c>
      <c r="C45" s="113">
        <v>96.444304594084329</v>
      </c>
      <c r="D45" s="115">
        <v>3065</v>
      </c>
      <c r="E45" s="114">
        <v>3178</v>
      </c>
      <c r="F45" s="114">
        <v>3255</v>
      </c>
      <c r="G45" s="114">
        <v>3260</v>
      </c>
      <c r="H45" s="140">
        <v>3226</v>
      </c>
      <c r="I45" s="115">
        <v>-161</v>
      </c>
      <c r="J45" s="116">
        <v>-4.9907005579665222</v>
      </c>
    </row>
    <row r="46" spans="1:10" s="110" customFormat="1" ht="13.5" customHeight="1" x14ac:dyDescent="0.2">
      <c r="A46" s="118"/>
      <c r="B46" s="119" t="s">
        <v>117</v>
      </c>
      <c r="C46" s="113">
        <v>3.4612964128382631</v>
      </c>
      <c r="D46" s="115">
        <v>110</v>
      </c>
      <c r="E46" s="114">
        <v>91</v>
      </c>
      <c r="F46" s="114">
        <v>88</v>
      </c>
      <c r="G46" s="114">
        <v>93</v>
      </c>
      <c r="H46" s="140">
        <v>87</v>
      </c>
      <c r="I46" s="115">
        <v>23</v>
      </c>
      <c r="J46" s="116">
        <v>26.436781609195403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1388</v>
      </c>
      <c r="E48" s="114">
        <v>1411</v>
      </c>
      <c r="F48" s="114">
        <v>1434</v>
      </c>
      <c r="G48" s="114">
        <v>1393</v>
      </c>
      <c r="H48" s="140">
        <v>1344</v>
      </c>
      <c r="I48" s="115">
        <v>44</v>
      </c>
      <c r="J48" s="116">
        <v>3.2738095238095237</v>
      </c>
    </row>
    <row r="49" spans="1:12" s="110" customFormat="1" ht="13.5" customHeight="1" x14ac:dyDescent="0.2">
      <c r="A49" s="118" t="s">
        <v>105</v>
      </c>
      <c r="B49" s="119" t="s">
        <v>106</v>
      </c>
      <c r="C49" s="113">
        <v>40.634005763688762</v>
      </c>
      <c r="D49" s="115">
        <v>564</v>
      </c>
      <c r="E49" s="114">
        <v>556</v>
      </c>
      <c r="F49" s="114">
        <v>570</v>
      </c>
      <c r="G49" s="114">
        <v>537</v>
      </c>
      <c r="H49" s="140">
        <v>539</v>
      </c>
      <c r="I49" s="115">
        <v>25</v>
      </c>
      <c r="J49" s="116">
        <v>4.6382189239332092</v>
      </c>
    </row>
    <row r="50" spans="1:12" s="110" customFormat="1" ht="13.5" customHeight="1" x14ac:dyDescent="0.2">
      <c r="A50" s="120"/>
      <c r="B50" s="119" t="s">
        <v>107</v>
      </c>
      <c r="C50" s="113">
        <v>59.365994236311238</v>
      </c>
      <c r="D50" s="115">
        <v>824</v>
      </c>
      <c r="E50" s="114">
        <v>855</v>
      </c>
      <c r="F50" s="114">
        <v>864</v>
      </c>
      <c r="G50" s="114">
        <v>856</v>
      </c>
      <c r="H50" s="140">
        <v>805</v>
      </c>
      <c r="I50" s="115">
        <v>19</v>
      </c>
      <c r="J50" s="116">
        <v>2.360248447204969</v>
      </c>
    </row>
    <row r="51" spans="1:12" s="110" customFormat="1" ht="13.5" customHeight="1" x14ac:dyDescent="0.2">
      <c r="A51" s="118" t="s">
        <v>105</v>
      </c>
      <c r="B51" s="121" t="s">
        <v>108</v>
      </c>
      <c r="C51" s="113">
        <v>9.1498559077809798</v>
      </c>
      <c r="D51" s="115">
        <v>127</v>
      </c>
      <c r="E51" s="114">
        <v>115</v>
      </c>
      <c r="F51" s="114">
        <v>113</v>
      </c>
      <c r="G51" s="114">
        <v>89</v>
      </c>
      <c r="H51" s="140">
        <v>92</v>
      </c>
      <c r="I51" s="115">
        <v>35</v>
      </c>
      <c r="J51" s="116">
        <v>38.043478260869563</v>
      </c>
    </row>
    <row r="52" spans="1:12" s="110" customFormat="1" ht="13.5" customHeight="1" x14ac:dyDescent="0.2">
      <c r="A52" s="118"/>
      <c r="B52" s="121" t="s">
        <v>109</v>
      </c>
      <c r="C52" s="113">
        <v>65.561959654178679</v>
      </c>
      <c r="D52" s="115">
        <v>910</v>
      </c>
      <c r="E52" s="114">
        <v>947</v>
      </c>
      <c r="F52" s="114">
        <v>961</v>
      </c>
      <c r="G52" s="114">
        <v>956</v>
      </c>
      <c r="H52" s="140">
        <v>916</v>
      </c>
      <c r="I52" s="115">
        <v>-6</v>
      </c>
      <c r="J52" s="116">
        <v>-0.65502183406113534</v>
      </c>
    </row>
    <row r="53" spans="1:12" s="110" customFormat="1" ht="13.5" customHeight="1" x14ac:dyDescent="0.2">
      <c r="A53" s="118"/>
      <c r="B53" s="121" t="s">
        <v>110</v>
      </c>
      <c r="C53" s="113">
        <v>23.342939481268012</v>
      </c>
      <c r="D53" s="115">
        <v>324</v>
      </c>
      <c r="E53" s="114">
        <v>323</v>
      </c>
      <c r="F53" s="114">
        <v>334</v>
      </c>
      <c r="G53" s="114">
        <v>330</v>
      </c>
      <c r="H53" s="140">
        <v>315</v>
      </c>
      <c r="I53" s="115">
        <v>9</v>
      </c>
      <c r="J53" s="116">
        <v>2.8571428571428572</v>
      </c>
    </row>
    <row r="54" spans="1:12" s="110" customFormat="1" ht="13.5" customHeight="1" x14ac:dyDescent="0.2">
      <c r="A54" s="120"/>
      <c r="B54" s="121" t="s">
        <v>111</v>
      </c>
      <c r="C54" s="113">
        <v>1.9452449567723342</v>
      </c>
      <c r="D54" s="115">
        <v>27</v>
      </c>
      <c r="E54" s="114">
        <v>26</v>
      </c>
      <c r="F54" s="114">
        <v>26</v>
      </c>
      <c r="G54" s="114">
        <v>18</v>
      </c>
      <c r="H54" s="140">
        <v>21</v>
      </c>
      <c r="I54" s="115">
        <v>6</v>
      </c>
      <c r="J54" s="116">
        <v>28.571428571428573</v>
      </c>
    </row>
    <row r="55" spans="1:12" s="110" customFormat="1" ht="13.5" customHeight="1" x14ac:dyDescent="0.2">
      <c r="A55" s="120"/>
      <c r="B55" s="121" t="s">
        <v>112</v>
      </c>
      <c r="C55" s="113">
        <v>0.50432276657060515</v>
      </c>
      <c r="D55" s="115">
        <v>7</v>
      </c>
      <c r="E55" s="114">
        <v>7</v>
      </c>
      <c r="F55" s="114">
        <v>8</v>
      </c>
      <c r="G55" s="114">
        <v>3</v>
      </c>
      <c r="H55" s="140">
        <v>6</v>
      </c>
      <c r="I55" s="115">
        <v>1</v>
      </c>
      <c r="J55" s="116">
        <v>16.666666666666668</v>
      </c>
    </row>
    <row r="56" spans="1:12" s="110" customFormat="1" ht="13.5" customHeight="1" x14ac:dyDescent="0.2">
      <c r="A56" s="118" t="s">
        <v>113</v>
      </c>
      <c r="B56" s="122" t="s">
        <v>116</v>
      </c>
      <c r="C56" s="113">
        <v>97.478386167146979</v>
      </c>
      <c r="D56" s="115">
        <v>1353</v>
      </c>
      <c r="E56" s="114">
        <v>1375</v>
      </c>
      <c r="F56" s="114">
        <v>1409</v>
      </c>
      <c r="G56" s="114">
        <v>1371</v>
      </c>
      <c r="H56" s="140">
        <v>1319</v>
      </c>
      <c r="I56" s="115">
        <v>34</v>
      </c>
      <c r="J56" s="116">
        <v>2.5777103866565581</v>
      </c>
    </row>
    <row r="57" spans="1:12" s="110" customFormat="1" ht="13.5" customHeight="1" x14ac:dyDescent="0.2">
      <c r="A57" s="142"/>
      <c r="B57" s="124" t="s">
        <v>117</v>
      </c>
      <c r="C57" s="125">
        <v>2.521613832853026</v>
      </c>
      <c r="D57" s="143">
        <v>35</v>
      </c>
      <c r="E57" s="144">
        <v>36</v>
      </c>
      <c r="F57" s="144">
        <v>25</v>
      </c>
      <c r="G57" s="144">
        <v>22</v>
      </c>
      <c r="H57" s="145">
        <v>24</v>
      </c>
      <c r="I57" s="143">
        <v>11</v>
      </c>
      <c r="J57" s="146">
        <v>45.833333333333336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35309</v>
      </c>
      <c r="E12" s="236">
        <v>35659</v>
      </c>
      <c r="F12" s="114">
        <v>36124</v>
      </c>
      <c r="G12" s="114">
        <v>35664</v>
      </c>
      <c r="H12" s="140">
        <v>35489</v>
      </c>
      <c r="I12" s="115">
        <v>-180</v>
      </c>
      <c r="J12" s="116">
        <v>-0.50719941390289947</v>
      </c>
    </row>
    <row r="13" spans="1:15" s="110" customFormat="1" ht="12" customHeight="1" x14ac:dyDescent="0.2">
      <c r="A13" s="118" t="s">
        <v>105</v>
      </c>
      <c r="B13" s="119" t="s">
        <v>106</v>
      </c>
      <c r="C13" s="113">
        <v>49.401002577246594</v>
      </c>
      <c r="D13" s="115">
        <v>17443</v>
      </c>
      <c r="E13" s="114">
        <v>17564</v>
      </c>
      <c r="F13" s="114">
        <v>17918</v>
      </c>
      <c r="G13" s="114">
        <v>17612</v>
      </c>
      <c r="H13" s="140">
        <v>17477</v>
      </c>
      <c r="I13" s="115">
        <v>-34</v>
      </c>
      <c r="J13" s="116">
        <v>-0.19454139726497682</v>
      </c>
    </row>
    <row r="14" spans="1:15" s="110" customFormat="1" ht="12" customHeight="1" x14ac:dyDescent="0.2">
      <c r="A14" s="118"/>
      <c r="B14" s="119" t="s">
        <v>107</v>
      </c>
      <c r="C14" s="113">
        <v>50.598997422753406</v>
      </c>
      <c r="D14" s="115">
        <v>17866</v>
      </c>
      <c r="E14" s="114">
        <v>18095</v>
      </c>
      <c r="F14" s="114">
        <v>18206</v>
      </c>
      <c r="G14" s="114">
        <v>18052</v>
      </c>
      <c r="H14" s="140">
        <v>18012</v>
      </c>
      <c r="I14" s="115">
        <v>-146</v>
      </c>
      <c r="J14" s="116">
        <v>-0.8105707306240284</v>
      </c>
    </row>
    <row r="15" spans="1:15" s="110" customFormat="1" ht="12" customHeight="1" x14ac:dyDescent="0.2">
      <c r="A15" s="118" t="s">
        <v>105</v>
      </c>
      <c r="B15" s="121" t="s">
        <v>108</v>
      </c>
      <c r="C15" s="113">
        <v>8.0064572771814557</v>
      </c>
      <c r="D15" s="115">
        <v>2827</v>
      </c>
      <c r="E15" s="114">
        <v>2933</v>
      </c>
      <c r="F15" s="114">
        <v>2996</v>
      </c>
      <c r="G15" s="114">
        <v>2624</v>
      </c>
      <c r="H15" s="140">
        <v>2657</v>
      </c>
      <c r="I15" s="115">
        <v>170</v>
      </c>
      <c r="J15" s="116">
        <v>6.3981934512608207</v>
      </c>
    </row>
    <row r="16" spans="1:15" s="110" customFormat="1" ht="12" customHeight="1" x14ac:dyDescent="0.2">
      <c r="A16" s="118"/>
      <c r="B16" s="121" t="s">
        <v>109</v>
      </c>
      <c r="C16" s="113">
        <v>62.423178226514487</v>
      </c>
      <c r="D16" s="115">
        <v>22041</v>
      </c>
      <c r="E16" s="114">
        <v>22237</v>
      </c>
      <c r="F16" s="114">
        <v>22576</v>
      </c>
      <c r="G16" s="114">
        <v>22568</v>
      </c>
      <c r="H16" s="140">
        <v>22538</v>
      </c>
      <c r="I16" s="115">
        <v>-497</v>
      </c>
      <c r="J16" s="116">
        <v>-2.2051646108794039</v>
      </c>
    </row>
    <row r="17" spans="1:10" s="110" customFormat="1" ht="12" customHeight="1" x14ac:dyDescent="0.2">
      <c r="A17" s="118"/>
      <c r="B17" s="121" t="s">
        <v>110</v>
      </c>
      <c r="C17" s="113">
        <v>28.51964088476026</v>
      </c>
      <c r="D17" s="115">
        <v>10070</v>
      </c>
      <c r="E17" s="114">
        <v>10127</v>
      </c>
      <c r="F17" s="114">
        <v>10194</v>
      </c>
      <c r="G17" s="114">
        <v>10139</v>
      </c>
      <c r="H17" s="140">
        <v>9965</v>
      </c>
      <c r="I17" s="115">
        <v>105</v>
      </c>
      <c r="J17" s="116">
        <v>1.053687907676869</v>
      </c>
    </row>
    <row r="18" spans="1:10" s="110" customFormat="1" ht="12" customHeight="1" x14ac:dyDescent="0.2">
      <c r="A18" s="120"/>
      <c r="B18" s="121" t="s">
        <v>111</v>
      </c>
      <c r="C18" s="113">
        <v>1.050723611543799</v>
      </c>
      <c r="D18" s="115">
        <v>371</v>
      </c>
      <c r="E18" s="114">
        <v>362</v>
      </c>
      <c r="F18" s="114">
        <v>358</v>
      </c>
      <c r="G18" s="114">
        <v>333</v>
      </c>
      <c r="H18" s="140">
        <v>329</v>
      </c>
      <c r="I18" s="115">
        <v>42</v>
      </c>
      <c r="J18" s="116">
        <v>12.76595744680851</v>
      </c>
    </row>
    <row r="19" spans="1:10" s="110" customFormat="1" ht="12" customHeight="1" x14ac:dyDescent="0.2">
      <c r="A19" s="120"/>
      <c r="B19" s="121" t="s">
        <v>112</v>
      </c>
      <c r="C19" s="113">
        <v>0.3341924155314509</v>
      </c>
      <c r="D19" s="115">
        <v>118</v>
      </c>
      <c r="E19" s="114">
        <v>106</v>
      </c>
      <c r="F19" s="114">
        <v>115</v>
      </c>
      <c r="G19" s="114">
        <v>107</v>
      </c>
      <c r="H19" s="140">
        <v>112</v>
      </c>
      <c r="I19" s="115">
        <v>6</v>
      </c>
      <c r="J19" s="116">
        <v>5.3571428571428568</v>
      </c>
    </row>
    <row r="20" spans="1:10" s="110" customFormat="1" ht="12" customHeight="1" x14ac:dyDescent="0.2">
      <c r="A20" s="118" t="s">
        <v>113</v>
      </c>
      <c r="B20" s="119" t="s">
        <v>181</v>
      </c>
      <c r="C20" s="113">
        <v>67.894870996063332</v>
      </c>
      <c r="D20" s="115">
        <v>23973</v>
      </c>
      <c r="E20" s="114">
        <v>24224</v>
      </c>
      <c r="F20" s="114">
        <v>24626</v>
      </c>
      <c r="G20" s="114">
        <v>24269</v>
      </c>
      <c r="H20" s="140">
        <v>24205</v>
      </c>
      <c r="I20" s="115">
        <v>-232</v>
      </c>
      <c r="J20" s="116">
        <v>-0.95847965296426363</v>
      </c>
    </row>
    <row r="21" spans="1:10" s="110" customFormat="1" ht="12" customHeight="1" x14ac:dyDescent="0.2">
      <c r="A21" s="118"/>
      <c r="B21" s="119" t="s">
        <v>182</v>
      </c>
      <c r="C21" s="113">
        <v>32.105129003936675</v>
      </c>
      <c r="D21" s="115">
        <v>11336</v>
      </c>
      <c r="E21" s="114">
        <v>11435</v>
      </c>
      <c r="F21" s="114">
        <v>11498</v>
      </c>
      <c r="G21" s="114">
        <v>11395</v>
      </c>
      <c r="H21" s="140">
        <v>11284</v>
      </c>
      <c r="I21" s="115">
        <v>52</v>
      </c>
      <c r="J21" s="116">
        <v>0.46082949308755761</v>
      </c>
    </row>
    <row r="22" spans="1:10" s="110" customFormat="1" ht="12" customHeight="1" x14ac:dyDescent="0.2">
      <c r="A22" s="118" t="s">
        <v>113</v>
      </c>
      <c r="B22" s="119" t="s">
        <v>116</v>
      </c>
      <c r="C22" s="113">
        <v>97.700303038885266</v>
      </c>
      <c r="D22" s="115">
        <v>34497</v>
      </c>
      <c r="E22" s="114">
        <v>34889</v>
      </c>
      <c r="F22" s="114">
        <v>35357</v>
      </c>
      <c r="G22" s="114">
        <v>34912</v>
      </c>
      <c r="H22" s="140">
        <v>34808</v>
      </c>
      <c r="I22" s="115">
        <v>-311</v>
      </c>
      <c r="J22" s="116">
        <v>-0.89347276488163641</v>
      </c>
    </row>
    <row r="23" spans="1:10" s="110" customFormat="1" ht="12" customHeight="1" x14ac:dyDescent="0.2">
      <c r="A23" s="118"/>
      <c r="B23" s="119" t="s">
        <v>117</v>
      </c>
      <c r="C23" s="113">
        <v>2.2968648220000567</v>
      </c>
      <c r="D23" s="115">
        <v>811</v>
      </c>
      <c r="E23" s="114">
        <v>769</v>
      </c>
      <c r="F23" s="114">
        <v>765</v>
      </c>
      <c r="G23" s="114">
        <v>750</v>
      </c>
      <c r="H23" s="140">
        <v>677</v>
      </c>
      <c r="I23" s="115">
        <v>134</v>
      </c>
      <c r="J23" s="116">
        <v>19.793205317577549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42350</v>
      </c>
      <c r="E64" s="236">
        <v>42703</v>
      </c>
      <c r="F64" s="236">
        <v>43294</v>
      </c>
      <c r="G64" s="236">
        <v>42749</v>
      </c>
      <c r="H64" s="140">
        <v>42558</v>
      </c>
      <c r="I64" s="115">
        <v>-208</v>
      </c>
      <c r="J64" s="116">
        <v>-0.48874477184078197</v>
      </c>
    </row>
    <row r="65" spans="1:12" s="110" customFormat="1" ht="12" customHeight="1" x14ac:dyDescent="0.2">
      <c r="A65" s="118" t="s">
        <v>105</v>
      </c>
      <c r="B65" s="119" t="s">
        <v>106</v>
      </c>
      <c r="C65" s="113">
        <v>51.983471074380162</v>
      </c>
      <c r="D65" s="235">
        <v>22015</v>
      </c>
      <c r="E65" s="236">
        <v>22161</v>
      </c>
      <c r="F65" s="236">
        <v>22645</v>
      </c>
      <c r="G65" s="236">
        <v>22286</v>
      </c>
      <c r="H65" s="140">
        <v>22129</v>
      </c>
      <c r="I65" s="115">
        <v>-114</v>
      </c>
      <c r="J65" s="116">
        <v>-0.51516110081793121</v>
      </c>
    </row>
    <row r="66" spans="1:12" s="110" customFormat="1" ht="12" customHeight="1" x14ac:dyDescent="0.2">
      <c r="A66" s="118"/>
      <c r="B66" s="119" t="s">
        <v>107</v>
      </c>
      <c r="C66" s="113">
        <v>48.016528925619838</v>
      </c>
      <c r="D66" s="235">
        <v>20335</v>
      </c>
      <c r="E66" s="236">
        <v>20542</v>
      </c>
      <c r="F66" s="236">
        <v>20649</v>
      </c>
      <c r="G66" s="236">
        <v>20463</v>
      </c>
      <c r="H66" s="140">
        <v>20429</v>
      </c>
      <c r="I66" s="115">
        <v>-94</v>
      </c>
      <c r="J66" s="116">
        <v>-0.4601302070585932</v>
      </c>
    </row>
    <row r="67" spans="1:12" s="110" customFormat="1" ht="12" customHeight="1" x14ac:dyDescent="0.2">
      <c r="A67" s="118" t="s">
        <v>105</v>
      </c>
      <c r="B67" s="121" t="s">
        <v>108</v>
      </c>
      <c r="C67" s="113">
        <v>7.4025974025974026</v>
      </c>
      <c r="D67" s="235">
        <v>3135</v>
      </c>
      <c r="E67" s="236">
        <v>3275</v>
      </c>
      <c r="F67" s="236">
        <v>3344</v>
      </c>
      <c r="G67" s="236">
        <v>2931</v>
      </c>
      <c r="H67" s="140">
        <v>2989</v>
      </c>
      <c r="I67" s="115">
        <v>146</v>
      </c>
      <c r="J67" s="116">
        <v>4.8845767815322851</v>
      </c>
    </row>
    <row r="68" spans="1:12" s="110" customFormat="1" ht="12" customHeight="1" x14ac:dyDescent="0.2">
      <c r="A68" s="118"/>
      <c r="B68" s="121" t="s">
        <v>109</v>
      </c>
      <c r="C68" s="113">
        <v>63.473435655253837</v>
      </c>
      <c r="D68" s="235">
        <v>26881</v>
      </c>
      <c r="E68" s="236">
        <v>27105</v>
      </c>
      <c r="F68" s="236">
        <v>27561</v>
      </c>
      <c r="G68" s="236">
        <v>27533</v>
      </c>
      <c r="H68" s="140">
        <v>27504</v>
      </c>
      <c r="I68" s="115">
        <v>-623</v>
      </c>
      <c r="J68" s="116">
        <v>-2.2651250727166956</v>
      </c>
    </row>
    <row r="69" spans="1:12" s="110" customFormat="1" ht="12" customHeight="1" x14ac:dyDescent="0.2">
      <c r="A69" s="118"/>
      <c r="B69" s="121" t="s">
        <v>110</v>
      </c>
      <c r="C69" s="113">
        <v>28.103896103896105</v>
      </c>
      <c r="D69" s="235">
        <v>11902</v>
      </c>
      <c r="E69" s="236">
        <v>11885</v>
      </c>
      <c r="F69" s="236">
        <v>11957</v>
      </c>
      <c r="G69" s="236">
        <v>11884</v>
      </c>
      <c r="H69" s="140">
        <v>11681</v>
      </c>
      <c r="I69" s="115">
        <v>221</v>
      </c>
      <c r="J69" s="116">
        <v>1.8919613046828183</v>
      </c>
    </row>
    <row r="70" spans="1:12" s="110" customFormat="1" ht="12" customHeight="1" x14ac:dyDescent="0.2">
      <c r="A70" s="120"/>
      <c r="B70" s="121" t="s">
        <v>111</v>
      </c>
      <c r="C70" s="113">
        <v>1.0200708382526564</v>
      </c>
      <c r="D70" s="235">
        <v>432</v>
      </c>
      <c r="E70" s="236">
        <v>438</v>
      </c>
      <c r="F70" s="236">
        <v>432</v>
      </c>
      <c r="G70" s="236">
        <v>401</v>
      </c>
      <c r="H70" s="140">
        <v>384</v>
      </c>
      <c r="I70" s="115">
        <v>48</v>
      </c>
      <c r="J70" s="116">
        <v>12.5</v>
      </c>
    </row>
    <row r="71" spans="1:12" s="110" customFormat="1" ht="12" customHeight="1" x14ac:dyDescent="0.2">
      <c r="A71" s="120"/>
      <c r="B71" s="121" t="s">
        <v>112</v>
      </c>
      <c r="C71" s="113">
        <v>0.32113341204250295</v>
      </c>
      <c r="D71" s="235">
        <v>136</v>
      </c>
      <c r="E71" s="236">
        <v>139</v>
      </c>
      <c r="F71" s="236">
        <v>149</v>
      </c>
      <c r="G71" s="236">
        <v>132</v>
      </c>
      <c r="H71" s="140">
        <v>130</v>
      </c>
      <c r="I71" s="115">
        <v>6</v>
      </c>
      <c r="J71" s="116">
        <v>4.615384615384615</v>
      </c>
    </row>
    <row r="72" spans="1:12" s="110" customFormat="1" ht="12" customHeight="1" x14ac:dyDescent="0.2">
      <c r="A72" s="118" t="s">
        <v>113</v>
      </c>
      <c r="B72" s="119" t="s">
        <v>181</v>
      </c>
      <c r="C72" s="113">
        <v>69.548996458087373</v>
      </c>
      <c r="D72" s="235">
        <v>29454</v>
      </c>
      <c r="E72" s="236">
        <v>29708</v>
      </c>
      <c r="F72" s="236">
        <v>30273</v>
      </c>
      <c r="G72" s="236">
        <v>29826</v>
      </c>
      <c r="H72" s="140">
        <v>29799</v>
      </c>
      <c r="I72" s="115">
        <v>-345</v>
      </c>
      <c r="J72" s="116">
        <v>-1.1577569717104601</v>
      </c>
    </row>
    <row r="73" spans="1:12" s="110" customFormat="1" ht="12" customHeight="1" x14ac:dyDescent="0.2">
      <c r="A73" s="118"/>
      <c r="B73" s="119" t="s">
        <v>182</v>
      </c>
      <c r="C73" s="113">
        <v>30.451003541912634</v>
      </c>
      <c r="D73" s="115">
        <v>12896</v>
      </c>
      <c r="E73" s="114">
        <v>12995</v>
      </c>
      <c r="F73" s="114">
        <v>13021</v>
      </c>
      <c r="G73" s="114">
        <v>12923</v>
      </c>
      <c r="H73" s="140">
        <v>12759</v>
      </c>
      <c r="I73" s="115">
        <v>137</v>
      </c>
      <c r="J73" s="116">
        <v>1.0737518614311465</v>
      </c>
    </row>
    <row r="74" spans="1:12" s="110" customFormat="1" ht="12" customHeight="1" x14ac:dyDescent="0.2">
      <c r="A74" s="118" t="s">
        <v>113</v>
      </c>
      <c r="B74" s="119" t="s">
        <v>116</v>
      </c>
      <c r="C74" s="113">
        <v>98.02125147579693</v>
      </c>
      <c r="D74" s="115">
        <v>41512</v>
      </c>
      <c r="E74" s="114">
        <v>41890</v>
      </c>
      <c r="F74" s="114">
        <v>42446</v>
      </c>
      <c r="G74" s="114">
        <v>41955</v>
      </c>
      <c r="H74" s="140">
        <v>41836</v>
      </c>
      <c r="I74" s="115">
        <v>-324</v>
      </c>
      <c r="J74" s="116">
        <v>-0.7744526245338943</v>
      </c>
    </row>
    <row r="75" spans="1:12" s="110" customFormat="1" ht="12" customHeight="1" x14ac:dyDescent="0.2">
      <c r="A75" s="142"/>
      <c r="B75" s="124" t="s">
        <v>117</v>
      </c>
      <c r="C75" s="125">
        <v>1.974025974025974</v>
      </c>
      <c r="D75" s="143">
        <v>836</v>
      </c>
      <c r="E75" s="144">
        <v>811</v>
      </c>
      <c r="F75" s="144">
        <v>845</v>
      </c>
      <c r="G75" s="144">
        <v>791</v>
      </c>
      <c r="H75" s="145">
        <v>717</v>
      </c>
      <c r="I75" s="143">
        <v>119</v>
      </c>
      <c r="J75" s="146">
        <v>16.596931659693166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35309</v>
      </c>
      <c r="G11" s="114">
        <v>35659</v>
      </c>
      <c r="H11" s="114">
        <v>36124</v>
      </c>
      <c r="I11" s="114">
        <v>35664</v>
      </c>
      <c r="J11" s="140">
        <v>35489</v>
      </c>
      <c r="K11" s="114">
        <v>-180</v>
      </c>
      <c r="L11" s="116">
        <v>-0.50719941390289947</v>
      </c>
    </row>
    <row r="12" spans="1:17" s="110" customFormat="1" ht="24.95" customHeight="1" x14ac:dyDescent="0.2">
      <c r="A12" s="604" t="s">
        <v>185</v>
      </c>
      <c r="B12" s="605"/>
      <c r="C12" s="605"/>
      <c r="D12" s="606"/>
      <c r="E12" s="113">
        <v>49.401002577246594</v>
      </c>
      <c r="F12" s="115">
        <v>17443</v>
      </c>
      <c r="G12" s="114">
        <v>17564</v>
      </c>
      <c r="H12" s="114">
        <v>17918</v>
      </c>
      <c r="I12" s="114">
        <v>17612</v>
      </c>
      <c r="J12" s="140">
        <v>17477</v>
      </c>
      <c r="K12" s="114">
        <v>-34</v>
      </c>
      <c r="L12" s="116">
        <v>-0.19454139726497682</v>
      </c>
    </row>
    <row r="13" spans="1:17" s="110" customFormat="1" ht="15" customHeight="1" x14ac:dyDescent="0.2">
      <c r="A13" s="120"/>
      <c r="B13" s="612" t="s">
        <v>107</v>
      </c>
      <c r="C13" s="612"/>
      <c r="E13" s="113">
        <v>50.598997422753406</v>
      </c>
      <c r="F13" s="115">
        <v>17866</v>
      </c>
      <c r="G13" s="114">
        <v>18095</v>
      </c>
      <c r="H13" s="114">
        <v>18206</v>
      </c>
      <c r="I13" s="114">
        <v>18052</v>
      </c>
      <c r="J13" s="140">
        <v>18012</v>
      </c>
      <c r="K13" s="114">
        <v>-146</v>
      </c>
      <c r="L13" s="116">
        <v>-0.8105707306240284</v>
      </c>
    </row>
    <row r="14" spans="1:17" s="110" customFormat="1" ht="24.95" customHeight="1" x14ac:dyDescent="0.2">
      <c r="A14" s="604" t="s">
        <v>186</v>
      </c>
      <c r="B14" s="605"/>
      <c r="C14" s="605"/>
      <c r="D14" s="606"/>
      <c r="E14" s="113">
        <v>8.0064572771814557</v>
      </c>
      <c r="F14" s="115">
        <v>2827</v>
      </c>
      <c r="G14" s="114">
        <v>2933</v>
      </c>
      <c r="H14" s="114">
        <v>2996</v>
      </c>
      <c r="I14" s="114">
        <v>2624</v>
      </c>
      <c r="J14" s="140">
        <v>2657</v>
      </c>
      <c r="K14" s="114">
        <v>170</v>
      </c>
      <c r="L14" s="116">
        <v>6.3981934512608207</v>
      </c>
    </row>
    <row r="15" spans="1:17" s="110" customFormat="1" ht="15" customHeight="1" x14ac:dyDescent="0.2">
      <c r="A15" s="120"/>
      <c r="B15" s="119"/>
      <c r="C15" s="258" t="s">
        <v>106</v>
      </c>
      <c r="E15" s="113">
        <v>59.709939865581887</v>
      </c>
      <c r="F15" s="115">
        <v>1688</v>
      </c>
      <c r="G15" s="114">
        <v>1764</v>
      </c>
      <c r="H15" s="114">
        <v>1808</v>
      </c>
      <c r="I15" s="114">
        <v>1605</v>
      </c>
      <c r="J15" s="140">
        <v>1596</v>
      </c>
      <c r="K15" s="114">
        <v>92</v>
      </c>
      <c r="L15" s="116">
        <v>5.7644110275689222</v>
      </c>
    </row>
    <row r="16" spans="1:17" s="110" customFormat="1" ht="15" customHeight="1" x14ac:dyDescent="0.2">
      <c r="A16" s="120"/>
      <c r="B16" s="119"/>
      <c r="C16" s="258" t="s">
        <v>107</v>
      </c>
      <c r="E16" s="113">
        <v>40.290060134418113</v>
      </c>
      <c r="F16" s="115">
        <v>1139</v>
      </c>
      <c r="G16" s="114">
        <v>1169</v>
      </c>
      <c r="H16" s="114">
        <v>1188</v>
      </c>
      <c r="I16" s="114">
        <v>1019</v>
      </c>
      <c r="J16" s="140">
        <v>1061</v>
      </c>
      <c r="K16" s="114">
        <v>78</v>
      </c>
      <c r="L16" s="116">
        <v>7.3515551366635252</v>
      </c>
    </row>
    <row r="17" spans="1:12" s="110" customFormat="1" ht="15" customHeight="1" x14ac:dyDescent="0.2">
      <c r="A17" s="120"/>
      <c r="B17" s="121" t="s">
        <v>109</v>
      </c>
      <c r="C17" s="258"/>
      <c r="E17" s="113">
        <v>62.423178226514487</v>
      </c>
      <c r="F17" s="115">
        <v>22041</v>
      </c>
      <c r="G17" s="114">
        <v>22237</v>
      </c>
      <c r="H17" s="114">
        <v>22576</v>
      </c>
      <c r="I17" s="114">
        <v>22568</v>
      </c>
      <c r="J17" s="140">
        <v>22538</v>
      </c>
      <c r="K17" s="114">
        <v>-497</v>
      </c>
      <c r="L17" s="116">
        <v>-2.2051646108794039</v>
      </c>
    </row>
    <row r="18" spans="1:12" s="110" customFormat="1" ht="15" customHeight="1" x14ac:dyDescent="0.2">
      <c r="A18" s="120"/>
      <c r="B18" s="119"/>
      <c r="C18" s="258" t="s">
        <v>106</v>
      </c>
      <c r="E18" s="113">
        <v>49.793566535093689</v>
      </c>
      <c r="F18" s="115">
        <v>10975</v>
      </c>
      <c r="G18" s="114">
        <v>11026</v>
      </c>
      <c r="H18" s="114">
        <v>11283</v>
      </c>
      <c r="I18" s="114">
        <v>11219</v>
      </c>
      <c r="J18" s="140">
        <v>11177</v>
      </c>
      <c r="K18" s="114">
        <v>-202</v>
      </c>
      <c r="L18" s="116">
        <v>-1.8072828129193881</v>
      </c>
    </row>
    <row r="19" spans="1:12" s="110" customFormat="1" ht="15" customHeight="1" x14ac:dyDescent="0.2">
      <c r="A19" s="120"/>
      <c r="B19" s="119"/>
      <c r="C19" s="258" t="s">
        <v>107</v>
      </c>
      <c r="E19" s="113">
        <v>50.206433464906311</v>
      </c>
      <c r="F19" s="115">
        <v>11066</v>
      </c>
      <c r="G19" s="114">
        <v>11211</v>
      </c>
      <c r="H19" s="114">
        <v>11293</v>
      </c>
      <c r="I19" s="114">
        <v>11349</v>
      </c>
      <c r="J19" s="140">
        <v>11361</v>
      </c>
      <c r="K19" s="114">
        <v>-295</v>
      </c>
      <c r="L19" s="116">
        <v>-2.5966024117595281</v>
      </c>
    </row>
    <row r="20" spans="1:12" s="110" customFormat="1" ht="15" customHeight="1" x14ac:dyDescent="0.2">
      <c r="A20" s="120"/>
      <c r="B20" s="121" t="s">
        <v>110</v>
      </c>
      <c r="C20" s="258"/>
      <c r="E20" s="113">
        <v>28.51964088476026</v>
      </c>
      <c r="F20" s="115">
        <v>10070</v>
      </c>
      <c r="G20" s="114">
        <v>10127</v>
      </c>
      <c r="H20" s="114">
        <v>10194</v>
      </c>
      <c r="I20" s="114">
        <v>10139</v>
      </c>
      <c r="J20" s="140">
        <v>9965</v>
      </c>
      <c r="K20" s="114">
        <v>105</v>
      </c>
      <c r="L20" s="116">
        <v>1.053687907676869</v>
      </c>
    </row>
    <row r="21" spans="1:12" s="110" customFormat="1" ht="15" customHeight="1" x14ac:dyDescent="0.2">
      <c r="A21" s="120"/>
      <c r="B21" s="119"/>
      <c r="C21" s="258" t="s">
        <v>106</v>
      </c>
      <c r="E21" s="113">
        <v>45.163853028798414</v>
      </c>
      <c r="F21" s="115">
        <v>4548</v>
      </c>
      <c r="G21" s="114">
        <v>4550</v>
      </c>
      <c r="H21" s="114">
        <v>4602</v>
      </c>
      <c r="I21" s="114">
        <v>4582</v>
      </c>
      <c r="J21" s="140">
        <v>4497</v>
      </c>
      <c r="K21" s="114">
        <v>51</v>
      </c>
      <c r="L21" s="116">
        <v>1.1340893929286191</v>
      </c>
    </row>
    <row r="22" spans="1:12" s="110" customFormat="1" ht="15" customHeight="1" x14ac:dyDescent="0.2">
      <c r="A22" s="120"/>
      <c r="B22" s="119"/>
      <c r="C22" s="258" t="s">
        <v>107</v>
      </c>
      <c r="E22" s="113">
        <v>54.836146971201586</v>
      </c>
      <c r="F22" s="115">
        <v>5522</v>
      </c>
      <c r="G22" s="114">
        <v>5577</v>
      </c>
      <c r="H22" s="114">
        <v>5592</v>
      </c>
      <c r="I22" s="114">
        <v>5557</v>
      </c>
      <c r="J22" s="140">
        <v>5468</v>
      </c>
      <c r="K22" s="114">
        <v>54</v>
      </c>
      <c r="L22" s="116">
        <v>0.98756400877834671</v>
      </c>
    </row>
    <row r="23" spans="1:12" s="110" customFormat="1" ht="15" customHeight="1" x14ac:dyDescent="0.2">
      <c r="A23" s="120"/>
      <c r="B23" s="121" t="s">
        <v>111</v>
      </c>
      <c r="C23" s="258"/>
      <c r="E23" s="113">
        <v>1.050723611543799</v>
      </c>
      <c r="F23" s="115">
        <v>371</v>
      </c>
      <c r="G23" s="114">
        <v>362</v>
      </c>
      <c r="H23" s="114">
        <v>358</v>
      </c>
      <c r="I23" s="114">
        <v>333</v>
      </c>
      <c r="J23" s="140">
        <v>329</v>
      </c>
      <c r="K23" s="114">
        <v>42</v>
      </c>
      <c r="L23" s="116">
        <v>12.76595744680851</v>
      </c>
    </row>
    <row r="24" spans="1:12" s="110" customFormat="1" ht="15" customHeight="1" x14ac:dyDescent="0.2">
      <c r="A24" s="120"/>
      <c r="B24" s="119"/>
      <c r="C24" s="258" t="s">
        <v>106</v>
      </c>
      <c r="E24" s="113">
        <v>62.533692722371967</v>
      </c>
      <c r="F24" s="115">
        <v>232</v>
      </c>
      <c r="G24" s="114">
        <v>224</v>
      </c>
      <c r="H24" s="114">
        <v>225</v>
      </c>
      <c r="I24" s="114">
        <v>206</v>
      </c>
      <c r="J24" s="140">
        <v>207</v>
      </c>
      <c r="K24" s="114">
        <v>25</v>
      </c>
      <c r="L24" s="116">
        <v>12.077294685990339</v>
      </c>
    </row>
    <row r="25" spans="1:12" s="110" customFormat="1" ht="15" customHeight="1" x14ac:dyDescent="0.2">
      <c r="A25" s="120"/>
      <c r="B25" s="119"/>
      <c r="C25" s="258" t="s">
        <v>107</v>
      </c>
      <c r="E25" s="113">
        <v>37.466307277628033</v>
      </c>
      <c r="F25" s="115">
        <v>139</v>
      </c>
      <c r="G25" s="114">
        <v>138</v>
      </c>
      <c r="H25" s="114">
        <v>133</v>
      </c>
      <c r="I25" s="114">
        <v>127</v>
      </c>
      <c r="J25" s="140">
        <v>122</v>
      </c>
      <c r="K25" s="114">
        <v>17</v>
      </c>
      <c r="L25" s="116">
        <v>13.934426229508198</v>
      </c>
    </row>
    <row r="26" spans="1:12" s="110" customFormat="1" ht="15" customHeight="1" x14ac:dyDescent="0.2">
      <c r="A26" s="120"/>
      <c r="C26" s="121" t="s">
        <v>187</v>
      </c>
      <c r="D26" s="110" t="s">
        <v>188</v>
      </c>
      <c r="E26" s="113">
        <v>0.3341924155314509</v>
      </c>
      <c r="F26" s="115">
        <v>118</v>
      </c>
      <c r="G26" s="114">
        <v>106</v>
      </c>
      <c r="H26" s="114">
        <v>115</v>
      </c>
      <c r="I26" s="114">
        <v>107</v>
      </c>
      <c r="J26" s="140">
        <v>112</v>
      </c>
      <c r="K26" s="114">
        <v>6</v>
      </c>
      <c r="L26" s="116">
        <v>5.3571428571428568</v>
      </c>
    </row>
    <row r="27" spans="1:12" s="110" customFormat="1" ht="15" customHeight="1" x14ac:dyDescent="0.2">
      <c r="A27" s="120"/>
      <c r="B27" s="119"/>
      <c r="D27" s="259" t="s">
        <v>106</v>
      </c>
      <c r="E27" s="113">
        <v>53.389830508474574</v>
      </c>
      <c r="F27" s="115">
        <v>63</v>
      </c>
      <c r="G27" s="114">
        <v>57</v>
      </c>
      <c r="H27" s="114">
        <v>63</v>
      </c>
      <c r="I27" s="114">
        <v>56</v>
      </c>
      <c r="J27" s="140">
        <v>58</v>
      </c>
      <c r="K27" s="114">
        <v>5</v>
      </c>
      <c r="L27" s="116">
        <v>8.6206896551724146</v>
      </c>
    </row>
    <row r="28" spans="1:12" s="110" customFormat="1" ht="15" customHeight="1" x14ac:dyDescent="0.2">
      <c r="A28" s="120"/>
      <c r="B28" s="119"/>
      <c r="D28" s="259" t="s">
        <v>107</v>
      </c>
      <c r="E28" s="113">
        <v>46.610169491525426</v>
      </c>
      <c r="F28" s="115">
        <v>55</v>
      </c>
      <c r="G28" s="114">
        <v>49</v>
      </c>
      <c r="H28" s="114">
        <v>52</v>
      </c>
      <c r="I28" s="114">
        <v>51</v>
      </c>
      <c r="J28" s="140">
        <v>54</v>
      </c>
      <c r="K28" s="114">
        <v>1</v>
      </c>
      <c r="L28" s="116">
        <v>1.8518518518518519</v>
      </c>
    </row>
    <row r="29" spans="1:12" s="110" customFormat="1" ht="24.95" customHeight="1" x14ac:dyDescent="0.2">
      <c r="A29" s="604" t="s">
        <v>189</v>
      </c>
      <c r="B29" s="605"/>
      <c r="C29" s="605"/>
      <c r="D29" s="606"/>
      <c r="E29" s="113">
        <v>97.700303038885266</v>
      </c>
      <c r="F29" s="115">
        <v>34497</v>
      </c>
      <c r="G29" s="114">
        <v>34889</v>
      </c>
      <c r="H29" s="114">
        <v>35357</v>
      </c>
      <c r="I29" s="114">
        <v>34912</v>
      </c>
      <c r="J29" s="140">
        <v>34808</v>
      </c>
      <c r="K29" s="114">
        <v>-311</v>
      </c>
      <c r="L29" s="116">
        <v>-0.89347276488163641</v>
      </c>
    </row>
    <row r="30" spans="1:12" s="110" customFormat="1" ht="15" customHeight="1" x14ac:dyDescent="0.2">
      <c r="A30" s="120"/>
      <c r="B30" s="119"/>
      <c r="C30" s="258" t="s">
        <v>106</v>
      </c>
      <c r="E30" s="113">
        <v>48.856422297591095</v>
      </c>
      <c r="F30" s="115">
        <v>16854</v>
      </c>
      <c r="G30" s="114">
        <v>17013</v>
      </c>
      <c r="H30" s="114">
        <v>17350</v>
      </c>
      <c r="I30" s="114">
        <v>17054</v>
      </c>
      <c r="J30" s="140">
        <v>16986</v>
      </c>
      <c r="K30" s="114">
        <v>-132</v>
      </c>
      <c r="L30" s="116">
        <v>-0.77711056163899683</v>
      </c>
    </row>
    <row r="31" spans="1:12" s="110" customFormat="1" ht="15" customHeight="1" x14ac:dyDescent="0.2">
      <c r="A31" s="120"/>
      <c r="B31" s="119"/>
      <c r="C31" s="258" t="s">
        <v>107</v>
      </c>
      <c r="E31" s="113">
        <v>51.143577702408905</v>
      </c>
      <c r="F31" s="115">
        <v>17643</v>
      </c>
      <c r="G31" s="114">
        <v>17876</v>
      </c>
      <c r="H31" s="114">
        <v>18007</v>
      </c>
      <c r="I31" s="114">
        <v>17858</v>
      </c>
      <c r="J31" s="140">
        <v>17822</v>
      </c>
      <c r="K31" s="114">
        <v>-179</v>
      </c>
      <c r="L31" s="116">
        <v>-1.0043766131747278</v>
      </c>
    </row>
    <row r="32" spans="1:12" s="110" customFormat="1" ht="15" customHeight="1" x14ac:dyDescent="0.2">
      <c r="A32" s="120"/>
      <c r="B32" s="119" t="s">
        <v>117</v>
      </c>
      <c r="C32" s="258"/>
      <c r="E32" s="113">
        <v>2.2968648220000567</v>
      </c>
      <c r="F32" s="115">
        <v>811</v>
      </c>
      <c r="G32" s="114">
        <v>769</v>
      </c>
      <c r="H32" s="114">
        <v>765</v>
      </c>
      <c r="I32" s="114">
        <v>750</v>
      </c>
      <c r="J32" s="140">
        <v>677</v>
      </c>
      <c r="K32" s="114">
        <v>134</v>
      </c>
      <c r="L32" s="116">
        <v>19.793205317577549</v>
      </c>
    </row>
    <row r="33" spans="1:12" s="110" customFormat="1" ht="15" customHeight="1" x14ac:dyDescent="0.2">
      <c r="A33" s="120"/>
      <c r="B33" s="119"/>
      <c r="C33" s="258" t="s">
        <v>106</v>
      </c>
      <c r="E33" s="113">
        <v>72.626387176325522</v>
      </c>
      <c r="F33" s="115">
        <v>589</v>
      </c>
      <c r="G33" s="114">
        <v>551</v>
      </c>
      <c r="H33" s="114">
        <v>567</v>
      </c>
      <c r="I33" s="114">
        <v>557</v>
      </c>
      <c r="J33" s="140">
        <v>489</v>
      </c>
      <c r="K33" s="114">
        <v>100</v>
      </c>
      <c r="L33" s="116">
        <v>20.449897750511248</v>
      </c>
    </row>
    <row r="34" spans="1:12" s="110" customFormat="1" ht="15" customHeight="1" x14ac:dyDescent="0.2">
      <c r="A34" s="120"/>
      <c r="B34" s="119"/>
      <c r="C34" s="258" t="s">
        <v>107</v>
      </c>
      <c r="E34" s="113">
        <v>27.373612823674478</v>
      </c>
      <c r="F34" s="115">
        <v>222</v>
      </c>
      <c r="G34" s="114">
        <v>218</v>
      </c>
      <c r="H34" s="114">
        <v>198</v>
      </c>
      <c r="I34" s="114">
        <v>193</v>
      </c>
      <c r="J34" s="140">
        <v>188</v>
      </c>
      <c r="K34" s="114">
        <v>34</v>
      </c>
      <c r="L34" s="116">
        <v>18.085106382978722</v>
      </c>
    </row>
    <row r="35" spans="1:12" s="110" customFormat="1" ht="24.95" customHeight="1" x14ac:dyDescent="0.2">
      <c r="A35" s="604" t="s">
        <v>190</v>
      </c>
      <c r="B35" s="605"/>
      <c r="C35" s="605"/>
      <c r="D35" s="606"/>
      <c r="E35" s="113">
        <v>67.894870996063332</v>
      </c>
      <c r="F35" s="115">
        <v>23973</v>
      </c>
      <c r="G35" s="114">
        <v>24224</v>
      </c>
      <c r="H35" s="114">
        <v>24626</v>
      </c>
      <c r="I35" s="114">
        <v>24269</v>
      </c>
      <c r="J35" s="140">
        <v>24205</v>
      </c>
      <c r="K35" s="114">
        <v>-232</v>
      </c>
      <c r="L35" s="116">
        <v>-0.95847965296426363</v>
      </c>
    </row>
    <row r="36" spans="1:12" s="110" customFormat="1" ht="15" customHeight="1" x14ac:dyDescent="0.2">
      <c r="A36" s="120"/>
      <c r="B36" s="119"/>
      <c r="C36" s="258" t="s">
        <v>106</v>
      </c>
      <c r="E36" s="113">
        <v>64.259792266299584</v>
      </c>
      <c r="F36" s="115">
        <v>15405</v>
      </c>
      <c r="G36" s="114">
        <v>15528</v>
      </c>
      <c r="H36" s="114">
        <v>15838</v>
      </c>
      <c r="I36" s="114">
        <v>15570</v>
      </c>
      <c r="J36" s="140">
        <v>15459</v>
      </c>
      <c r="K36" s="114">
        <v>-54</v>
      </c>
      <c r="L36" s="116">
        <v>-0.34931108092373375</v>
      </c>
    </row>
    <row r="37" spans="1:12" s="110" customFormat="1" ht="15" customHeight="1" x14ac:dyDescent="0.2">
      <c r="A37" s="120"/>
      <c r="B37" s="119"/>
      <c r="C37" s="258" t="s">
        <v>107</v>
      </c>
      <c r="E37" s="113">
        <v>35.740207733700416</v>
      </c>
      <c r="F37" s="115">
        <v>8568</v>
      </c>
      <c r="G37" s="114">
        <v>8696</v>
      </c>
      <c r="H37" s="114">
        <v>8788</v>
      </c>
      <c r="I37" s="114">
        <v>8699</v>
      </c>
      <c r="J37" s="140">
        <v>8746</v>
      </c>
      <c r="K37" s="114">
        <v>-178</v>
      </c>
      <c r="L37" s="116">
        <v>-2.0352160987880175</v>
      </c>
    </row>
    <row r="38" spans="1:12" s="110" customFormat="1" ht="15" customHeight="1" x14ac:dyDescent="0.2">
      <c r="A38" s="120"/>
      <c r="B38" s="119" t="s">
        <v>182</v>
      </c>
      <c r="C38" s="258"/>
      <c r="E38" s="113">
        <v>32.105129003936675</v>
      </c>
      <c r="F38" s="115">
        <v>11336</v>
      </c>
      <c r="G38" s="114">
        <v>11435</v>
      </c>
      <c r="H38" s="114">
        <v>11498</v>
      </c>
      <c r="I38" s="114">
        <v>11395</v>
      </c>
      <c r="J38" s="140">
        <v>11284</v>
      </c>
      <c r="K38" s="114">
        <v>52</v>
      </c>
      <c r="L38" s="116">
        <v>0.46082949308755761</v>
      </c>
    </row>
    <row r="39" spans="1:12" s="110" customFormat="1" ht="15" customHeight="1" x14ac:dyDescent="0.2">
      <c r="A39" s="120"/>
      <c r="B39" s="119"/>
      <c r="C39" s="258" t="s">
        <v>106</v>
      </c>
      <c r="E39" s="113">
        <v>17.978122794636555</v>
      </c>
      <c r="F39" s="115">
        <v>2038</v>
      </c>
      <c r="G39" s="114">
        <v>2036</v>
      </c>
      <c r="H39" s="114">
        <v>2080</v>
      </c>
      <c r="I39" s="114">
        <v>2042</v>
      </c>
      <c r="J39" s="140">
        <v>2018</v>
      </c>
      <c r="K39" s="114">
        <v>20</v>
      </c>
      <c r="L39" s="116">
        <v>0.99108027750247774</v>
      </c>
    </row>
    <row r="40" spans="1:12" s="110" customFormat="1" ht="15" customHeight="1" x14ac:dyDescent="0.2">
      <c r="A40" s="120"/>
      <c r="B40" s="119"/>
      <c r="C40" s="258" t="s">
        <v>107</v>
      </c>
      <c r="E40" s="113">
        <v>82.021877205363438</v>
      </c>
      <c r="F40" s="115">
        <v>9298</v>
      </c>
      <c r="G40" s="114">
        <v>9399</v>
      </c>
      <c r="H40" s="114">
        <v>9418</v>
      </c>
      <c r="I40" s="114">
        <v>9353</v>
      </c>
      <c r="J40" s="140">
        <v>9266</v>
      </c>
      <c r="K40" s="114">
        <v>32</v>
      </c>
      <c r="L40" s="116">
        <v>0.34534858622922515</v>
      </c>
    </row>
    <row r="41" spans="1:12" s="110" customFormat="1" ht="24.75" customHeight="1" x14ac:dyDescent="0.2">
      <c r="A41" s="604" t="s">
        <v>517</v>
      </c>
      <c r="B41" s="605"/>
      <c r="C41" s="605"/>
      <c r="D41" s="606"/>
      <c r="E41" s="113">
        <v>3.6817808490753068</v>
      </c>
      <c r="F41" s="115">
        <v>1300</v>
      </c>
      <c r="G41" s="114">
        <v>1449</v>
      </c>
      <c r="H41" s="114">
        <v>1464</v>
      </c>
      <c r="I41" s="114">
        <v>1182</v>
      </c>
      <c r="J41" s="140">
        <v>1291</v>
      </c>
      <c r="K41" s="114">
        <v>9</v>
      </c>
      <c r="L41" s="116">
        <v>0.69713400464756003</v>
      </c>
    </row>
    <row r="42" spans="1:12" s="110" customFormat="1" ht="15" customHeight="1" x14ac:dyDescent="0.2">
      <c r="A42" s="120"/>
      <c r="B42" s="119"/>
      <c r="C42" s="258" t="s">
        <v>106</v>
      </c>
      <c r="E42" s="113">
        <v>60.92307692307692</v>
      </c>
      <c r="F42" s="115">
        <v>792</v>
      </c>
      <c r="G42" s="114">
        <v>914</v>
      </c>
      <c r="H42" s="114">
        <v>928</v>
      </c>
      <c r="I42" s="114">
        <v>742</v>
      </c>
      <c r="J42" s="140">
        <v>801</v>
      </c>
      <c r="K42" s="114">
        <v>-9</v>
      </c>
      <c r="L42" s="116">
        <v>-1.1235955056179776</v>
      </c>
    </row>
    <row r="43" spans="1:12" s="110" customFormat="1" ht="15" customHeight="1" x14ac:dyDescent="0.2">
      <c r="A43" s="123"/>
      <c r="B43" s="124"/>
      <c r="C43" s="260" t="s">
        <v>107</v>
      </c>
      <c r="D43" s="261"/>
      <c r="E43" s="125">
        <v>39.07692307692308</v>
      </c>
      <c r="F43" s="143">
        <v>508</v>
      </c>
      <c r="G43" s="144">
        <v>535</v>
      </c>
      <c r="H43" s="144">
        <v>536</v>
      </c>
      <c r="I43" s="144">
        <v>440</v>
      </c>
      <c r="J43" s="145">
        <v>490</v>
      </c>
      <c r="K43" s="144">
        <v>18</v>
      </c>
      <c r="L43" s="146">
        <v>3.6734693877551021</v>
      </c>
    </row>
    <row r="44" spans="1:12" s="110" customFormat="1" ht="45.75" customHeight="1" x14ac:dyDescent="0.2">
      <c r="A44" s="604" t="s">
        <v>191</v>
      </c>
      <c r="B44" s="605"/>
      <c r="C44" s="605"/>
      <c r="D44" s="606"/>
      <c r="E44" s="113">
        <v>2.3421790478348297</v>
      </c>
      <c r="F44" s="115">
        <v>827</v>
      </c>
      <c r="G44" s="114">
        <v>837</v>
      </c>
      <c r="H44" s="114">
        <v>834</v>
      </c>
      <c r="I44" s="114">
        <v>786</v>
      </c>
      <c r="J44" s="140">
        <v>796</v>
      </c>
      <c r="K44" s="114">
        <v>31</v>
      </c>
      <c r="L44" s="116">
        <v>3.8944723618090453</v>
      </c>
    </row>
    <row r="45" spans="1:12" s="110" customFormat="1" ht="15" customHeight="1" x14ac:dyDescent="0.2">
      <c r="A45" s="120"/>
      <c r="B45" s="119"/>
      <c r="C45" s="258" t="s">
        <v>106</v>
      </c>
      <c r="E45" s="113">
        <v>59.008464328899635</v>
      </c>
      <c r="F45" s="115">
        <v>488</v>
      </c>
      <c r="G45" s="114">
        <v>495</v>
      </c>
      <c r="H45" s="114">
        <v>498</v>
      </c>
      <c r="I45" s="114">
        <v>472</v>
      </c>
      <c r="J45" s="140">
        <v>478</v>
      </c>
      <c r="K45" s="114">
        <v>10</v>
      </c>
      <c r="L45" s="116">
        <v>2.0920502092050208</v>
      </c>
    </row>
    <row r="46" spans="1:12" s="110" customFormat="1" ht="15" customHeight="1" x14ac:dyDescent="0.2">
      <c r="A46" s="123"/>
      <c r="B46" s="124"/>
      <c r="C46" s="260" t="s">
        <v>107</v>
      </c>
      <c r="D46" s="261"/>
      <c r="E46" s="125">
        <v>40.991535671100365</v>
      </c>
      <c r="F46" s="143">
        <v>339</v>
      </c>
      <c r="G46" s="144">
        <v>342</v>
      </c>
      <c r="H46" s="144">
        <v>336</v>
      </c>
      <c r="I46" s="144">
        <v>314</v>
      </c>
      <c r="J46" s="145">
        <v>318</v>
      </c>
      <c r="K46" s="144">
        <v>21</v>
      </c>
      <c r="L46" s="146">
        <v>6.6037735849056602</v>
      </c>
    </row>
    <row r="47" spans="1:12" s="110" customFormat="1" ht="39" customHeight="1" x14ac:dyDescent="0.2">
      <c r="A47" s="604" t="s">
        <v>518</v>
      </c>
      <c r="B47" s="607"/>
      <c r="C47" s="607"/>
      <c r="D47" s="608"/>
      <c r="E47" s="113">
        <v>0.44464584100371013</v>
      </c>
      <c r="F47" s="115">
        <v>157</v>
      </c>
      <c r="G47" s="114">
        <v>165</v>
      </c>
      <c r="H47" s="114">
        <v>165</v>
      </c>
      <c r="I47" s="114">
        <v>167</v>
      </c>
      <c r="J47" s="140">
        <v>174</v>
      </c>
      <c r="K47" s="114">
        <v>-17</v>
      </c>
      <c r="L47" s="116">
        <v>-9.7701149425287355</v>
      </c>
    </row>
    <row r="48" spans="1:12" s="110" customFormat="1" ht="15" customHeight="1" x14ac:dyDescent="0.2">
      <c r="A48" s="120"/>
      <c r="B48" s="119"/>
      <c r="C48" s="258" t="s">
        <v>106</v>
      </c>
      <c r="E48" s="113">
        <v>57.961783439490446</v>
      </c>
      <c r="F48" s="115">
        <v>91</v>
      </c>
      <c r="G48" s="114">
        <v>88</v>
      </c>
      <c r="H48" s="114">
        <v>94</v>
      </c>
      <c r="I48" s="114">
        <v>92</v>
      </c>
      <c r="J48" s="140">
        <v>92</v>
      </c>
      <c r="K48" s="114">
        <v>-1</v>
      </c>
      <c r="L48" s="116">
        <v>-1.0869565217391304</v>
      </c>
    </row>
    <row r="49" spans="1:12" s="110" customFormat="1" ht="15" customHeight="1" x14ac:dyDescent="0.2">
      <c r="A49" s="123"/>
      <c r="B49" s="124"/>
      <c r="C49" s="260" t="s">
        <v>107</v>
      </c>
      <c r="D49" s="261"/>
      <c r="E49" s="125">
        <v>42.038216560509554</v>
      </c>
      <c r="F49" s="143">
        <v>66</v>
      </c>
      <c r="G49" s="144">
        <v>77</v>
      </c>
      <c r="H49" s="144">
        <v>71</v>
      </c>
      <c r="I49" s="144">
        <v>75</v>
      </c>
      <c r="J49" s="145">
        <v>82</v>
      </c>
      <c r="K49" s="144">
        <v>-16</v>
      </c>
      <c r="L49" s="146">
        <v>-19.512195121951219</v>
      </c>
    </row>
    <row r="50" spans="1:12" s="110" customFormat="1" ht="24.95" customHeight="1" x14ac:dyDescent="0.2">
      <c r="A50" s="609" t="s">
        <v>192</v>
      </c>
      <c r="B50" s="610"/>
      <c r="C50" s="610"/>
      <c r="D50" s="611"/>
      <c r="E50" s="262">
        <v>7.7147469483701041</v>
      </c>
      <c r="F50" s="263">
        <v>2724</v>
      </c>
      <c r="G50" s="264">
        <v>2888</v>
      </c>
      <c r="H50" s="264">
        <v>2920</v>
      </c>
      <c r="I50" s="264">
        <v>2592</v>
      </c>
      <c r="J50" s="265">
        <v>2624</v>
      </c>
      <c r="K50" s="263">
        <v>100</v>
      </c>
      <c r="L50" s="266">
        <v>3.8109756097560976</v>
      </c>
    </row>
    <row r="51" spans="1:12" s="110" customFormat="1" ht="15" customHeight="1" x14ac:dyDescent="0.2">
      <c r="A51" s="120"/>
      <c r="B51" s="119"/>
      <c r="C51" s="258" t="s">
        <v>106</v>
      </c>
      <c r="E51" s="113">
        <v>62.004405286343612</v>
      </c>
      <c r="F51" s="115">
        <v>1689</v>
      </c>
      <c r="G51" s="114">
        <v>1779</v>
      </c>
      <c r="H51" s="114">
        <v>1832</v>
      </c>
      <c r="I51" s="114">
        <v>1654</v>
      </c>
      <c r="J51" s="140">
        <v>1644</v>
      </c>
      <c r="K51" s="114">
        <v>45</v>
      </c>
      <c r="L51" s="116">
        <v>2.7372262773722627</v>
      </c>
    </row>
    <row r="52" spans="1:12" s="110" customFormat="1" ht="15" customHeight="1" x14ac:dyDescent="0.2">
      <c r="A52" s="120"/>
      <c r="B52" s="119"/>
      <c r="C52" s="258" t="s">
        <v>107</v>
      </c>
      <c r="E52" s="113">
        <v>37.995594713656388</v>
      </c>
      <c r="F52" s="115">
        <v>1035</v>
      </c>
      <c r="G52" s="114">
        <v>1109</v>
      </c>
      <c r="H52" s="114">
        <v>1088</v>
      </c>
      <c r="I52" s="114">
        <v>938</v>
      </c>
      <c r="J52" s="140">
        <v>980</v>
      </c>
      <c r="K52" s="114">
        <v>55</v>
      </c>
      <c r="L52" s="116">
        <v>5.6122448979591839</v>
      </c>
    </row>
    <row r="53" spans="1:12" s="110" customFormat="1" ht="15" customHeight="1" x14ac:dyDescent="0.2">
      <c r="A53" s="120"/>
      <c r="B53" s="119"/>
      <c r="C53" s="258" t="s">
        <v>187</v>
      </c>
      <c r="D53" s="110" t="s">
        <v>193</v>
      </c>
      <c r="E53" s="113">
        <v>35.022026431718061</v>
      </c>
      <c r="F53" s="115">
        <v>954</v>
      </c>
      <c r="G53" s="114">
        <v>1096</v>
      </c>
      <c r="H53" s="114">
        <v>1115</v>
      </c>
      <c r="I53" s="114">
        <v>862</v>
      </c>
      <c r="J53" s="140">
        <v>944</v>
      </c>
      <c r="K53" s="114">
        <v>10</v>
      </c>
      <c r="L53" s="116">
        <v>1.0593220338983051</v>
      </c>
    </row>
    <row r="54" spans="1:12" s="110" customFormat="1" ht="15" customHeight="1" x14ac:dyDescent="0.2">
      <c r="A54" s="120"/>
      <c r="B54" s="119"/>
      <c r="D54" s="267" t="s">
        <v>194</v>
      </c>
      <c r="E54" s="113">
        <v>64.15094339622641</v>
      </c>
      <c r="F54" s="115">
        <v>612</v>
      </c>
      <c r="G54" s="114">
        <v>711</v>
      </c>
      <c r="H54" s="114">
        <v>733</v>
      </c>
      <c r="I54" s="114">
        <v>578</v>
      </c>
      <c r="J54" s="140">
        <v>616</v>
      </c>
      <c r="K54" s="114">
        <v>-4</v>
      </c>
      <c r="L54" s="116">
        <v>-0.64935064935064934</v>
      </c>
    </row>
    <row r="55" spans="1:12" s="110" customFormat="1" ht="15" customHeight="1" x14ac:dyDescent="0.2">
      <c r="A55" s="120"/>
      <c r="B55" s="119"/>
      <c r="D55" s="267" t="s">
        <v>195</v>
      </c>
      <c r="E55" s="113">
        <v>35.849056603773583</v>
      </c>
      <c r="F55" s="115">
        <v>342</v>
      </c>
      <c r="G55" s="114">
        <v>385</v>
      </c>
      <c r="H55" s="114">
        <v>382</v>
      </c>
      <c r="I55" s="114">
        <v>284</v>
      </c>
      <c r="J55" s="140">
        <v>328</v>
      </c>
      <c r="K55" s="114">
        <v>14</v>
      </c>
      <c r="L55" s="116">
        <v>4.2682926829268295</v>
      </c>
    </row>
    <row r="56" spans="1:12" s="110" customFormat="1" ht="15" customHeight="1" x14ac:dyDescent="0.2">
      <c r="A56" s="120"/>
      <c r="B56" s="119" t="s">
        <v>196</v>
      </c>
      <c r="C56" s="258"/>
      <c r="E56" s="113">
        <v>76.748137868532098</v>
      </c>
      <c r="F56" s="115">
        <v>27099</v>
      </c>
      <c r="G56" s="114">
        <v>27239</v>
      </c>
      <c r="H56" s="114">
        <v>27624</v>
      </c>
      <c r="I56" s="114">
        <v>27501</v>
      </c>
      <c r="J56" s="140">
        <v>27302</v>
      </c>
      <c r="K56" s="114">
        <v>-203</v>
      </c>
      <c r="L56" s="116">
        <v>-0.74353527214123505</v>
      </c>
    </row>
    <row r="57" spans="1:12" s="110" customFormat="1" ht="15" customHeight="1" x14ac:dyDescent="0.2">
      <c r="A57" s="120"/>
      <c r="B57" s="119"/>
      <c r="C57" s="258" t="s">
        <v>106</v>
      </c>
      <c r="E57" s="113">
        <v>49.204767703605299</v>
      </c>
      <c r="F57" s="115">
        <v>13334</v>
      </c>
      <c r="G57" s="114">
        <v>13347</v>
      </c>
      <c r="H57" s="114">
        <v>13617</v>
      </c>
      <c r="I57" s="114">
        <v>13495</v>
      </c>
      <c r="J57" s="140">
        <v>13379</v>
      </c>
      <c r="K57" s="114">
        <v>-45</v>
      </c>
      <c r="L57" s="116">
        <v>-0.33634800807235221</v>
      </c>
    </row>
    <row r="58" spans="1:12" s="110" customFormat="1" ht="15" customHeight="1" x14ac:dyDescent="0.2">
      <c r="A58" s="120"/>
      <c r="B58" s="119"/>
      <c r="C58" s="258" t="s">
        <v>107</v>
      </c>
      <c r="E58" s="113">
        <v>50.795232296394701</v>
      </c>
      <c r="F58" s="115">
        <v>13765</v>
      </c>
      <c r="G58" s="114">
        <v>13892</v>
      </c>
      <c r="H58" s="114">
        <v>14007</v>
      </c>
      <c r="I58" s="114">
        <v>14006</v>
      </c>
      <c r="J58" s="140">
        <v>13923</v>
      </c>
      <c r="K58" s="114">
        <v>-158</v>
      </c>
      <c r="L58" s="116">
        <v>-1.1348128995187818</v>
      </c>
    </row>
    <row r="59" spans="1:12" s="110" customFormat="1" ht="15" customHeight="1" x14ac:dyDescent="0.2">
      <c r="A59" s="120"/>
      <c r="B59" s="119"/>
      <c r="C59" s="258" t="s">
        <v>105</v>
      </c>
      <c r="D59" s="110" t="s">
        <v>197</v>
      </c>
      <c r="E59" s="113">
        <v>90.984907192147318</v>
      </c>
      <c r="F59" s="115">
        <v>24656</v>
      </c>
      <c r="G59" s="114">
        <v>24779</v>
      </c>
      <c r="H59" s="114">
        <v>25136</v>
      </c>
      <c r="I59" s="114">
        <v>25012</v>
      </c>
      <c r="J59" s="140">
        <v>24818</v>
      </c>
      <c r="K59" s="114">
        <v>-162</v>
      </c>
      <c r="L59" s="116">
        <v>-0.65275203481344191</v>
      </c>
    </row>
    <row r="60" spans="1:12" s="110" customFormat="1" ht="15" customHeight="1" x14ac:dyDescent="0.2">
      <c r="A60" s="120"/>
      <c r="B60" s="119"/>
      <c r="C60" s="258"/>
      <c r="D60" s="267" t="s">
        <v>198</v>
      </c>
      <c r="E60" s="113">
        <v>49.947274497079817</v>
      </c>
      <c r="F60" s="115">
        <v>12315</v>
      </c>
      <c r="G60" s="114">
        <v>12323</v>
      </c>
      <c r="H60" s="114">
        <v>12574</v>
      </c>
      <c r="I60" s="114">
        <v>12456</v>
      </c>
      <c r="J60" s="140">
        <v>12334</v>
      </c>
      <c r="K60" s="114">
        <v>-19</v>
      </c>
      <c r="L60" s="116">
        <v>-0.15404572725798604</v>
      </c>
    </row>
    <row r="61" spans="1:12" s="110" customFormat="1" ht="15" customHeight="1" x14ac:dyDescent="0.2">
      <c r="A61" s="120"/>
      <c r="B61" s="119"/>
      <c r="C61" s="258"/>
      <c r="D61" s="267" t="s">
        <v>199</v>
      </c>
      <c r="E61" s="113">
        <v>50.052725502920183</v>
      </c>
      <c r="F61" s="115">
        <v>12341</v>
      </c>
      <c r="G61" s="114">
        <v>12456</v>
      </c>
      <c r="H61" s="114">
        <v>12562</v>
      </c>
      <c r="I61" s="114">
        <v>12556</v>
      </c>
      <c r="J61" s="140">
        <v>12484</v>
      </c>
      <c r="K61" s="114">
        <v>-143</v>
      </c>
      <c r="L61" s="116">
        <v>-1.1454661967318167</v>
      </c>
    </row>
    <row r="62" spans="1:12" s="110" customFormat="1" ht="15" customHeight="1" x14ac:dyDescent="0.2">
      <c r="A62" s="120"/>
      <c r="B62" s="119"/>
      <c r="C62" s="258"/>
      <c r="D62" s="258" t="s">
        <v>200</v>
      </c>
      <c r="E62" s="113">
        <v>9.0150928078526888</v>
      </c>
      <c r="F62" s="115">
        <v>2443</v>
      </c>
      <c r="G62" s="114">
        <v>2460</v>
      </c>
      <c r="H62" s="114">
        <v>2488</v>
      </c>
      <c r="I62" s="114">
        <v>2489</v>
      </c>
      <c r="J62" s="140">
        <v>2484</v>
      </c>
      <c r="K62" s="114">
        <v>-41</v>
      </c>
      <c r="L62" s="116">
        <v>-1.6505636070853462</v>
      </c>
    </row>
    <row r="63" spans="1:12" s="110" customFormat="1" ht="15" customHeight="1" x14ac:dyDescent="0.2">
      <c r="A63" s="120"/>
      <c r="B63" s="119"/>
      <c r="C63" s="258"/>
      <c r="D63" s="267" t="s">
        <v>198</v>
      </c>
      <c r="E63" s="113">
        <v>41.711011051985267</v>
      </c>
      <c r="F63" s="115">
        <v>1019</v>
      </c>
      <c r="G63" s="114">
        <v>1024</v>
      </c>
      <c r="H63" s="114">
        <v>1043</v>
      </c>
      <c r="I63" s="114">
        <v>1039</v>
      </c>
      <c r="J63" s="140">
        <v>1045</v>
      </c>
      <c r="K63" s="114">
        <v>-26</v>
      </c>
      <c r="L63" s="116">
        <v>-2.4880382775119618</v>
      </c>
    </row>
    <row r="64" spans="1:12" s="110" customFormat="1" ht="15" customHeight="1" x14ac:dyDescent="0.2">
      <c r="A64" s="120"/>
      <c r="B64" s="119"/>
      <c r="C64" s="258"/>
      <c r="D64" s="267" t="s">
        <v>199</v>
      </c>
      <c r="E64" s="113">
        <v>58.288988948014733</v>
      </c>
      <c r="F64" s="115">
        <v>1424</v>
      </c>
      <c r="G64" s="114">
        <v>1436</v>
      </c>
      <c r="H64" s="114">
        <v>1445</v>
      </c>
      <c r="I64" s="114">
        <v>1450</v>
      </c>
      <c r="J64" s="140">
        <v>1439</v>
      </c>
      <c r="K64" s="114">
        <v>-15</v>
      </c>
      <c r="L64" s="116">
        <v>-1.0423905489923557</v>
      </c>
    </row>
    <row r="65" spans="1:12" s="110" customFormat="1" ht="15" customHeight="1" x14ac:dyDescent="0.2">
      <c r="A65" s="120"/>
      <c r="B65" s="119" t="s">
        <v>201</v>
      </c>
      <c r="C65" s="258"/>
      <c r="E65" s="113">
        <v>10.716814409923815</v>
      </c>
      <c r="F65" s="115">
        <v>3784</v>
      </c>
      <c r="G65" s="114">
        <v>3814</v>
      </c>
      <c r="H65" s="114">
        <v>3808</v>
      </c>
      <c r="I65" s="114">
        <v>3806</v>
      </c>
      <c r="J65" s="140">
        <v>3815</v>
      </c>
      <c r="K65" s="114">
        <v>-31</v>
      </c>
      <c r="L65" s="116">
        <v>-0.81258191349934472</v>
      </c>
    </row>
    <row r="66" spans="1:12" s="110" customFormat="1" ht="15" customHeight="1" x14ac:dyDescent="0.2">
      <c r="A66" s="120"/>
      <c r="B66" s="119"/>
      <c r="C66" s="258" t="s">
        <v>106</v>
      </c>
      <c r="E66" s="113">
        <v>40.539112050739959</v>
      </c>
      <c r="F66" s="115">
        <v>1534</v>
      </c>
      <c r="G66" s="114">
        <v>1555</v>
      </c>
      <c r="H66" s="114">
        <v>1549</v>
      </c>
      <c r="I66" s="114">
        <v>1546</v>
      </c>
      <c r="J66" s="140">
        <v>1554</v>
      </c>
      <c r="K66" s="114">
        <v>-20</v>
      </c>
      <c r="L66" s="116">
        <v>-1.287001287001287</v>
      </c>
    </row>
    <row r="67" spans="1:12" s="110" customFormat="1" ht="15" customHeight="1" x14ac:dyDescent="0.2">
      <c r="A67" s="120"/>
      <c r="B67" s="119"/>
      <c r="C67" s="258" t="s">
        <v>107</v>
      </c>
      <c r="E67" s="113">
        <v>59.460887949260041</v>
      </c>
      <c r="F67" s="115">
        <v>2250</v>
      </c>
      <c r="G67" s="114">
        <v>2259</v>
      </c>
      <c r="H67" s="114">
        <v>2259</v>
      </c>
      <c r="I67" s="114">
        <v>2260</v>
      </c>
      <c r="J67" s="140">
        <v>2261</v>
      </c>
      <c r="K67" s="114">
        <v>-11</v>
      </c>
      <c r="L67" s="116">
        <v>-0.48651039363113668</v>
      </c>
    </row>
    <row r="68" spans="1:12" s="110" customFormat="1" ht="15" customHeight="1" x14ac:dyDescent="0.2">
      <c r="A68" s="120"/>
      <c r="B68" s="119"/>
      <c r="C68" s="258" t="s">
        <v>105</v>
      </c>
      <c r="D68" s="110" t="s">
        <v>202</v>
      </c>
      <c r="E68" s="113">
        <v>14.482029598308667</v>
      </c>
      <c r="F68" s="115">
        <v>548</v>
      </c>
      <c r="G68" s="114">
        <v>545</v>
      </c>
      <c r="H68" s="114">
        <v>525</v>
      </c>
      <c r="I68" s="114">
        <v>514</v>
      </c>
      <c r="J68" s="140">
        <v>499</v>
      </c>
      <c r="K68" s="114">
        <v>49</v>
      </c>
      <c r="L68" s="116">
        <v>9.8196392785571138</v>
      </c>
    </row>
    <row r="69" spans="1:12" s="110" customFormat="1" ht="15" customHeight="1" x14ac:dyDescent="0.2">
      <c r="A69" s="120"/>
      <c r="B69" s="119"/>
      <c r="C69" s="258"/>
      <c r="D69" s="267" t="s">
        <v>198</v>
      </c>
      <c r="E69" s="113">
        <v>41.788321167883211</v>
      </c>
      <c r="F69" s="115">
        <v>229</v>
      </c>
      <c r="G69" s="114">
        <v>230</v>
      </c>
      <c r="H69" s="114">
        <v>218</v>
      </c>
      <c r="I69" s="114">
        <v>214</v>
      </c>
      <c r="J69" s="140">
        <v>211</v>
      </c>
      <c r="K69" s="114">
        <v>18</v>
      </c>
      <c r="L69" s="116">
        <v>8.5308056872037916</v>
      </c>
    </row>
    <row r="70" spans="1:12" s="110" customFormat="1" ht="15" customHeight="1" x14ac:dyDescent="0.2">
      <c r="A70" s="120"/>
      <c r="B70" s="119"/>
      <c r="C70" s="258"/>
      <c r="D70" s="267" t="s">
        <v>199</v>
      </c>
      <c r="E70" s="113">
        <v>58.211678832116789</v>
      </c>
      <c r="F70" s="115">
        <v>319</v>
      </c>
      <c r="G70" s="114">
        <v>315</v>
      </c>
      <c r="H70" s="114">
        <v>307</v>
      </c>
      <c r="I70" s="114">
        <v>300</v>
      </c>
      <c r="J70" s="140">
        <v>288</v>
      </c>
      <c r="K70" s="114">
        <v>31</v>
      </c>
      <c r="L70" s="116">
        <v>10.763888888888889</v>
      </c>
    </row>
    <row r="71" spans="1:12" s="110" customFormat="1" ht="15" customHeight="1" x14ac:dyDescent="0.2">
      <c r="A71" s="120"/>
      <c r="B71" s="119"/>
      <c r="C71" s="258"/>
      <c r="D71" s="110" t="s">
        <v>203</v>
      </c>
      <c r="E71" s="113">
        <v>80.02114164904863</v>
      </c>
      <c r="F71" s="115">
        <v>3028</v>
      </c>
      <c r="G71" s="114">
        <v>3049</v>
      </c>
      <c r="H71" s="114">
        <v>3065</v>
      </c>
      <c r="I71" s="114">
        <v>3085</v>
      </c>
      <c r="J71" s="140">
        <v>3113</v>
      </c>
      <c r="K71" s="114">
        <v>-85</v>
      </c>
      <c r="L71" s="116">
        <v>-2.7304850626405397</v>
      </c>
    </row>
    <row r="72" spans="1:12" s="110" customFormat="1" ht="15" customHeight="1" x14ac:dyDescent="0.2">
      <c r="A72" s="120"/>
      <c r="B72" s="119"/>
      <c r="C72" s="258"/>
      <c r="D72" s="267" t="s">
        <v>198</v>
      </c>
      <c r="E72" s="113">
        <v>39.431968295904888</v>
      </c>
      <c r="F72" s="115">
        <v>1194</v>
      </c>
      <c r="G72" s="114">
        <v>1205</v>
      </c>
      <c r="H72" s="114">
        <v>1210</v>
      </c>
      <c r="I72" s="114">
        <v>1220</v>
      </c>
      <c r="J72" s="140">
        <v>1235</v>
      </c>
      <c r="K72" s="114">
        <v>-41</v>
      </c>
      <c r="L72" s="116">
        <v>-3.3198380566801617</v>
      </c>
    </row>
    <row r="73" spans="1:12" s="110" customFormat="1" ht="15" customHeight="1" x14ac:dyDescent="0.2">
      <c r="A73" s="120"/>
      <c r="B73" s="119"/>
      <c r="C73" s="258"/>
      <c r="D73" s="267" t="s">
        <v>199</v>
      </c>
      <c r="E73" s="113">
        <v>60.568031704095112</v>
      </c>
      <c r="F73" s="115">
        <v>1834</v>
      </c>
      <c r="G73" s="114">
        <v>1844</v>
      </c>
      <c r="H73" s="114">
        <v>1855</v>
      </c>
      <c r="I73" s="114">
        <v>1865</v>
      </c>
      <c r="J73" s="140">
        <v>1878</v>
      </c>
      <c r="K73" s="114">
        <v>-44</v>
      </c>
      <c r="L73" s="116">
        <v>-2.3429179978700745</v>
      </c>
    </row>
    <row r="74" spans="1:12" s="110" customFormat="1" ht="15" customHeight="1" x14ac:dyDescent="0.2">
      <c r="A74" s="120"/>
      <c r="B74" s="119"/>
      <c r="C74" s="258"/>
      <c r="D74" s="110" t="s">
        <v>204</v>
      </c>
      <c r="E74" s="113">
        <v>5.4968287526427062</v>
      </c>
      <c r="F74" s="115">
        <v>208</v>
      </c>
      <c r="G74" s="114">
        <v>220</v>
      </c>
      <c r="H74" s="114">
        <v>218</v>
      </c>
      <c r="I74" s="114">
        <v>207</v>
      </c>
      <c r="J74" s="140">
        <v>203</v>
      </c>
      <c r="K74" s="114">
        <v>5</v>
      </c>
      <c r="L74" s="116">
        <v>2.4630541871921183</v>
      </c>
    </row>
    <row r="75" spans="1:12" s="110" customFormat="1" ht="15" customHeight="1" x14ac:dyDescent="0.2">
      <c r="A75" s="120"/>
      <c r="B75" s="119"/>
      <c r="C75" s="258"/>
      <c r="D75" s="267" t="s">
        <v>198</v>
      </c>
      <c r="E75" s="113">
        <v>53.365384615384613</v>
      </c>
      <c r="F75" s="115">
        <v>111</v>
      </c>
      <c r="G75" s="114">
        <v>120</v>
      </c>
      <c r="H75" s="114">
        <v>121</v>
      </c>
      <c r="I75" s="114">
        <v>112</v>
      </c>
      <c r="J75" s="140">
        <v>108</v>
      </c>
      <c r="K75" s="114">
        <v>3</v>
      </c>
      <c r="L75" s="116">
        <v>2.7777777777777777</v>
      </c>
    </row>
    <row r="76" spans="1:12" s="110" customFormat="1" ht="15" customHeight="1" x14ac:dyDescent="0.2">
      <c r="A76" s="120"/>
      <c r="B76" s="119"/>
      <c r="C76" s="258"/>
      <c r="D76" s="267" t="s">
        <v>199</v>
      </c>
      <c r="E76" s="113">
        <v>46.634615384615387</v>
      </c>
      <c r="F76" s="115">
        <v>97</v>
      </c>
      <c r="G76" s="114">
        <v>100</v>
      </c>
      <c r="H76" s="114">
        <v>97</v>
      </c>
      <c r="I76" s="114">
        <v>95</v>
      </c>
      <c r="J76" s="140">
        <v>95</v>
      </c>
      <c r="K76" s="114">
        <v>2</v>
      </c>
      <c r="L76" s="116">
        <v>2.1052631578947367</v>
      </c>
    </row>
    <row r="77" spans="1:12" s="110" customFormat="1" ht="15" customHeight="1" x14ac:dyDescent="0.2">
      <c r="A77" s="534"/>
      <c r="B77" s="119" t="s">
        <v>205</v>
      </c>
      <c r="C77" s="268"/>
      <c r="D77" s="182"/>
      <c r="E77" s="113">
        <v>4.8203007731739786</v>
      </c>
      <c r="F77" s="115">
        <v>1702</v>
      </c>
      <c r="G77" s="114">
        <v>1718</v>
      </c>
      <c r="H77" s="114">
        <v>1772</v>
      </c>
      <c r="I77" s="114">
        <v>1765</v>
      </c>
      <c r="J77" s="140">
        <v>1748</v>
      </c>
      <c r="K77" s="114">
        <v>-46</v>
      </c>
      <c r="L77" s="116">
        <v>-2.6315789473684212</v>
      </c>
    </row>
    <row r="78" spans="1:12" s="110" customFormat="1" ht="15" customHeight="1" x14ac:dyDescent="0.2">
      <c r="A78" s="120"/>
      <c r="B78" s="119"/>
      <c r="C78" s="268" t="s">
        <v>106</v>
      </c>
      <c r="D78" s="182"/>
      <c r="E78" s="113">
        <v>52.056404230317277</v>
      </c>
      <c r="F78" s="115">
        <v>886</v>
      </c>
      <c r="G78" s="114">
        <v>883</v>
      </c>
      <c r="H78" s="114">
        <v>920</v>
      </c>
      <c r="I78" s="114">
        <v>917</v>
      </c>
      <c r="J78" s="140">
        <v>900</v>
      </c>
      <c r="K78" s="114">
        <v>-14</v>
      </c>
      <c r="L78" s="116">
        <v>-1.5555555555555556</v>
      </c>
    </row>
    <row r="79" spans="1:12" s="110" customFormat="1" ht="15" customHeight="1" x14ac:dyDescent="0.2">
      <c r="A79" s="123"/>
      <c r="B79" s="124"/>
      <c r="C79" s="260" t="s">
        <v>107</v>
      </c>
      <c r="D79" s="261"/>
      <c r="E79" s="125">
        <v>47.943595769682723</v>
      </c>
      <c r="F79" s="143">
        <v>816</v>
      </c>
      <c r="G79" s="144">
        <v>835</v>
      </c>
      <c r="H79" s="144">
        <v>852</v>
      </c>
      <c r="I79" s="144">
        <v>848</v>
      </c>
      <c r="J79" s="145">
        <v>848</v>
      </c>
      <c r="K79" s="144">
        <v>-32</v>
      </c>
      <c r="L79" s="146">
        <v>-3.7735849056603774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35309</v>
      </c>
      <c r="E11" s="114">
        <v>35659</v>
      </c>
      <c r="F11" s="114">
        <v>36124</v>
      </c>
      <c r="G11" s="114">
        <v>35664</v>
      </c>
      <c r="H11" s="140">
        <v>35489</v>
      </c>
      <c r="I11" s="115">
        <v>-180</v>
      </c>
      <c r="J11" s="116">
        <v>-0.50719941390289947</v>
      </c>
    </row>
    <row r="12" spans="1:15" s="110" customFormat="1" ht="24.95" customHeight="1" x14ac:dyDescent="0.2">
      <c r="A12" s="193" t="s">
        <v>132</v>
      </c>
      <c r="B12" s="194" t="s">
        <v>133</v>
      </c>
      <c r="C12" s="113">
        <v>4.5200940270186072</v>
      </c>
      <c r="D12" s="115">
        <v>1596</v>
      </c>
      <c r="E12" s="114">
        <v>1555</v>
      </c>
      <c r="F12" s="114">
        <v>1634</v>
      </c>
      <c r="G12" s="114">
        <v>1634</v>
      </c>
      <c r="H12" s="140">
        <v>1649</v>
      </c>
      <c r="I12" s="115">
        <v>-53</v>
      </c>
      <c r="J12" s="116">
        <v>-3.2140691328077624</v>
      </c>
    </row>
    <row r="13" spans="1:15" s="110" customFormat="1" ht="24.95" customHeight="1" x14ac:dyDescent="0.2">
      <c r="A13" s="193" t="s">
        <v>134</v>
      </c>
      <c r="B13" s="199" t="s">
        <v>214</v>
      </c>
      <c r="C13" s="113">
        <v>1.3339375230111303</v>
      </c>
      <c r="D13" s="115">
        <v>471</v>
      </c>
      <c r="E13" s="114">
        <v>496</v>
      </c>
      <c r="F13" s="114">
        <v>489</v>
      </c>
      <c r="G13" s="114">
        <v>452</v>
      </c>
      <c r="H13" s="140">
        <v>445</v>
      </c>
      <c r="I13" s="115">
        <v>26</v>
      </c>
      <c r="J13" s="116">
        <v>5.8426966292134832</v>
      </c>
    </row>
    <row r="14" spans="1:15" s="287" customFormat="1" ht="24" customHeight="1" x14ac:dyDescent="0.2">
      <c r="A14" s="193" t="s">
        <v>215</v>
      </c>
      <c r="B14" s="199" t="s">
        <v>137</v>
      </c>
      <c r="C14" s="113">
        <v>15.24257271517177</v>
      </c>
      <c r="D14" s="115">
        <v>5382</v>
      </c>
      <c r="E14" s="114">
        <v>5416</v>
      </c>
      <c r="F14" s="114">
        <v>5436</v>
      </c>
      <c r="G14" s="114">
        <v>5407</v>
      </c>
      <c r="H14" s="140">
        <v>5437</v>
      </c>
      <c r="I14" s="115">
        <v>-55</v>
      </c>
      <c r="J14" s="116">
        <v>-1.0115872723928636</v>
      </c>
      <c r="K14" s="110"/>
      <c r="L14" s="110"/>
      <c r="M14" s="110"/>
      <c r="N14" s="110"/>
      <c r="O14" s="110"/>
    </row>
    <row r="15" spans="1:15" s="110" customFormat="1" ht="24.75" customHeight="1" x14ac:dyDescent="0.2">
      <c r="A15" s="193" t="s">
        <v>216</v>
      </c>
      <c r="B15" s="199" t="s">
        <v>217</v>
      </c>
      <c r="C15" s="113">
        <v>6.2023846611345546</v>
      </c>
      <c r="D15" s="115">
        <v>2190</v>
      </c>
      <c r="E15" s="114">
        <v>2190</v>
      </c>
      <c r="F15" s="114">
        <v>2190</v>
      </c>
      <c r="G15" s="114">
        <v>2213</v>
      </c>
      <c r="H15" s="140">
        <v>2210</v>
      </c>
      <c r="I15" s="115">
        <v>-20</v>
      </c>
      <c r="J15" s="116">
        <v>-0.90497737556561086</v>
      </c>
    </row>
    <row r="16" spans="1:15" s="287" customFormat="1" ht="24.95" customHeight="1" x14ac:dyDescent="0.2">
      <c r="A16" s="193" t="s">
        <v>218</v>
      </c>
      <c r="B16" s="199" t="s">
        <v>141</v>
      </c>
      <c r="C16" s="113">
        <v>5.4405392392874337</v>
      </c>
      <c r="D16" s="115">
        <v>1921</v>
      </c>
      <c r="E16" s="114">
        <v>1971</v>
      </c>
      <c r="F16" s="114">
        <v>1995</v>
      </c>
      <c r="G16" s="114">
        <v>1969</v>
      </c>
      <c r="H16" s="140">
        <v>1999</v>
      </c>
      <c r="I16" s="115">
        <v>-78</v>
      </c>
      <c r="J16" s="116">
        <v>-3.9019509754877437</v>
      </c>
      <c r="K16" s="110"/>
      <c r="L16" s="110"/>
      <c r="M16" s="110"/>
      <c r="N16" s="110"/>
      <c r="O16" s="110"/>
    </row>
    <row r="17" spans="1:15" s="110" customFormat="1" ht="24.95" customHeight="1" x14ac:dyDescent="0.2">
      <c r="A17" s="193" t="s">
        <v>219</v>
      </c>
      <c r="B17" s="199" t="s">
        <v>220</v>
      </c>
      <c r="C17" s="113">
        <v>3.5996488147497807</v>
      </c>
      <c r="D17" s="115">
        <v>1271</v>
      </c>
      <c r="E17" s="114">
        <v>1255</v>
      </c>
      <c r="F17" s="114">
        <v>1251</v>
      </c>
      <c r="G17" s="114">
        <v>1225</v>
      </c>
      <c r="H17" s="140">
        <v>1228</v>
      </c>
      <c r="I17" s="115">
        <v>43</v>
      </c>
      <c r="J17" s="116">
        <v>3.5016286644951138</v>
      </c>
    </row>
    <row r="18" spans="1:15" s="287" customFormat="1" ht="24.95" customHeight="1" x14ac:dyDescent="0.2">
      <c r="A18" s="201" t="s">
        <v>144</v>
      </c>
      <c r="B18" s="202" t="s">
        <v>145</v>
      </c>
      <c r="C18" s="113">
        <v>10.03710102240222</v>
      </c>
      <c r="D18" s="115">
        <v>3544</v>
      </c>
      <c r="E18" s="114">
        <v>3523</v>
      </c>
      <c r="F18" s="114">
        <v>3650</v>
      </c>
      <c r="G18" s="114">
        <v>3603</v>
      </c>
      <c r="H18" s="140">
        <v>3528</v>
      </c>
      <c r="I18" s="115">
        <v>16</v>
      </c>
      <c r="J18" s="116">
        <v>0.45351473922902497</v>
      </c>
      <c r="K18" s="110"/>
      <c r="L18" s="110"/>
      <c r="M18" s="110"/>
      <c r="N18" s="110"/>
      <c r="O18" s="110"/>
    </row>
    <row r="19" spans="1:15" s="110" customFormat="1" ht="24.95" customHeight="1" x14ac:dyDescent="0.2">
      <c r="A19" s="193" t="s">
        <v>146</v>
      </c>
      <c r="B19" s="199" t="s">
        <v>147</v>
      </c>
      <c r="C19" s="113">
        <v>13.951117278880739</v>
      </c>
      <c r="D19" s="115">
        <v>4926</v>
      </c>
      <c r="E19" s="114">
        <v>5007</v>
      </c>
      <c r="F19" s="114">
        <v>5026</v>
      </c>
      <c r="G19" s="114">
        <v>4931</v>
      </c>
      <c r="H19" s="140">
        <v>4931</v>
      </c>
      <c r="I19" s="115">
        <v>-5</v>
      </c>
      <c r="J19" s="116">
        <v>-0.1013993104846887</v>
      </c>
    </row>
    <row r="20" spans="1:15" s="287" customFormat="1" ht="24.95" customHeight="1" x14ac:dyDescent="0.2">
      <c r="A20" s="193" t="s">
        <v>148</v>
      </c>
      <c r="B20" s="199" t="s">
        <v>149</v>
      </c>
      <c r="C20" s="113">
        <v>4.5031011923305675</v>
      </c>
      <c r="D20" s="115">
        <v>1590</v>
      </c>
      <c r="E20" s="114">
        <v>1592</v>
      </c>
      <c r="F20" s="114">
        <v>1614</v>
      </c>
      <c r="G20" s="114">
        <v>1609</v>
      </c>
      <c r="H20" s="140">
        <v>1575</v>
      </c>
      <c r="I20" s="115">
        <v>15</v>
      </c>
      <c r="J20" s="116">
        <v>0.95238095238095233</v>
      </c>
      <c r="K20" s="110"/>
      <c r="L20" s="110"/>
      <c r="M20" s="110"/>
      <c r="N20" s="110"/>
      <c r="O20" s="110"/>
    </row>
    <row r="21" spans="1:15" s="110" customFormat="1" ht="24.95" customHeight="1" x14ac:dyDescent="0.2">
      <c r="A21" s="201" t="s">
        <v>150</v>
      </c>
      <c r="B21" s="202" t="s">
        <v>151</v>
      </c>
      <c r="C21" s="113">
        <v>2.6338893766461808</v>
      </c>
      <c r="D21" s="115">
        <v>930</v>
      </c>
      <c r="E21" s="114">
        <v>964</v>
      </c>
      <c r="F21" s="114">
        <v>977</v>
      </c>
      <c r="G21" s="114">
        <v>955</v>
      </c>
      <c r="H21" s="140">
        <v>873</v>
      </c>
      <c r="I21" s="115">
        <v>57</v>
      </c>
      <c r="J21" s="116">
        <v>6.529209621993127</v>
      </c>
    </row>
    <row r="22" spans="1:15" s="110" customFormat="1" ht="24.95" customHeight="1" x14ac:dyDescent="0.2">
      <c r="A22" s="201" t="s">
        <v>152</v>
      </c>
      <c r="B22" s="199" t="s">
        <v>153</v>
      </c>
      <c r="C22" s="113">
        <v>0.32852813730210428</v>
      </c>
      <c r="D22" s="115">
        <v>116</v>
      </c>
      <c r="E22" s="114">
        <v>122</v>
      </c>
      <c r="F22" s="114">
        <v>123</v>
      </c>
      <c r="G22" s="114">
        <v>120</v>
      </c>
      <c r="H22" s="140">
        <v>114</v>
      </c>
      <c r="I22" s="115">
        <v>2</v>
      </c>
      <c r="J22" s="116">
        <v>1.7543859649122806</v>
      </c>
    </row>
    <row r="23" spans="1:15" s="110" customFormat="1" ht="24.95" customHeight="1" x14ac:dyDescent="0.2">
      <c r="A23" s="193" t="s">
        <v>154</v>
      </c>
      <c r="B23" s="199" t="s">
        <v>155</v>
      </c>
      <c r="C23" s="113">
        <v>1.3027839927497238</v>
      </c>
      <c r="D23" s="115">
        <v>460</v>
      </c>
      <c r="E23" s="114">
        <v>462</v>
      </c>
      <c r="F23" s="114">
        <v>469</v>
      </c>
      <c r="G23" s="114">
        <v>462</v>
      </c>
      <c r="H23" s="140">
        <v>464</v>
      </c>
      <c r="I23" s="115">
        <v>-4</v>
      </c>
      <c r="J23" s="116">
        <v>-0.86206896551724133</v>
      </c>
    </row>
    <row r="24" spans="1:15" s="110" customFormat="1" ht="24.95" customHeight="1" x14ac:dyDescent="0.2">
      <c r="A24" s="193" t="s">
        <v>156</v>
      </c>
      <c r="B24" s="199" t="s">
        <v>221</v>
      </c>
      <c r="C24" s="113">
        <v>3.4637061372454614</v>
      </c>
      <c r="D24" s="115">
        <v>1223</v>
      </c>
      <c r="E24" s="114">
        <v>1244</v>
      </c>
      <c r="F24" s="114">
        <v>1262</v>
      </c>
      <c r="G24" s="114">
        <v>1257</v>
      </c>
      <c r="H24" s="140">
        <v>1249</v>
      </c>
      <c r="I24" s="115">
        <v>-26</v>
      </c>
      <c r="J24" s="116">
        <v>-2.0816653322658127</v>
      </c>
    </row>
    <row r="25" spans="1:15" s="110" customFormat="1" ht="24.95" customHeight="1" x14ac:dyDescent="0.2">
      <c r="A25" s="193" t="s">
        <v>222</v>
      </c>
      <c r="B25" s="204" t="s">
        <v>159</v>
      </c>
      <c r="C25" s="113">
        <v>2.75283921946246</v>
      </c>
      <c r="D25" s="115">
        <v>972</v>
      </c>
      <c r="E25" s="114">
        <v>985</v>
      </c>
      <c r="F25" s="114">
        <v>1015</v>
      </c>
      <c r="G25" s="114">
        <v>1006</v>
      </c>
      <c r="H25" s="140">
        <v>1010</v>
      </c>
      <c r="I25" s="115">
        <v>-38</v>
      </c>
      <c r="J25" s="116">
        <v>-3.7623762376237622</v>
      </c>
    </row>
    <row r="26" spans="1:15" s="110" customFormat="1" ht="24.95" customHeight="1" x14ac:dyDescent="0.2">
      <c r="A26" s="201">
        <v>782.78300000000002</v>
      </c>
      <c r="B26" s="203" t="s">
        <v>160</v>
      </c>
      <c r="C26" s="113">
        <v>1.8069047551615736</v>
      </c>
      <c r="D26" s="115">
        <v>638</v>
      </c>
      <c r="E26" s="114">
        <v>671</v>
      </c>
      <c r="F26" s="114">
        <v>733</v>
      </c>
      <c r="G26" s="114">
        <v>760</v>
      </c>
      <c r="H26" s="140">
        <v>733</v>
      </c>
      <c r="I26" s="115">
        <v>-95</v>
      </c>
      <c r="J26" s="116">
        <v>-12.960436562073669</v>
      </c>
    </row>
    <row r="27" spans="1:15" s="110" customFormat="1" ht="24.95" customHeight="1" x14ac:dyDescent="0.2">
      <c r="A27" s="193" t="s">
        <v>161</v>
      </c>
      <c r="B27" s="199" t="s">
        <v>223</v>
      </c>
      <c r="C27" s="113">
        <v>10.102240222039706</v>
      </c>
      <c r="D27" s="115">
        <v>3567</v>
      </c>
      <c r="E27" s="114">
        <v>3615</v>
      </c>
      <c r="F27" s="114">
        <v>3610</v>
      </c>
      <c r="G27" s="114">
        <v>3588</v>
      </c>
      <c r="H27" s="140">
        <v>3610</v>
      </c>
      <c r="I27" s="115">
        <v>-43</v>
      </c>
      <c r="J27" s="116">
        <v>-1.1911357340720221</v>
      </c>
    </row>
    <row r="28" spans="1:15" s="110" customFormat="1" ht="24.95" customHeight="1" x14ac:dyDescent="0.2">
      <c r="A28" s="193" t="s">
        <v>163</v>
      </c>
      <c r="B28" s="199" t="s">
        <v>164</v>
      </c>
      <c r="C28" s="113">
        <v>4.5455832790506667</v>
      </c>
      <c r="D28" s="115">
        <v>1605</v>
      </c>
      <c r="E28" s="114">
        <v>1612</v>
      </c>
      <c r="F28" s="114">
        <v>1642</v>
      </c>
      <c r="G28" s="114">
        <v>1618</v>
      </c>
      <c r="H28" s="140">
        <v>1642</v>
      </c>
      <c r="I28" s="115">
        <v>-37</v>
      </c>
      <c r="J28" s="116">
        <v>-2.2533495736906213</v>
      </c>
    </row>
    <row r="29" spans="1:15" s="110" customFormat="1" ht="24.95" customHeight="1" x14ac:dyDescent="0.2">
      <c r="A29" s="193">
        <v>86</v>
      </c>
      <c r="B29" s="199" t="s">
        <v>165</v>
      </c>
      <c r="C29" s="113">
        <v>8.9807131326290754</v>
      </c>
      <c r="D29" s="115">
        <v>3171</v>
      </c>
      <c r="E29" s="114">
        <v>3192</v>
      </c>
      <c r="F29" s="114">
        <v>3183</v>
      </c>
      <c r="G29" s="114">
        <v>3112</v>
      </c>
      <c r="H29" s="140">
        <v>3127</v>
      </c>
      <c r="I29" s="115">
        <v>44</v>
      </c>
      <c r="J29" s="116">
        <v>1.4070994563479373</v>
      </c>
    </row>
    <row r="30" spans="1:15" s="110" customFormat="1" ht="24.95" customHeight="1" x14ac:dyDescent="0.2">
      <c r="A30" s="193">
        <v>87.88</v>
      </c>
      <c r="B30" s="204" t="s">
        <v>166</v>
      </c>
      <c r="C30" s="113">
        <v>10.980203347588434</v>
      </c>
      <c r="D30" s="115">
        <v>3877</v>
      </c>
      <c r="E30" s="114">
        <v>3936</v>
      </c>
      <c r="F30" s="114">
        <v>3977</v>
      </c>
      <c r="G30" s="114">
        <v>3888</v>
      </c>
      <c r="H30" s="140">
        <v>3851</v>
      </c>
      <c r="I30" s="115">
        <v>26</v>
      </c>
      <c r="J30" s="116">
        <v>0.67514931186704752</v>
      </c>
    </row>
    <row r="31" spans="1:15" s="110" customFormat="1" ht="24.95" customHeight="1" x14ac:dyDescent="0.2">
      <c r="A31" s="193" t="s">
        <v>167</v>
      </c>
      <c r="B31" s="199" t="s">
        <v>168</v>
      </c>
      <c r="C31" s="113">
        <v>3.5146846413095809</v>
      </c>
      <c r="D31" s="115">
        <v>1241</v>
      </c>
      <c r="E31" s="114">
        <v>1267</v>
      </c>
      <c r="F31" s="114">
        <v>1284</v>
      </c>
      <c r="G31" s="114">
        <v>1262</v>
      </c>
      <c r="H31" s="140">
        <v>1251</v>
      </c>
      <c r="I31" s="115">
        <v>-10</v>
      </c>
      <c r="J31" s="116">
        <v>-0.79936051159072741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4.5200940270186072</v>
      </c>
      <c r="D34" s="115">
        <v>1596</v>
      </c>
      <c r="E34" s="114">
        <v>1555</v>
      </c>
      <c r="F34" s="114">
        <v>1634</v>
      </c>
      <c r="G34" s="114">
        <v>1634</v>
      </c>
      <c r="H34" s="140">
        <v>1649</v>
      </c>
      <c r="I34" s="115">
        <v>-53</v>
      </c>
      <c r="J34" s="116">
        <v>-3.2140691328077624</v>
      </c>
    </row>
    <row r="35" spans="1:10" s="110" customFormat="1" ht="24.95" customHeight="1" x14ac:dyDescent="0.2">
      <c r="A35" s="292" t="s">
        <v>171</v>
      </c>
      <c r="B35" s="293" t="s">
        <v>172</v>
      </c>
      <c r="C35" s="113">
        <v>26.61361126058512</v>
      </c>
      <c r="D35" s="115">
        <v>9397</v>
      </c>
      <c r="E35" s="114">
        <v>9435</v>
      </c>
      <c r="F35" s="114">
        <v>9575</v>
      </c>
      <c r="G35" s="114">
        <v>9462</v>
      </c>
      <c r="H35" s="140">
        <v>9410</v>
      </c>
      <c r="I35" s="115">
        <v>-13</v>
      </c>
      <c r="J35" s="116">
        <v>-0.13815090329436769</v>
      </c>
    </row>
    <row r="36" spans="1:10" s="110" customFormat="1" ht="24.95" customHeight="1" x14ac:dyDescent="0.2">
      <c r="A36" s="294" t="s">
        <v>173</v>
      </c>
      <c r="B36" s="295" t="s">
        <v>174</v>
      </c>
      <c r="C36" s="125">
        <v>68.866294712396268</v>
      </c>
      <c r="D36" s="143">
        <v>24316</v>
      </c>
      <c r="E36" s="144">
        <v>24669</v>
      </c>
      <c r="F36" s="144">
        <v>24915</v>
      </c>
      <c r="G36" s="144">
        <v>24568</v>
      </c>
      <c r="H36" s="145">
        <v>24430</v>
      </c>
      <c r="I36" s="143">
        <v>-114</v>
      </c>
      <c r="J36" s="146">
        <v>-0.46663937781416293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2020-09-25T13:26:56Z</dcterms:created>
  <dcterms:modified xsi:type="dcterms:W3CDTF">2020-09-28T08:13:45Z</dcterms:modified>
</cp:coreProperties>
</file>