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B45" i="24"/>
  <c r="L44" i="24"/>
  <c r="I44" i="24"/>
  <c r="F44" i="24"/>
  <c r="C44" i="24"/>
  <c r="M44" i="24" s="1"/>
  <c r="B44" i="24"/>
  <c r="D44" i="24" s="1"/>
  <c r="M43" i="24"/>
  <c r="G43" i="24"/>
  <c r="E43" i="24"/>
  <c r="C43" i="24"/>
  <c r="I43" i="24" s="1"/>
  <c r="B43" i="24"/>
  <c r="J43" i="24" s="1"/>
  <c r="I42" i="24"/>
  <c r="F42" i="24"/>
  <c r="C42" i="24"/>
  <c r="M42" i="24" s="1"/>
  <c r="B42" i="24"/>
  <c r="D42" i="24" s="1"/>
  <c r="M41" i="24"/>
  <c r="G41" i="24"/>
  <c r="E41" i="24"/>
  <c r="C41" i="24"/>
  <c r="I41" i="24" s="1"/>
  <c r="B41" i="24"/>
  <c r="I40" i="24"/>
  <c r="F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L20" i="24" s="1"/>
  <c r="C19" i="24"/>
  <c r="C18" i="24"/>
  <c r="C17" i="24"/>
  <c r="C16" i="24"/>
  <c r="C15" i="24"/>
  <c r="C9" i="24"/>
  <c r="C8" i="24"/>
  <c r="C7" i="24"/>
  <c r="B39" i="24"/>
  <c r="B38" i="24"/>
  <c r="B37" i="24"/>
  <c r="B35" i="24"/>
  <c r="B34" i="24"/>
  <c r="B33" i="24"/>
  <c r="B32" i="24"/>
  <c r="B31" i="24"/>
  <c r="H31" i="24" s="1"/>
  <c r="B30" i="24"/>
  <c r="B29" i="24"/>
  <c r="B28" i="24"/>
  <c r="B27" i="24"/>
  <c r="B26" i="24"/>
  <c r="B25" i="24"/>
  <c r="B24" i="24"/>
  <c r="B23" i="24"/>
  <c r="B22" i="24"/>
  <c r="B21" i="24"/>
  <c r="B20" i="24"/>
  <c r="D20" i="24" s="1"/>
  <c r="B19" i="24"/>
  <c r="B18" i="24"/>
  <c r="B17" i="24"/>
  <c r="B16" i="24"/>
  <c r="B15" i="24"/>
  <c r="B9" i="24"/>
  <c r="B8" i="24"/>
  <c r="B7" i="24"/>
  <c r="F35" i="24" l="1"/>
  <c r="D35" i="24"/>
  <c r="K35" i="24"/>
  <c r="J35" i="24"/>
  <c r="H35" i="24"/>
  <c r="F27" i="24"/>
  <c r="D27" i="24"/>
  <c r="K27" i="24"/>
  <c r="J27" i="24"/>
  <c r="H27" i="24"/>
  <c r="F7" i="24"/>
  <c r="D7" i="24"/>
  <c r="K7" i="24"/>
  <c r="J7" i="24"/>
  <c r="H7" i="24"/>
  <c r="K18" i="24"/>
  <c r="J18" i="24"/>
  <c r="H18" i="24"/>
  <c r="F18" i="24"/>
  <c r="D18" i="24"/>
  <c r="F15" i="24"/>
  <c r="D15" i="24"/>
  <c r="K15" i="24"/>
  <c r="J15" i="24"/>
  <c r="H15" i="24"/>
  <c r="K61" i="24"/>
  <c r="J61" i="24"/>
  <c r="I61" i="24"/>
  <c r="C14" i="24"/>
  <c r="C6" i="24"/>
  <c r="C45" i="24"/>
  <c r="C39" i="24"/>
  <c r="K22" i="24"/>
  <c r="J22" i="24"/>
  <c r="H22" i="24"/>
  <c r="F22" i="24"/>
  <c r="D22" i="24"/>
  <c r="D38" i="24"/>
  <c r="K38" i="24"/>
  <c r="J38" i="24"/>
  <c r="H38" i="24"/>
  <c r="F38" i="24"/>
  <c r="I8" i="24"/>
  <c r="G8" i="24"/>
  <c r="M8" i="24"/>
  <c r="E8" i="24"/>
  <c r="L8" i="24"/>
  <c r="I18" i="24"/>
  <c r="G18" i="24"/>
  <c r="M18" i="24"/>
  <c r="E18" i="24"/>
  <c r="L18" i="24"/>
  <c r="G33" i="24"/>
  <c r="M33" i="24"/>
  <c r="E33" i="24"/>
  <c r="L33" i="24"/>
  <c r="I33" i="24"/>
  <c r="F21" i="24"/>
  <c r="D21" i="24"/>
  <c r="K21" i="24"/>
  <c r="J21" i="24"/>
  <c r="H21" i="24"/>
  <c r="K16" i="24"/>
  <c r="J16" i="24"/>
  <c r="H16" i="24"/>
  <c r="F16" i="24"/>
  <c r="D16" i="24"/>
  <c r="F25" i="24"/>
  <c r="D25" i="24"/>
  <c r="K25" i="24"/>
  <c r="J25" i="24"/>
  <c r="K28" i="24"/>
  <c r="J28" i="24"/>
  <c r="H28" i="24"/>
  <c r="F28" i="24"/>
  <c r="D28" i="24"/>
  <c r="K34" i="24"/>
  <c r="J34" i="24"/>
  <c r="H34" i="24"/>
  <c r="F34" i="24"/>
  <c r="D34" i="24"/>
  <c r="G9" i="24"/>
  <c r="M9" i="24"/>
  <c r="E9" i="24"/>
  <c r="L9" i="24"/>
  <c r="I9" i="24"/>
  <c r="I24" i="24"/>
  <c r="G24" i="24"/>
  <c r="M24" i="24"/>
  <c r="E24" i="24"/>
  <c r="L24" i="24"/>
  <c r="I30" i="24"/>
  <c r="G30" i="24"/>
  <c r="M30" i="24"/>
  <c r="E30" i="24"/>
  <c r="F9" i="24"/>
  <c r="D9" i="24"/>
  <c r="K9" i="24"/>
  <c r="J9" i="24"/>
  <c r="H9" i="24"/>
  <c r="H37" i="24"/>
  <c r="F37" i="24"/>
  <c r="D37" i="24"/>
  <c r="K37" i="24"/>
  <c r="J37" i="24"/>
  <c r="F19" i="24"/>
  <c r="D19" i="24"/>
  <c r="K19" i="24"/>
  <c r="J19" i="24"/>
  <c r="H19" i="24"/>
  <c r="H39" i="24"/>
  <c r="F39" i="24"/>
  <c r="D39" i="24"/>
  <c r="K39" i="24"/>
  <c r="J39" i="24"/>
  <c r="I34" i="24"/>
  <c r="G34" i="24"/>
  <c r="M34" i="24"/>
  <c r="E34" i="24"/>
  <c r="L34" i="24"/>
  <c r="K53" i="24"/>
  <c r="J53" i="24"/>
  <c r="I53" i="24"/>
  <c r="K69" i="24"/>
  <c r="J69" i="24"/>
  <c r="I69" i="24"/>
  <c r="B14" i="24"/>
  <c r="B6" i="24"/>
  <c r="F23" i="24"/>
  <c r="D23" i="24"/>
  <c r="K23" i="24"/>
  <c r="J23" i="24"/>
  <c r="H23" i="24"/>
  <c r="F29" i="24"/>
  <c r="D29" i="24"/>
  <c r="K29" i="24"/>
  <c r="J29" i="24"/>
  <c r="H29" i="24"/>
  <c r="K32" i="24"/>
  <c r="J32" i="24"/>
  <c r="H32" i="24"/>
  <c r="F32" i="24"/>
  <c r="D32" i="24"/>
  <c r="G25" i="24"/>
  <c r="M25" i="24"/>
  <c r="E25" i="24"/>
  <c r="L25" i="24"/>
  <c r="I25" i="24"/>
  <c r="H25" i="24"/>
  <c r="K24" i="24"/>
  <c r="J24" i="24"/>
  <c r="H24" i="24"/>
  <c r="F24" i="24"/>
  <c r="D24" i="24"/>
  <c r="I32" i="24"/>
  <c r="G32" i="24"/>
  <c r="M32" i="24"/>
  <c r="E32" i="24"/>
  <c r="L32" i="24"/>
  <c r="H45" i="24"/>
  <c r="F45" i="24"/>
  <c r="D45" i="24"/>
  <c r="K45" i="24"/>
  <c r="J45" i="24"/>
  <c r="F17" i="24"/>
  <c r="D17" i="24"/>
  <c r="K17" i="24"/>
  <c r="J17" i="24"/>
  <c r="H17" i="24"/>
  <c r="K20" i="24"/>
  <c r="J20" i="24"/>
  <c r="H20" i="24"/>
  <c r="F20" i="24"/>
  <c r="K26" i="24"/>
  <c r="J26" i="24"/>
  <c r="H26" i="24"/>
  <c r="F26" i="24"/>
  <c r="D26" i="24"/>
  <c r="I16" i="24"/>
  <c r="G16" i="24"/>
  <c r="M16" i="24"/>
  <c r="E16" i="24"/>
  <c r="L16" i="24"/>
  <c r="I22" i="24"/>
  <c r="G22" i="24"/>
  <c r="M22" i="24"/>
  <c r="E22" i="24"/>
  <c r="L22" i="24"/>
  <c r="L30" i="24"/>
  <c r="F33" i="24"/>
  <c r="D33" i="24"/>
  <c r="K33" i="24"/>
  <c r="J33" i="24"/>
  <c r="H33" i="24"/>
  <c r="G17" i="24"/>
  <c r="M17" i="24"/>
  <c r="E17" i="24"/>
  <c r="L17" i="24"/>
  <c r="I17" i="24"/>
  <c r="K8" i="24"/>
  <c r="J8" i="24"/>
  <c r="H8" i="24"/>
  <c r="F8" i="24"/>
  <c r="D8" i="24"/>
  <c r="K30" i="24"/>
  <c r="J30" i="24"/>
  <c r="H30" i="24"/>
  <c r="F30" i="24"/>
  <c r="D30" i="24"/>
  <c r="I26" i="24"/>
  <c r="G26" i="24"/>
  <c r="M26" i="24"/>
  <c r="E26" i="24"/>
  <c r="L26" i="24"/>
  <c r="I77" i="24"/>
  <c r="K58" i="24"/>
  <c r="J58" i="24"/>
  <c r="K66" i="24"/>
  <c r="J66" i="24"/>
  <c r="K74" i="24"/>
  <c r="J74" i="24"/>
  <c r="I20" i="24"/>
  <c r="G20" i="24"/>
  <c r="M20" i="24"/>
  <c r="E20" i="24"/>
  <c r="I28" i="24"/>
  <c r="G28" i="24"/>
  <c r="M28" i="24"/>
  <c r="E28" i="24"/>
  <c r="I37" i="24"/>
  <c r="G37" i="24"/>
  <c r="M37" i="24"/>
  <c r="E37" i="24"/>
  <c r="L37" i="24"/>
  <c r="K55" i="24"/>
  <c r="J55" i="24"/>
  <c r="K63" i="24"/>
  <c r="J63" i="24"/>
  <c r="K71" i="24"/>
  <c r="J71" i="24"/>
  <c r="G15" i="24"/>
  <c r="M15" i="24"/>
  <c r="E15" i="24"/>
  <c r="L15" i="24"/>
  <c r="I15" i="24"/>
  <c r="G23" i="24"/>
  <c r="M23" i="24"/>
  <c r="E23" i="24"/>
  <c r="L23" i="24"/>
  <c r="I23" i="24"/>
  <c r="G31" i="24"/>
  <c r="M31" i="24"/>
  <c r="E31" i="24"/>
  <c r="L31" i="24"/>
  <c r="I31" i="24"/>
  <c r="H41" i="24"/>
  <c r="F41" i="24"/>
  <c r="D41" i="24"/>
  <c r="K41" i="24"/>
  <c r="K52" i="24"/>
  <c r="J52" i="24"/>
  <c r="K60" i="24"/>
  <c r="J60" i="24"/>
  <c r="K68" i="24"/>
  <c r="J68" i="24"/>
  <c r="K57" i="24"/>
  <c r="J57" i="24"/>
  <c r="K65" i="24"/>
  <c r="J65" i="24"/>
  <c r="K73" i="24"/>
  <c r="J73" i="24"/>
  <c r="G21" i="24"/>
  <c r="M21" i="24"/>
  <c r="E21" i="24"/>
  <c r="L21" i="24"/>
  <c r="I21" i="24"/>
  <c r="G29" i="24"/>
  <c r="M29" i="24"/>
  <c r="E29" i="24"/>
  <c r="L29" i="24"/>
  <c r="I29" i="24"/>
  <c r="M38" i="24"/>
  <c r="E38" i="24"/>
  <c r="L38" i="24"/>
  <c r="I38" i="24"/>
  <c r="G38" i="24"/>
  <c r="L28" i="24"/>
  <c r="H43" i="24"/>
  <c r="F43" i="24"/>
  <c r="D43" i="24"/>
  <c r="K43" i="24"/>
  <c r="K54" i="24"/>
  <c r="J54" i="24"/>
  <c r="K62" i="24"/>
  <c r="J62" i="24"/>
  <c r="K70" i="24"/>
  <c r="J70" i="24"/>
  <c r="K51" i="24"/>
  <c r="J51" i="24"/>
  <c r="K59" i="24"/>
  <c r="J59" i="24"/>
  <c r="K67" i="24"/>
  <c r="J67" i="24"/>
  <c r="K75" i="24"/>
  <c r="K77" i="24" s="1"/>
  <c r="J75" i="24"/>
  <c r="F31" i="24"/>
  <c r="D31" i="24"/>
  <c r="K31" i="24"/>
  <c r="J31" i="24"/>
  <c r="G7" i="24"/>
  <c r="M7" i="24"/>
  <c r="E7" i="24"/>
  <c r="L7" i="24"/>
  <c r="I7" i="24"/>
  <c r="G19" i="24"/>
  <c r="M19" i="24"/>
  <c r="E19" i="24"/>
  <c r="L19" i="24"/>
  <c r="I19" i="24"/>
  <c r="G27" i="24"/>
  <c r="M27" i="24"/>
  <c r="E27" i="24"/>
  <c r="L27" i="24"/>
  <c r="I27" i="24"/>
  <c r="G35" i="24"/>
  <c r="M35" i="24"/>
  <c r="E35" i="24"/>
  <c r="L35" i="24"/>
  <c r="I35" i="24"/>
  <c r="J41" i="24"/>
  <c r="K56" i="24"/>
  <c r="J56" i="24"/>
  <c r="K64" i="24"/>
  <c r="J64" i="24"/>
  <c r="K72" i="24"/>
  <c r="J72" i="24"/>
  <c r="G40" i="24"/>
  <c r="G42" i="24"/>
  <c r="G44" i="24"/>
  <c r="H40" i="24"/>
  <c r="L41" i="24"/>
  <c r="H42" i="24"/>
  <c r="L43" i="24"/>
  <c r="H44" i="24"/>
  <c r="J40" i="24"/>
  <c r="J42" i="24"/>
  <c r="J44" i="24"/>
  <c r="K40" i="24"/>
  <c r="K42" i="24"/>
  <c r="K44" i="24"/>
  <c r="L40" i="24"/>
  <c r="L42" i="24"/>
  <c r="E40" i="24"/>
  <c r="E42" i="24"/>
  <c r="E44" i="24"/>
  <c r="K79" i="24" l="1"/>
  <c r="K6" i="24"/>
  <c r="J6" i="24"/>
  <c r="H6" i="24"/>
  <c r="F6" i="24"/>
  <c r="D6" i="24"/>
  <c r="I39" i="24"/>
  <c r="G39" i="24"/>
  <c r="M39" i="24"/>
  <c r="E39" i="24"/>
  <c r="L39" i="24"/>
  <c r="K14" i="24"/>
  <c r="J14" i="24"/>
  <c r="H14" i="24"/>
  <c r="F14" i="24"/>
  <c r="D14" i="24"/>
  <c r="I45" i="24"/>
  <c r="G45" i="24"/>
  <c r="M45" i="24"/>
  <c r="E45" i="24"/>
  <c r="L45" i="24"/>
  <c r="I6" i="24"/>
  <c r="G6" i="24"/>
  <c r="M6" i="24"/>
  <c r="E6" i="24"/>
  <c r="L6" i="24"/>
  <c r="I14" i="24"/>
  <c r="G14" i="24"/>
  <c r="M14" i="24"/>
  <c r="E14" i="24"/>
  <c r="L14" i="24"/>
  <c r="I78" i="24"/>
  <c r="I79" i="24"/>
  <c r="J77" i="24"/>
  <c r="I82" i="24" l="1"/>
  <c r="J79" i="24"/>
  <c r="J78" i="24"/>
  <c r="I83" i="24" s="1"/>
  <c r="K78" i="24"/>
  <c r="I81" i="24" l="1"/>
</calcChain>
</file>

<file path=xl/sharedStrings.xml><?xml version="1.0" encoding="utf-8"?>
<sst xmlns="http://schemas.openxmlformats.org/spreadsheetml/2006/main" count="1668" uniqueCount="521">
  <si>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</si>
  <si>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</si>
  <si>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</si>
  <si>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</si>
  <si>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</si>
  <si>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</si>
  <si>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</si>
  <si>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</si>
  <si>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</si>
  <si>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</si>
  <si>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</si>
  <si>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</si>
  <si>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</si>
  <si>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Wittenberg (15091)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</si>
  <si>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</si>
  <si>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</si>
  <si>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</si>
  <si>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</si>
  <si>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</si>
  <si>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</si>
  <si>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</si>
  <si>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</si>
  <si>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</si>
  <si>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</si>
  <si>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</si>
  <si>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</si>
  <si>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</si>
  <si>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</si>
  <si>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</si>
  <si>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</si>
  <si>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</si>
  <si>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</si>
  <si>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</si>
  <si>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</si>
  <si>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</si>
  <si>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</si>
  <si>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</si>
  <si>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</si>
  <si>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</si>
  <si>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</si>
  <si>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</si>
  <si>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</si>
  <si>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</si>
  <si>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</si>
  <si>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</si>
  <si>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</si>
  <si>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</si>
  <si>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</si>
  <si>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</si>
  <si>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</si>
  <si>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</si>
  <si>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</si>
  <si>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</si>
  <si>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</si>
  <si>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</si>
  <si>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</si>
  <si>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</si>
  <si>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</si>
  <si>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</si>
  <si>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</si>
  <si>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</si>
  <si>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</si>
  <si>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</si>
  <si>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</si>
  <si>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</si>
  <si>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</si>
  <si>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</si>
  <si>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</si>
  <si>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</si>
  <si>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</si>
  <si>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</si>
  <si>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</si>
  <si>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</si>
  <si>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</si>
  <si>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</si>
  <si>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</si>
  <si>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</si>
  <si>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</si>
  <si>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</si>
  <si>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</si>
  <si>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</si>
  <si>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</si>
  <si>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</si>
  <si>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</si>
  <si>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</si>
  <si>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</si>
  <si>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</si>
  <si>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</si>
  <si>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</si>
  <si>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</si>
  <si>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</si>
  <si>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</si>
  <si>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Wittenberg (15091);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</si>
  <si>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</si>
  <si>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</si>
  <si>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</si>
  <si>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</si>
  <si>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</si>
  <si>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</si>
  <si>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</si>
  <si>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</si>
  <si>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</si>
  <si>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</si>
  <si>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</si>
  <si>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</si>
  <si>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</si>
  <si>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</si>
  <si>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</si>
  <si>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</si>
  <si>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</si>
  <si>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</si>
  <si>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</si>
  <si>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</si>
  <si>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</si>
  <si>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</si>
  <si>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</si>
  <si>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</si>
  <si>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</si>
  <si>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</si>
  <si>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</si>
  <si>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</si>
  <si>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</si>
  <si>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</si>
  <si>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</si>
  <si>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</si>
  <si>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</si>
  <si>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</si>
  <si>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</si>
  <si>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</si>
  <si>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Sachsen-Anhalt</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</si>
  <si>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</si>
  <si>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</si>
  <si>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</si>
  <si>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</si>
  <si>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</si>
  <si>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</si>
  <si>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</si>
  <si>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</si>
  <si>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</si>
  <si>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</si>
  <si>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</si>
  <si>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</si>
  <si>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</si>
  <si>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</si>
  <si>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</si>
  <si>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</si>
  <si>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</si>
  <si>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</si>
  <si>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</si>
  <si>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</si>
  <si>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</si>
  <si>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</si>
  <si>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</si>
  <si>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</si>
  <si>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</si>
  <si>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</si>
  <si>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</si>
  <si>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</si>
  <si>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</si>
  <si>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</si>
  <si>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</si>
  <si>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</si>
  <si>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</si>
  <si>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</si>
  <si>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</si>
  <si>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</si>
  <si>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</si>
  <si>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</si>
  <si>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</si>
  <si>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</si>
  <si>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</si>
  <si>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</si>
  <si>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</si>
  <si>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</si>
  <si>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</si>
  <si>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</si>
  <si>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</si>
  <si>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</si>
  <si>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</si>
  <si>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</si>
  <si>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</si>
  <si>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</si>
  <si>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</si>
  <si>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Wittenberg (15091)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</si>
  <si>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</si>
  <si>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</si>
  <si>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</si>
  <si>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</si>
  <si>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</si>
  <si>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</si>
  <si>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</si>
  <si>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</si>
  <si>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</si>
  <si>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</si>
  <si>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</si>
  <si>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</si>
  <si>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</si>
  <si>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</si>
  <si>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</si>
  <si>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</si>
  <si>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</si>
  <si>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</si>
  <si>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</si>
  <si>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</si>
  <si>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</si>
  <si>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</si>
  <si>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</si>
  <si>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</si>
  <si>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</si>
  <si>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</si>
  <si>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</si>
  <si>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</si>
  <si>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</si>
  <si>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</si>
  <si>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</si>
  <si>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</si>
  <si>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</si>
  <si>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</si>
  <si>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</si>
  <si>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</si>
  <si>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</si>
  <si>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</si>
  <si>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</si>
  <si>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</si>
  <si>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</si>
  <si>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</si>
  <si>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</si>
  <si>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</si>
  <si>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</si>
  <si>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</si>
  <si>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</si>
  <si>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</si>
  <si>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</si>
  <si>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</si>
  <si>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</si>
  <si>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</si>
  <si>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</si>
  <si>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</si>
  <si>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</si>
  <si>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</si>
  <si>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</si>
  <si>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</si>
  <si>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</si>
  <si>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</si>
  <si>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</si>
  <si>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</si>
  <si>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</si>
  <si>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</si>
  <si>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</si>
  <si>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</si>
  <si>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</si>
  <si>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</si>
  <si>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</si>
  <si>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</si>
  <si>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</si>
  <si>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</si>
  <si>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</si>
  <si>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</si>
  <si>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</si>
  <si>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</si>
  <si>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</si>
  <si>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</si>
  <si>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</si>
  <si>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</si>
  <si>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</si>
  <si>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</si>
  <si>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</si>
  <si>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</si>
  <si>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</si>
  <si>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</si>
  <si>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</si>
  <si>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</si>
  <si>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</si>
  <si>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</si>
  <si>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</si>
  <si>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</si>
  <si>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</si>
  <si>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</si>
  <si>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</si>
  <si>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</si>
  <si>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</si>
  <si>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</si>
  <si>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</si>
  <si>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</si>
  <si>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</si>
  <si>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</si>
  <si>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</si>
  <si>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</si>
  <si>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</si>
  <si>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</si>
  <si>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</si>
  <si>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</si>
  <si>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</si>
  <si>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</si>
  <si>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</si>
  <si>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</si>
  <si>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</si>
  <si>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</si>
  <si>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</si>
  <si>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</si>
  <si>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</si>
  <si>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</si>
  <si>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</si>
  <si>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</si>
  <si>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</si>
  <si>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</si>
  <si>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</si>
  <si>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</si>
  <si>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</si>
  <si>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</si>
  <si>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</si>
  <si>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</si>
  <si>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</si>
  <si>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</si>
  <si>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</si>
  <si>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</si>
  <si>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</si>
  <si>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</si>
  <si>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</si>
  <si>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</si>
  <si>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</si>
  <si>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</si>
  <si>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</si>
  <si>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</si>
  <si>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</si>
  <si>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</si>
  <si>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</si>
  <si>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</si>
  <si>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</si>
  <si>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</si>
  <si>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</si>
  <si>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</si>
  <si>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</si>
  <si>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</si>
  <si>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</si>
  <si>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</si>
  <si>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</si>
  <si>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</si>
  <si>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</si>
  <si>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</si>
  <si>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</si>
  <si>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</si>
  <si>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</si>
  <si>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</si>
  <si>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</si>
  <si>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</si>
  <si>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</si>
  <si>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</si>
  <si>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</si>
  <si>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</si>
  <si>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</si>
  <si>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</si>
  <si>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</si>
  <si>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</si>
  <si>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</si>
  <si>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</si>
  <si>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</si>
  <si>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</si>
  <si>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</si>
  <si>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</si>
  <si>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</si>
  <si>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</si>
  <si>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</si>
  <si>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</si>
  <si>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</si>
  <si>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</si>
  <si>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</si>
  <si>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</si>
  <si>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</si>
  <si>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</si>
  <si>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</si>
  <si>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</si>
  <si>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</si>
  <si>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Wittenberg (15091);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</si>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</sst>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{B5482549-8E71-4894-94FB-3D3DE2F1B31D}</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E50A-4FE5-98F2-C68765268920}"/>
                </c:ext>
              </c:extLst>
            </c:dLbl>
            <c:dLbl>
              <c:idx val="1"/>
              <c:tx>
                <c:strRef>
                  <c:f>Daten_Diagramme!$D$7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{EC61A3A9-7E0B-4764-8BA3-F1A32284E8AD}</c15:txfldGUID>
                      <c15:f>Daten_Diagramme!$D$7</c15:f>
                      <c15:dlblFieldTableCache>
                        <c:ptCount val="1"/>
                        <c:pt idx="0">
                          <c:v>0.1</c:v>
                        </c:pt>
                      </c15:dlblFieldTableCache>
                    </c15:dlblFTEntry>
                  </c15:dlblFieldTable>
                  <c15:showDataLabelsRange val="0"/>
                </c:ext>
                <c:ext xmlns:c16="http://schemas.microsoft.com/office/drawing/2014/chart" uri="{C3380CC4-5D6E-409C-BE32-E72D297353CC}">
                  <c16:uniqueId val="{00000001-E50A-4FE5-98F2-C68765268920}"/>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{D3B2B04C-2B16-489D-8F98-BC70811E05FA}</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E50A-4FE5-98F2-C6876526892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{47DA1AD5-C384-4F4F-9529-2CC275010C39}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50A-4FE5-98F2-C6876526892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0.76673134014352839</c:v>
                </c:pt>
                <c:pt idx="1">
                  <c:v>8.2197109924516704E-2</c:v>
                </c:pt>
                <c:pt idx="2">
                  <c:v>0.95490282911153723</c:v>
                </c:pt>
                <c:pt idx="3">
                  <c:v>1.0875687030768</c:v>
                </c:pt>
              </c:numCache>
            </c:numRef>
          </c:val>
          <c:extLst>
            <c:ext xmlns:c16="http://schemas.microsoft.com/office/drawing/2014/chart" uri="{C3380CC4-5D6E-409C-BE32-E72D297353CC}">
              <c16:uniqueId val="{00000004-E50A-4FE5-98F2-C6876526892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{5A928696-35C9-4887-BDF1-5106D03A45AF}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50A-4FE5-98F2-C6876526892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{9C875F36-4992-459F-9F01-85F5D56B54A4}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50A-4FE5-98F2-C6876526892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{BA32069D-2BFA-4EA1-AAFF-48BFEE4E9F56}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50A-4FE5-98F2-C6876526892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{F4A0737B-4C8E-4828-A127-961491C6F864}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50A-4FE5-98F2-C687652689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50A-4FE5-98F2-C6876526892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50A-4FE5-98F2-C6876526892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{16FAD9C7-0359-47A1-83E7-6518904381F0}</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73AA-4032-829F-3F5D079F2BEB}"/>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{A3F3CF52-5B5B-40BB-A67C-F8ADE0FA5849}</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73AA-4032-829F-3F5D079F2BE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{C388F45E-BC78-4E98-B7EF-084638B1A31C}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3AA-4032-829F-3F5D079F2BE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{9CEE71D2-271B-48C7-B35E-3EBDC3B39664}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3AA-4032-829F-3F5D079F2B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-2.1164021164021163</c:v>
                </c:pt>
                <c:pt idx="1">
                  <c:v>-2.7368672112575281</c:v>
                </c:pt>
                <c:pt idx="2">
                  <c:v>-3.6279896103654186</c:v>
                </c:pt>
                <c:pt idx="3">
                  <c:v>-2.8655893304673015</c:v>
                </c:pt>
              </c:numCache>
            </c:numRef>
          </c:val>
          <c:extLst>
            <c:ext xmlns:c16="http://schemas.microsoft.com/office/drawing/2014/chart" uri="{C3380CC4-5D6E-409C-BE32-E72D297353CC}">
              <c16:uniqueId val="{00000004-73AA-4032-829F-3F5D079F2BE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{135E201D-D97D-4C54-8325-2A0B8E8F0340}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3AA-4032-829F-3F5D079F2BE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{45F83C91-A44F-41B3-A64E-F233C7955F81}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3AA-4032-829F-3F5D079F2BE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{8562E2D7-CEFF-48D1-A467-D68F85173F5E}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3AA-4032-829F-3F5D079F2BE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{A552DF17-E0AE-45F7-BFE4-F4885EA6E859}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3AA-4032-829F-3F5D079F2B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3AA-4032-829F-3F5D079F2BE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3AA-4032-829F-3F5D079F2BE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{37684D6E-C8B7-47EB-9553-785DC63E8B24}</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2420-4C07-8837-F8553A7C6CB5}"/>
                </c:ext>
              </c:extLst>
            </c:dLbl>
            <c:dLbl>
              <c:idx val="1"/>
              <c:tx>
                <c:strRef>
                  <c:f>Daten_Diagramme!$D$15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{BB65B68E-55C4-426A-A7A4-B23219A079C8}</c15:txfldGUID>
                      <c15:f>Daten_Diagramme!$D$15</c15:f>
                      <c15:dlblFieldTableCache>
                        <c:ptCount val="1"/>
                        <c:pt idx="0">
                          <c:v>6.7</c:v>
                        </c:pt>
                      </c15:dlblFieldTableCache>
                    </c15:dlblFTEntry>
                  </c15:dlblFieldTable>
                  <c15:showDataLabelsRange val="0"/>
                </c:ext>
                <c:ext xmlns:c16="http://schemas.microsoft.com/office/drawing/2014/chart" uri="{C3380CC4-5D6E-409C-BE32-E72D297353CC}">
                  <c16:uniqueId val="{00000001-2420-4C07-8837-F8553A7C6CB5}"/>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{A77C3BA1-F6AC-4ADC-AC1C-51F90856713A}</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2420-4C07-8837-F8553A7C6CB5}"/>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{14592806-56A6-4C6E-885E-1A7D60BDCEFE}</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2420-4C07-8837-F8553A7C6CB5}"/>
                </c:ext>
              </c:extLst>
            </c:dLbl>
            <c:dLbl>
              <c:idx val="4"/>
              <c:tx>
                <c:strRef>
                  <c:f>Daten_Diagramme!$D$18</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{2709E0CB-43A1-411C-862C-340DEA2D673C}</c15:txfldGUID>
                      <c15:f>Daten_Diagramme!$D$18</c15:f>
                      <c15:dlblFieldTableCache>
                        <c:ptCount val="1"/>
                        <c:pt idx="0">
                          <c:v>6.2</c:v>
                        </c:pt>
                      </c15:dlblFieldTableCache>
                    </c15:dlblFTEntry>
                  </c15:dlblFieldTable>
                  <c15:showDataLabelsRange val="0"/>
                </c:ext>
                <c:ext xmlns:c16="http://schemas.microsoft.com/office/drawing/2014/chart" uri="{C3380CC4-5D6E-409C-BE32-E72D297353CC}">
                  <c16:uniqueId val="{00000004-2420-4C07-8837-F8553A7C6CB5}"/>
                </c:ext>
              </c:extLst>
            </c:dLbl>
            <c:dLbl>
              <c:idx val="5"/>
              <c:tx>
                <c:strRef>
                  <c:f>Daten_Diagramme!$D$19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{3B3D2A6F-FD1C-4F99-AF9C-0520FCBC1C7F}</c15:txfldGUID>
                      <c15:f>Daten_Diagramme!$D$19</c15:f>
                      <c15:dlblFieldTableCache>
                        <c:ptCount val="1"/>
                        <c:pt idx="0">
                          <c:v>-6.0</c:v>
                        </c:pt>
                      </c15:dlblFieldTableCache>
                    </c15:dlblFTEntry>
                  </c15:dlblFieldTable>
                  <c15:showDataLabelsRange val="0"/>
                </c:ext>
                <c:ext xmlns:c16="http://schemas.microsoft.com/office/drawing/2014/chart" uri="{C3380CC4-5D6E-409C-BE32-E72D297353CC}">
                  <c16:uniqueId val="{00000005-2420-4C07-8837-F8553A7C6CB5}"/>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{92C7FCEE-BA3A-414C-8566-443C5776ECCB}</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2420-4C07-8837-F8553A7C6CB5}"/>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{CB01AFE8-942B-45EB-83F4-728A5C3B6067}</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2420-4C07-8837-F8553A7C6CB5}"/>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{74564E5D-4D47-4851-8C4C-5CF2AF7E6C84}</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2420-4C07-8837-F8553A7C6CB5}"/>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{AF822D4D-2F95-4D1F-B4FB-C89D4D20799A}</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2420-4C07-8837-F8553A7C6CB5}"/>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{DCFE14F6-B969-45B8-AF39-8C767F2ED8FC}</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2420-4C07-8837-F8553A7C6CB5}"/>
                </c:ext>
              </c:extLst>
            </c:dLbl>
            <c:dLbl>
              <c:idx val="11"/>
              <c:tx>
                <c:strRef>
                  <c:f>Daten_Diagramme!$D$25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{CA3B56F3-3167-4889-9EE1-BDAF048D569C}</c15:txfldGUID>
                      <c15:f>Daten_Diagramme!$D$25</c15:f>
                      <c15:dlblFieldTableCache>
                        <c:ptCount val="1"/>
                        <c:pt idx="0">
                          <c:v>3.7</c:v>
                        </c:pt>
                      </c15:dlblFieldTableCache>
                    </c15:dlblFTEntry>
                  </c15:dlblFieldTable>
                  <c15:showDataLabelsRange val="0"/>
                </c:ext>
                <c:ext xmlns:c16="http://schemas.microsoft.com/office/drawing/2014/chart" uri="{C3380CC4-5D6E-409C-BE32-E72D297353CC}">
                  <c16:uniqueId val="{0000000B-2420-4C07-8837-F8553A7C6CB5}"/>
                </c:ext>
              </c:extLst>
            </c:dLbl>
            <c:dLbl>
              <c:idx val="12"/>
              <c:tx>
                <c:strRef>
                  <c:f>Daten_Diagramme!$D$26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{3A3EFFFA-3584-4684-827F-1F143D848850}</c15:txfldGUID>
                      <c15:f>Daten_Diagramme!$D$26</c15:f>
                      <c15:dlblFieldTableCache>
                        <c:ptCount val="1"/>
                        <c:pt idx="0">
                          <c:v>-5.7</c:v>
                        </c:pt>
                      </c15:dlblFieldTableCache>
                    </c15:dlblFTEntry>
                  </c15:dlblFieldTable>
                  <c15:showDataLabelsRange val="0"/>
                </c:ext>
                <c:ext xmlns:c16="http://schemas.microsoft.com/office/drawing/2014/chart" uri="{C3380CC4-5D6E-409C-BE32-E72D297353CC}">
                  <c16:uniqueId val="{0000000C-2420-4C07-8837-F8553A7C6CB5}"/>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{B6C112FD-3E69-43EA-919B-BD229665370D}</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2420-4C07-8837-F8553A7C6CB5}"/>
                </c:ext>
              </c:extLst>
            </c:dLbl>
            <c:dLbl>
              <c:idx val="14"/>
              <c:tx>
                <c:strRef>
                  <c:f>Daten_Diagramme!$D$28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{7F10F7E9-C9EC-4274-8099-3C21CBEB3711}</c15:txfldGUID>
                      <c15:f>Daten_Diagramme!$D$28</c15:f>
                      <c15:dlblFieldTableCache>
                        <c:ptCount val="1"/>
                        <c:pt idx="0">
                          <c:v>5.1</c:v>
                        </c:pt>
                      </c15:dlblFieldTableCache>
                    </c15:dlblFTEntry>
                  </c15:dlblFieldTable>
                  <c15:showDataLabelsRange val="0"/>
                </c:ext>
                <c:ext xmlns:c16="http://schemas.microsoft.com/office/drawing/2014/chart" uri="{C3380CC4-5D6E-409C-BE32-E72D297353CC}">
                  <c16:uniqueId val="{0000000E-2420-4C07-8837-F8553A7C6CB5}"/>
                </c:ext>
              </c:extLst>
            </c:dLbl>
            <c:dLbl>
              <c:idx val="15"/>
              <c:tx>
                <c:strRef>
                  <c:f>Daten_Diagramme!$D$29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{494E9856-6A41-4233-A25A-9A44EB3BE568}</c15:txfldGUID>
                      <c15:f>Daten_Diagramme!$D$29</c15:f>
                      <c15:dlblFieldTableCache>
                        <c:ptCount val="1"/>
                        <c:pt idx="0">
                          <c:v>5.9</c:v>
                        </c:pt>
                      </c15:dlblFieldTableCache>
                    </c15:dlblFTEntry>
                  </c15:dlblFieldTable>
                  <c15:showDataLabelsRange val="0"/>
                </c:ext>
                <c:ext xmlns:c16="http://schemas.microsoft.com/office/drawing/2014/chart" uri="{C3380CC4-5D6E-409C-BE32-E72D297353CC}">
                  <c16:uniqueId val="{0000000F-2420-4C07-8837-F8553A7C6CB5}"/>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{37B67607-CA3B-4ACD-B0B5-6DB5B436CAB7}</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2420-4C07-8837-F8553A7C6CB5}"/>
                </c:ext>
              </c:extLst>
            </c:dLbl>
            <c:dLbl>
              <c:idx val="17"/>
              <c:tx>
                <c:strRef>
                  <c:f>Daten_Diagramme!$D$31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{3505A80C-6995-421E-A796-4A35D62C3C5A}</c15:txfldGUID>
                      <c15:f>Daten_Diagramme!$D$31</c15:f>
                      <c15:dlblFieldTableCache>
                        <c:ptCount val="1"/>
                        <c:pt idx="0">
                          <c:v>-6.3</c:v>
                        </c:pt>
                      </c15:dlblFieldTableCache>
                    </c15:dlblFTEntry>
                  </c15:dlblFieldTable>
                  <c15:showDataLabelsRange val="0"/>
                </c:ext>
                <c:ext xmlns:c16="http://schemas.microsoft.com/office/drawing/2014/chart" uri="{C3380CC4-5D6E-409C-BE32-E72D297353CC}">
                  <c16:uniqueId val="{00000011-2420-4C07-8837-F8553A7C6CB5}"/>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{107AF81C-A879-4953-8E73-BCD52BA1E07D}</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2420-4C07-8837-F8553A7C6CB5}"/>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{830EE57B-9793-40F3-9C10-29C7810A0574}</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2420-4C07-8837-F8553A7C6CB5}"/>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{3205153B-024D-45F0-9D9F-01F512D88C00}</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2420-4C07-8837-F8553A7C6CB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{4A9EBD18-01D1-440B-A9A8-D518CFD96CE9}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420-4C07-8837-F8553A7C6CB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{0A4038E0-7253-4A3C-A4E7-81A6AB6EB659}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420-4C07-8837-F8553A7C6CB5}"/>
                </c:ext>
              </c:extLst>
            </c:dLbl>
            <c:dLbl>
              <c:idx val="23"/>
              <c:tx>
                <c:strRef>
                  <c:f>Daten_Diagramme!$D$37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{B8853659-7DD8-4F8E-89F9-31E9C8AAAC65}</c15:txfldGUID>
                      <c15:f>Daten_Diagramme!$D$37</c15:f>
                      <c15:dlblFieldTableCache>
                        <c:ptCount val="1"/>
                        <c:pt idx="0">
                          <c:v>6.7</c:v>
                        </c:pt>
                      </c15:dlblFieldTableCache>
                    </c15:dlblFTEntry>
                  </c15:dlblFieldTable>
                  <c15:showDataLabelsRange val="0"/>
                </c:ext>
                <c:ext xmlns:c16="http://schemas.microsoft.com/office/drawing/2014/chart" uri="{C3380CC4-5D6E-409C-BE32-E72D297353CC}">
                  <c16:uniqueId val="{00000017-2420-4C07-8837-F8553A7C6CB5}"/>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{B3C819FF-E14F-411A-9A72-083361ED10F3}</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2420-4C07-8837-F8553A7C6CB5}"/>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{CFDCF293-5B0C-4E15-80C4-50ECB3CCC9AB}</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2420-4C07-8837-F8553A7C6CB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{3DA31CDB-6960-4797-885C-B3F0C8F088E9}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420-4C07-8837-F8553A7C6CB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{3D7E2826-4958-4682-9CAA-C077EE9081AA}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420-4C07-8837-F8553A7C6CB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{B9E7B6B1-ECA3-4F61-9DB0-ABE19B286283}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420-4C07-8837-F8553A7C6CB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{72B28CD3-B0C0-4725-8C66-F00D24F3B5EA}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420-4C07-8837-F8553A7C6CB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{AF82C4F7-DF7D-4F62-9F57-A745E4B6AB33}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420-4C07-8837-F8553A7C6CB5}"/>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{5174B0EB-BD41-4071-866B-098FCFAC7302}</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2420-4C07-8837-F8553A7C6C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0.76673134014352839</c:v>
                </c:pt>
                <c:pt idx="1">
                  <c:v>6.666666666666667</c:v>
                </c:pt>
                <c:pt idx="2">
                  <c:v>-2.4579560155239326</c:v>
                </c:pt>
                <c:pt idx="3">
                  <c:v>-0.32411992437201764</c:v>
                </c:pt>
                <c:pt idx="4">
                  <c:v>6.2137797810688991</c:v>
                </c:pt>
                <c:pt idx="5">
                  <c:v>-5.9955033724706466</c:v>
                </c:pt>
                <c:pt idx="6">
                  <c:v>0.27513756878439222</c:v>
                </c:pt>
                <c:pt idx="7">
                  <c:v>0.17040613462084636</c:v>
                </c:pt>
                <c:pt idx="8">
                  <c:v>0.4065040650406504</c:v>
                </c:pt>
                <c:pt idx="9">
                  <c:v>-0.26246719160104987</c:v>
                </c:pt>
                <c:pt idx="10">
                  <c:v>-0.52199850857568975</c:v>
                </c:pt>
                <c:pt idx="11">
                  <c:v>3.7383177570093458</c:v>
                </c:pt>
                <c:pt idx="12">
                  <c:v>-5.7259713701431494</c:v>
                </c:pt>
                <c:pt idx="13">
                  <c:v>0.29585798816568049</c:v>
                </c:pt>
                <c:pt idx="14">
                  <c:v>5.0632911392405067</c:v>
                </c:pt>
                <c:pt idx="15">
                  <c:v>5.8900523560209423</c:v>
                </c:pt>
                <c:pt idx="16">
                  <c:v>2.9538904899135447</c:v>
                </c:pt>
                <c:pt idx="17">
                  <c:v>-6.3473053892215567</c:v>
                </c:pt>
                <c:pt idx="18">
                  <c:v>2.3234484867013148</c:v>
                </c:pt>
                <c:pt idx="19">
                  <c:v>3.3630069238377844</c:v>
                </c:pt>
                <c:pt idx="20">
                  <c:v>-0.16474464579901152</c:v>
                </c:pt>
                <c:pt idx="21">
                  <c:v>0</c:v>
                </c:pt>
                <c:pt idx="23">
                  <c:v>6.666666666666667</c:v>
                </c:pt>
                <c:pt idx="24">
                  <c:v>-0.31816115836633985</c:v>
                </c:pt>
                <c:pt idx="25">
                  <c:v>1.118645366432977</c:v>
                </c:pt>
              </c:numCache>
            </c:numRef>
          </c:val>
          <c:extLst>
            <c:ext xmlns:c16="http://schemas.microsoft.com/office/drawing/2014/chart" uri="{C3380CC4-5D6E-409C-BE32-E72D297353CC}">
              <c16:uniqueId val="{00000020-2420-4C07-8837-F8553A7C6CB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{0434CE4C-CED5-4FE3-89AC-F2C20D676628}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420-4C07-8837-F8553A7C6CB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{360FADC6-2DEF-4296-824D-11BED7AA8716}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420-4C07-8837-F8553A7C6CB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{5757F1AF-401B-49A4-9F1B-604A607E630B}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420-4C07-8837-F8553A7C6CB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{15E92A2E-76AF-4503-8A8E-3051D4289118}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420-4C07-8837-F8553A7C6CB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{E733FA9C-E3C1-4E87-BEAB-DCF7797657D2}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420-4C07-8837-F8553A7C6CB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{687ABCA2-871F-47D6-A11D-B09FE9D7F910}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420-4C07-8837-F8553A7C6CB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{B7641FA7-DAD0-4D90-B241-1E161397AF7B}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420-4C07-8837-F8553A7C6CB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{ED118FB4-745B-4280-8866-3CECDE91B798}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420-4C07-8837-F8553A7C6CB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{732D4831-9DF6-42D3-8BC7-4D15BA4DDBD3}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420-4C07-8837-F8553A7C6CB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{C95DB885-8AA1-459E-9F9F-6B77B39342A9}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420-4C07-8837-F8553A7C6CB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{74692DB9-31DA-4EE2-97B6-09D01E455593}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420-4C07-8837-F8553A7C6CB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{A589CE20-9917-4925-85DD-309C5BDE7A39}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420-4C07-8837-F8553A7C6CB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{7AAEB3AD-F611-450F-A68F-34B17768603A}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420-4C07-8837-F8553A7C6CB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{10AA8909-BBA5-4EAB-B128-F44FEF54344A}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420-4C07-8837-F8553A7C6CB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{E8A0A88F-93A9-4A97-AB9C-87B41E63999B}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420-4C07-8837-F8553A7C6CB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{20CF0DC4-3203-422C-AEAA-8C49EF66B21C}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420-4C07-8837-F8553A7C6CB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{51691817-096C-40D9-973C-7778758398BC}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420-4C07-8837-F8553A7C6CB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{06447AD1-2F14-4414-A773-593A9CA7FA43}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420-4C07-8837-F8553A7C6CB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{E9ED01D6-202B-4E04-88E4-72CCA8FB6D7A}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420-4C07-8837-F8553A7C6CB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{F718FBB2-523E-4772-BCDB-7D6C041E826D}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420-4C07-8837-F8553A7C6CB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{A08E1F9B-7BF7-4BAA-AE0C-D7436841CFD7}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420-4C07-8837-F8553A7C6CB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{9BBB032C-CADB-4766-B491-F4366CD06B70}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420-4C07-8837-F8553A7C6CB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{887825A9-8C9B-41C9-A7F6-158D4D3E4E9D}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420-4C07-8837-F8553A7C6CB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{F0569613-3A04-496E-8262-059C62F978D3}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420-4C07-8837-F8553A7C6CB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{64BAE8F7-57D9-4D7F-A831-FD228593BED8}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420-4C07-8837-F8553A7C6CB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{A51CB5FF-3494-4162-BD35-EE5CCE292A1B}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420-4C07-8837-F8553A7C6CB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{DFC7476D-412F-4F87-88A3-85AB13D9E483}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420-4C07-8837-F8553A7C6CB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{26FB9336-68A4-44E4-B094-548DF05EF83F}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420-4C07-8837-F8553A7C6CB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{A9F6492A-90BE-45DC-934D-1DE0E829BCE8}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420-4C07-8837-F8553A7C6CB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{E2CF447C-5653-4E9B-A605-288ED8333724}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420-4C07-8837-F8553A7C6CB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{76152F52-DCDA-42E4-B64A-20EE4CBE746F}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420-4C07-8837-F8553A7C6CB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{F53D1583-1A24-434B-80BE-56EF8E321185}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420-4C07-8837-F8553A7C6C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420-4C07-8837-F8553A7C6CB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420-4C07-8837-F8553A7C6CB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{770C93B8-E514-45C0-8F48-90343DC5B4CA}</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63C2-4D26-A37C-946371E974B0}"/>
                </c:ext>
              </c:extLst>
            </c:dLbl>
            <c:dLbl>
              <c:idx val="1"/>
              <c:tx>
                <c:strRef>
                  <c:f>Daten_Diagramme!$E$15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{A904C8EB-F039-4791-ABEE-0DEB63E3B718}</c15:txfldGUID>
                      <c15:f>Daten_Diagramme!$E$15</c15:f>
                      <c15:dlblFieldTableCache>
                        <c:ptCount val="1"/>
                        <c:pt idx="0">
                          <c:v>-1.3</c:v>
                        </c:pt>
                      </c15:dlblFieldTableCache>
                    </c15:dlblFTEntry>
                  </c15:dlblFieldTable>
                  <c15:showDataLabelsRange val="0"/>
                </c:ext>
                <c:ext xmlns:c16="http://schemas.microsoft.com/office/drawing/2014/chart" uri="{C3380CC4-5D6E-409C-BE32-E72D297353CC}">
                  <c16:uniqueId val="{00000001-63C2-4D26-A37C-946371E974B0}"/>
                </c:ext>
              </c:extLst>
            </c:dLbl>
            <c:dLbl>
              <c:idx val="2"/>
              <c:tx>
                <c:strRef>
                  <c:f>Daten_Diagramme!$E$16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{D1990279-AB40-4596-807D-1F915C1A0218}</c15:txfldGUID>
                      <c15:f>Daten_Diagramme!$E$16</c15:f>
                      <c15:dlblFieldTableCache>
                        <c:ptCount val="1"/>
                        <c:pt idx="0">
                          <c:v>4.5</c:v>
                        </c:pt>
                      </c15:dlblFieldTableCache>
                    </c15:dlblFTEntry>
                  </c15:dlblFieldTable>
                  <c15:showDataLabelsRange val="0"/>
                </c:ext>
                <c:ext xmlns:c16="http://schemas.microsoft.com/office/drawing/2014/chart" uri="{C3380CC4-5D6E-409C-BE32-E72D297353CC}">
                  <c16:uniqueId val="{00000002-63C2-4D26-A37C-946371E974B0}"/>
                </c:ext>
              </c:extLst>
            </c:dLbl>
            <c:dLbl>
              <c:idx val="3"/>
              <c:tx>
                <c:strRef>
                  <c:f>Daten_Diagramme!$E$17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{89F13CB4-2DC9-49C6-849A-A777F7A11E11}</c15:txfldGUID>
                      <c15:f>Daten_Diagramme!$E$17</c15:f>
                      <c15:dlblFieldTableCache>
                        <c:ptCount val="1"/>
                        <c:pt idx="0">
                          <c:v>-8.9</c:v>
                        </c:pt>
                      </c15:dlblFieldTableCache>
                    </c15:dlblFTEntry>
                  </c15:dlblFieldTable>
                  <c15:showDataLabelsRange val="0"/>
                </c:ext>
                <c:ext xmlns:c16="http://schemas.microsoft.com/office/drawing/2014/chart" uri="{C3380CC4-5D6E-409C-BE32-E72D297353CC}">
                  <c16:uniqueId val="{00000003-63C2-4D26-A37C-946371E974B0}"/>
                </c:ext>
              </c:extLst>
            </c:dLbl>
            <c:dLbl>
              <c:idx val="4"/>
              <c:tx>
                <c:strRef>
                  <c:f>Daten_Diagramme!$E$18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{88133CA8-C0C8-478F-87DC-3A914079E4CB}</c15:txfldGUID>
                      <c15:f>Daten_Diagramme!$E$18</c15:f>
                      <c15:dlblFieldTableCache>
                        <c:ptCount val="1"/>
                        <c:pt idx="0">
                          <c:v>-1.0</c:v>
                        </c:pt>
                      </c15:dlblFieldTableCache>
                    </c15:dlblFTEntry>
                  </c15:dlblFieldTable>
                  <c15:showDataLabelsRange val="0"/>
                </c:ext>
                <c:ext xmlns:c16="http://schemas.microsoft.com/office/drawing/2014/chart" uri="{C3380CC4-5D6E-409C-BE32-E72D297353CC}">
                  <c16:uniqueId val="{00000004-63C2-4D26-A37C-946371E974B0}"/>
                </c:ext>
              </c:extLst>
            </c:dLbl>
            <c:dLbl>
              <c:idx val="5"/>
              <c:tx>
                <c:strRef>
                  <c:f>Daten_Diagramme!$E$19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{670CD8F0-30FC-4A21-A07D-0C847173AF6C}</c15:txfldGUID>
                      <c15:f>Daten_Diagramme!$E$19</c15:f>
                      <c15:dlblFieldTableCache>
                        <c:ptCount val="1"/>
                        <c:pt idx="0">
                          <c:v>-10.2</c:v>
                        </c:pt>
                      </c15:dlblFieldTableCache>
                    </c15:dlblFTEntry>
                  </c15:dlblFieldTable>
                  <c15:showDataLabelsRange val="0"/>
                </c:ext>
                <c:ext xmlns:c16="http://schemas.microsoft.com/office/drawing/2014/chart" uri="{C3380CC4-5D6E-409C-BE32-E72D297353CC}">
                  <c16:uniqueId val="{00000005-63C2-4D26-A37C-946371E974B0}"/>
                </c:ext>
              </c:extLst>
            </c:dLbl>
            <c:dLbl>
              <c:idx val="6"/>
              <c:tx>
                <c:strRef>
                  <c:f>Daten_Diagramme!$E$20</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{FBA7CD2B-897B-41C7-BDEA-A4C4F62D3DED}</c15:txfldGUID>
                      <c15:f>Daten_Diagramme!$E$20</c15:f>
                      <c15:dlblFieldTableCache>
                        <c:ptCount val="1"/>
                        <c:pt idx="0">
                          <c:v>-12.2</c:v>
                        </c:pt>
                      </c15:dlblFieldTableCache>
                    </c15:dlblFTEntry>
                  </c15:dlblFieldTable>
                  <c15:showDataLabelsRange val="0"/>
                </c:ext>
                <c:ext xmlns:c16="http://schemas.microsoft.com/office/drawing/2014/chart" uri="{C3380CC4-5D6E-409C-BE32-E72D297353CC}">
                  <c16:uniqueId val="{00000006-63C2-4D26-A37C-946371E974B0}"/>
                </c:ext>
              </c:extLst>
            </c:dLbl>
            <c:dLbl>
              <c:idx val="7"/>
              <c:tx>
                <c:strRef>
                  <c:f>Daten_Diagramme!$E$21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{A5D28C1B-557D-40C4-ABF3-DDB56B75200B}</c15:txfldGUID>
                      <c15:f>Daten_Diagramme!$E$21</c15:f>
                      <c15:dlblFieldTableCache>
                        <c:ptCount val="1"/>
                        <c:pt idx="0">
                          <c:v>-3.5</c:v>
                        </c:pt>
                      </c15:dlblFieldTableCache>
                    </c15:dlblFTEntry>
                  </c15:dlblFieldTable>
                  <c15:showDataLabelsRange val="0"/>
                </c:ext>
                <c:ext xmlns:c16="http://schemas.microsoft.com/office/drawing/2014/chart" uri="{C3380CC4-5D6E-409C-BE32-E72D297353CC}">
                  <c16:uniqueId val="{00000007-63C2-4D26-A37C-946371E974B0}"/>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{175805A4-10A1-4205-9C62-AA2E20389245}</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63C2-4D26-A37C-946371E974B0}"/>
                </c:ext>
              </c:extLst>
            </c:dLbl>
            <c:dLbl>
              <c:idx val="9"/>
              <c:tx>
                <c:strRef>
                  <c:f>Daten_Diagramme!$E$23</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{A53EA588-EC4B-49DC-BB83-95421B234D3F}</c15:txfldGUID>
                      <c15:f>Daten_Diagramme!$E$23</c15:f>
                      <c15:dlblFieldTableCache>
                        <c:ptCount val="1"/>
                        <c:pt idx="0">
                          <c:v>-9.5</c:v>
                        </c:pt>
                      </c15:dlblFieldTableCache>
                    </c15:dlblFTEntry>
                  </c15:dlblFieldTable>
                  <c15:showDataLabelsRange val="0"/>
                </c:ext>
                <c:ext xmlns:c16="http://schemas.microsoft.com/office/drawing/2014/chart" uri="{C3380CC4-5D6E-409C-BE32-E72D297353CC}">
                  <c16:uniqueId val="{00000009-63C2-4D26-A37C-946371E974B0}"/>
                </c:ext>
              </c:extLst>
            </c:dLbl>
            <c:dLbl>
              <c:idx val="10"/>
              <c:tx>
                <c:strRef>
                  <c:f>Daten_Diagramme!$E$24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{21AD5112-1D95-473A-B124-54368C39111E}</c15:txfldGUID>
                      <c15:f>Daten_Diagramme!$E$24</c15:f>
                      <c15:dlblFieldTableCache>
                        <c:ptCount val="1"/>
                        <c:pt idx="0">
                          <c:v>3.0</c:v>
                        </c:pt>
                      </c15:dlblFieldTableCache>
                    </c15:dlblFTEntry>
                  </c15:dlblFieldTable>
                  <c15:showDataLabelsRange val="0"/>
                </c:ext>
                <c:ext xmlns:c16="http://schemas.microsoft.com/office/drawing/2014/chart" uri="{C3380CC4-5D6E-409C-BE32-E72D297353CC}">
                  <c16:uniqueId val="{0000000A-63C2-4D26-A37C-946371E974B0}"/>
                </c:ext>
              </c:extLst>
            </c:dLbl>
            <c:dLbl>
              <c:idx val="11"/>
              <c:tx>
                <c:strRef>
                  <c:f>Daten_Diagramme!$E$25</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{35DA3D29-7F83-4F30-A9D9-7ABBC2A8FD82}</c15:txfldGUID>
                      <c15:f>Daten_Diagramme!$E$25</c15:f>
                      <c15:dlblFieldTableCache>
                        <c:ptCount val="1"/>
                        <c:pt idx="0">
                          <c:v>-8.6</c:v>
                        </c:pt>
                      </c15:dlblFieldTableCache>
                    </c15:dlblFTEntry>
                  </c15:dlblFieldTable>
                  <c15:showDataLabelsRange val="0"/>
                </c:ext>
                <c:ext xmlns:c16="http://schemas.microsoft.com/office/drawing/2014/chart" uri="{C3380CC4-5D6E-409C-BE32-E72D297353CC}">
                  <c16:uniqueId val="{0000000B-63C2-4D26-A37C-946371E974B0}"/>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{4EDFC5D8-191F-421A-A90A-5EC922E8E98D}</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63C2-4D26-A37C-946371E974B0}"/>
                </c:ext>
              </c:extLst>
            </c:dLbl>
            <c:dLbl>
              <c:idx val="13"/>
              <c:tx>
                <c:strRef>
                  <c:f>Daten_Diagramme!$E$27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{35D15AA6-F3B0-4C79-8A3D-948F119DF65F}</c15:txfldGUID>
                      <c15:f>Daten_Diagramme!$E$27</c15:f>
                      <c15:dlblFieldTableCache>
                        <c:ptCount val="1"/>
                        <c:pt idx="0">
                          <c:v>-4.1</c:v>
                        </c:pt>
                      </c15:dlblFieldTableCache>
                    </c15:dlblFTEntry>
                  </c15:dlblFieldTable>
                  <c15:showDataLabelsRange val="0"/>
                </c:ext>
                <c:ext xmlns:c16="http://schemas.microsoft.com/office/drawing/2014/chart" uri="{C3380CC4-5D6E-409C-BE32-E72D297353CC}">
                  <c16:uniqueId val="{0000000D-63C2-4D26-A37C-946371E974B0}"/>
                </c:ext>
              </c:extLst>
            </c:dLbl>
            <c:dLbl>
              <c:idx val="14"/>
              <c:tx>
                <c:strRef>
                  <c:f>Daten_Diagramme!$E$28</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{8DF2846B-2A48-4365-AE7F-C65835D41D28}</c15:txfldGUID>
                      <c15:f>Daten_Diagramme!$E$28</c15:f>
                      <c15:dlblFieldTableCache>
                        <c:ptCount val="1"/>
                        <c:pt idx="0">
                          <c:v>9.5</c:v>
                        </c:pt>
                      </c15:dlblFieldTableCache>
                    </c15:dlblFTEntry>
                  </c15:dlblFieldTable>
                  <c15:showDataLabelsRange val="0"/>
                </c:ext>
                <c:ext xmlns:c16="http://schemas.microsoft.com/office/drawing/2014/chart" uri="{C3380CC4-5D6E-409C-BE32-E72D297353CC}">
                  <c16:uniqueId val="{0000000E-63C2-4D26-A37C-946371E974B0}"/>
                </c:ext>
              </c:extLst>
            </c:dLbl>
            <c:dLbl>
              <c:idx val="15"/>
              <c:tx>
                <c:strRef>
                  <c:f>Daten_Diagramme!$E$29</c:f>
                  <c:strCache>
                    <c:ptCount val="1"/>
                    <c:pt idx="0">
                      <c:v>-31.3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{CA2BAC7F-DC5A-4AEA-94CC-556F9824F6E3}</c15:txfldGUID>
                      <c15:f>Daten_Diagramme!$E$29</c15:f>
                      <c15:dlblFieldTableCache>
                        <c:ptCount val="1"/>
                        <c:pt idx="0">
                          <c:v>-31.3</c:v>
                        </c:pt>
                      </c15:dlblFieldTableCache>
                    </c15:dlblFTEntry>
                  </c15:dlblFieldTable>
                  <c15:showDataLabelsRange val="0"/>
                </c:ext>
                <c:ext xmlns:c16="http://schemas.microsoft.com/office/drawing/2014/chart" uri="{C3380CC4-5D6E-409C-BE32-E72D297353CC}">
                  <c16:uniqueId val="{0000000F-63C2-4D26-A37C-946371E974B0}"/>
                </c:ext>
              </c:extLst>
            </c:dLbl>
            <c:dLbl>
              <c:idx val="16"/>
              <c:tx>
                <c:strRef>
                  <c:f>Daten_Diagramme!$E$30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{BE3419E6-0029-4DEC-803A-118715F4B34E}</c15:txfldGUID>
                      <c15:f>Daten_Diagramme!$E$30</c15:f>
                      <c15:dlblFieldTableCache>
                        <c:ptCount val="1"/>
                        <c:pt idx="0">
                          <c:v>-2.1</c:v>
                        </c:pt>
                      </c15:dlblFieldTableCache>
                    </c15:dlblFTEntry>
                  </c15:dlblFieldTable>
                  <c15:showDataLabelsRange val="0"/>
                </c:ext>
                <c:ext xmlns:c16="http://schemas.microsoft.com/office/drawing/2014/chart" uri="{C3380CC4-5D6E-409C-BE32-E72D297353CC}">
                  <c16:uniqueId val="{00000010-63C2-4D26-A37C-946371E974B0}"/>
                </c:ext>
              </c:extLst>
            </c:dLbl>
            <c:dLbl>
              <c:idx val="17"/>
              <c:tx>
                <c:strRef>
                  <c:f>Daten_Diagramme!$E$31</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{59708173-A7C0-46DC-920D-94BBED414985}</c15:txfldGUID>
                      <c15:f>Daten_Diagramme!$E$31</c15:f>
                      <c15:dlblFieldTableCache>
                        <c:ptCount val="1"/>
                        <c:pt idx="0">
                          <c:v>-9.1</c:v>
                        </c:pt>
                      </c15:dlblFieldTableCache>
                    </c15:dlblFTEntry>
                  </c15:dlblFieldTable>
                  <c15:showDataLabelsRange val="0"/>
                </c:ext>
                <c:ext xmlns:c16="http://schemas.microsoft.com/office/drawing/2014/chart" uri="{C3380CC4-5D6E-409C-BE32-E72D297353CC}">
                  <c16:uniqueId val="{00000011-63C2-4D26-A37C-946371E974B0}"/>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{68E6AF81-361C-41EE-9737-8F2E7548FBE8}</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63C2-4D26-A37C-946371E974B0}"/>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{24EE84D8-54E8-40BF-BCF7-CA968F4E6F9E}</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63C2-4D26-A37C-946371E974B0}"/>
                </c:ext>
              </c:extLst>
            </c:dLbl>
            <c:dLbl>
              <c:idx val="20"/>
              <c:tx>
                <c:strRef>
                  <c:f>Daten_Diagramme!$E$34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{5161993D-B3B2-4F15-BCDA-7EE105AD618F}</c15:txfldGUID>
                      <c15:f>Daten_Diagramme!$E$34</c15:f>
                      <c15:dlblFieldTableCache>
                        <c:ptCount val="1"/>
                        <c:pt idx="0">
                          <c:v>-10.1</c:v>
                        </c:pt>
                      </c15:dlblFieldTableCache>
                    </c15:dlblFTEntry>
                  </c15:dlblFieldTable>
                  <c15:showDataLabelsRange val="0"/>
                </c:ext>
                <c:ext xmlns:c16="http://schemas.microsoft.com/office/drawing/2014/chart" uri="{C3380CC4-5D6E-409C-BE32-E72D297353CC}">
                  <c16:uniqueId val="{00000014-63C2-4D26-A37C-946371E974B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{2FF06358-E4AD-45F0-91A9-22E5A8BC9BB9}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3C2-4D26-A37C-946371E974B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{6D7CA943-A14E-448D-ACE9-918080C30502}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3C2-4D26-A37C-946371E974B0}"/>
                </c:ext>
              </c:extLst>
            </c:dLbl>
            <c:dLbl>
              <c:idx val="23"/>
              <c:tx>
                <c:strRef>
                  <c:f>Daten_Diagramme!$E$37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{796045A7-B60D-482F-B405-EFB0F2646937}</c15:txfldGUID>
                      <c15:f>Daten_Diagramme!$E$37</c15:f>
                      <c15:dlblFieldTableCache>
                        <c:ptCount val="1"/>
                        <c:pt idx="0">
                          <c:v>-1.3</c:v>
                        </c:pt>
                      </c15:dlblFieldTableCache>
                    </c15:dlblFTEntry>
                  </c15:dlblFieldTable>
                  <c15:showDataLabelsRange val="0"/>
                </c:ext>
                <c:ext xmlns:c16="http://schemas.microsoft.com/office/drawing/2014/chart" uri="{C3380CC4-5D6E-409C-BE32-E72D297353CC}">
                  <c16:uniqueId val="{00000017-63C2-4D26-A37C-946371E974B0}"/>
                </c:ext>
              </c:extLst>
            </c:dLbl>
            <c:dLbl>
              <c:idx val="24"/>
              <c:tx>
                <c:strRef>
                  <c:f>Daten_Diagramme!$E$38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{654CF0F4-239B-462E-B528-FEE085283418}</c15:txfldGUID>
                      <c15:f>Daten_Diagramme!$E$38</c15:f>
                      <c15:dlblFieldTableCache>
                        <c:ptCount val="1"/>
                        <c:pt idx="0">
                          <c:v>-6.1</c:v>
                        </c:pt>
                      </c15:dlblFieldTableCache>
                    </c15:dlblFTEntry>
                  </c15:dlblFieldTable>
                  <c15:showDataLabelsRange val="0"/>
                </c:ext>
                <c:ext xmlns:c16="http://schemas.microsoft.com/office/drawing/2014/chart" uri="{C3380CC4-5D6E-409C-BE32-E72D297353CC}">
                  <c16:uniqueId val="{00000018-63C2-4D26-A37C-946371E974B0}"/>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{FC4B281D-9855-42E3-9688-C7A6BDF53D18}</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63C2-4D26-A37C-946371E974B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{C9D16F92-BC7F-4761-8E31-0D6085D9D0BC}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3C2-4D26-A37C-946371E974B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{63DF2328-A7F8-4EEB-95CA-02E3615C1565}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3C2-4D26-A37C-946371E974B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{4FED9094-4D54-4EE3-8079-0E01FCB77687}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3C2-4D26-A37C-946371E974B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{F0B3BF1E-70BB-4A67-9594-085340A700B4}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3C2-4D26-A37C-946371E974B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{0664731C-19C8-4027-92EF-4158E3588249}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3C2-4D26-A37C-946371E974B0}"/>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{E68C55C3-4309-408A-8BC0-FD4DA7D981B3}</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63C2-4D26-A37C-946371E974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-2.1164021164021163</c:v>
                </c:pt>
                <c:pt idx="1">
                  <c:v>-1.3245033112582782</c:v>
                </c:pt>
                <c:pt idx="2">
                  <c:v>4.5454545454545459</c:v>
                </c:pt>
                <c:pt idx="3">
                  <c:v>-8.8607594936708853</c:v>
                </c:pt>
                <c:pt idx="4">
                  <c:v>-1.0309278350515463</c:v>
                </c:pt>
                <c:pt idx="5">
                  <c:v>-10.160427807486631</c:v>
                </c:pt>
                <c:pt idx="6">
                  <c:v>-12.195121951219512</c:v>
                </c:pt>
                <c:pt idx="7">
                  <c:v>-3.5175879396984926</c:v>
                </c:pt>
                <c:pt idx="8">
                  <c:v>-0.55679287305122493</c:v>
                </c:pt>
                <c:pt idx="9">
                  <c:v>-9.4890510948905114</c:v>
                </c:pt>
                <c:pt idx="10">
                  <c:v>3.0168589174800355</c:v>
                </c:pt>
                <c:pt idx="11">
                  <c:v>-8.5714285714285712</c:v>
                </c:pt>
                <c:pt idx="12">
                  <c:v>0</c:v>
                </c:pt>
                <c:pt idx="13">
                  <c:v>-4.1343669250645991</c:v>
                </c:pt>
                <c:pt idx="14">
                  <c:v>9.5354523227383865</c:v>
                </c:pt>
                <c:pt idx="15">
                  <c:v>-31.25</c:v>
                </c:pt>
                <c:pt idx="16">
                  <c:v>-2.1052631578947367</c:v>
                </c:pt>
                <c:pt idx="17">
                  <c:v>-9.0909090909090917</c:v>
                </c:pt>
                <c:pt idx="18">
                  <c:v>-2.3648648648648649</c:v>
                </c:pt>
                <c:pt idx="19">
                  <c:v>-1.3986013986013985</c:v>
                </c:pt>
                <c:pt idx="20">
                  <c:v>-10.126582278481013</c:v>
                </c:pt>
                <c:pt idx="21">
                  <c:v>0</c:v>
                </c:pt>
                <c:pt idx="23">
                  <c:v>-1.3245033112582782</c:v>
                </c:pt>
                <c:pt idx="24">
                  <c:v>-6.1306532663316586</c:v>
                </c:pt>
                <c:pt idx="25">
                  <c:v>-1.2226066897347174</c:v>
                </c:pt>
              </c:numCache>
            </c:numRef>
          </c:val>
          <c:extLst>
            <c:ext xmlns:c16="http://schemas.microsoft.com/office/drawing/2014/chart" uri="{C3380CC4-5D6E-409C-BE32-E72D297353CC}">
              <c16:uniqueId val="{00000020-63C2-4D26-A37C-946371E974B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{8B31844B-8377-434B-BFF6-8993F8DC5243}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3C2-4D26-A37C-946371E974B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{B3420694-D901-4A54-855C-3BCA1BCEE904}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3C2-4D26-A37C-946371E974B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{5B6C278E-1722-437A-AF23-1119B79A8994}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3C2-4D26-A37C-946371E974B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{3E2ABCBB-92AF-4A58-AE8F-5A3AED897BA2}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3C2-4D26-A37C-946371E974B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{FA6D6EC7-062D-44C6-9D40-19250CF84910}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3C2-4D26-A37C-946371E974B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{965C4ADA-6610-428C-A427-C1F64C8CDA83}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3C2-4D26-A37C-946371E974B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{7A035020-1C6B-4C1B-B321-FC5F81FF9866}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3C2-4D26-A37C-946371E974B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{898EDB5B-E9F0-4A77-932F-52FE6371B8E8}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3C2-4D26-A37C-946371E974B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{FFB1F905-F803-4FAA-92B2-04A8BE6768D9}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3C2-4D26-A37C-946371E974B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{293585CE-1BB5-4AA2-87C4-35A3EB20769D}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3C2-4D26-A37C-946371E974B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{289C2F2A-0B6B-464A-9A6D-C675A818D7BF}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3C2-4D26-A37C-946371E974B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{54DEFF40-8F32-4D17-A778-78C52615A540}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3C2-4D26-A37C-946371E974B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{E8705D6B-644A-4A32-821F-21DE4577F1C2}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3C2-4D26-A37C-946371E974B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{EB8E761B-F0B3-43FB-884E-0FCF9FA8A411}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3C2-4D26-A37C-946371E974B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{22CA09D9-1E5E-44EA-AA77-E230B5B54830}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3C2-4D26-A37C-946371E974B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{50BBA9FB-6953-462F-98BA-91D3E220971E}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3C2-4D26-A37C-946371E974B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{1D293511-C619-4451-BDBD-CD43BDC815B1}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3C2-4D26-A37C-946371E974B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{BF409160-668F-4203-B820-8C7F0BD09833}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3C2-4D26-A37C-946371E974B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{B7310BCA-F609-42B5-836D-435459802FAA}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3C2-4D26-A37C-946371E974B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{DBB7828A-E628-465B-9BA8-96AA99678EE5}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3C2-4D26-A37C-946371E974B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{7A20F418-BE0B-4199-9208-7E705D989EC7}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3C2-4D26-A37C-946371E974B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{81D5A4D3-A726-4D04-AEDF-C716DE55E804}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3C2-4D26-A37C-946371E974B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{7FABE30D-85A0-4E50-9753-BF97BFBBB003}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3C2-4D26-A37C-946371E974B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{C42F19ED-4C11-4AF7-93E5-594805BA26FE}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3C2-4D26-A37C-946371E974B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{1C26151A-B93F-4B9A-82AF-1209685A4313}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3C2-4D26-A37C-946371E974B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{7A3C7E12-FE4D-4E9D-94EC-524EED859844}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3C2-4D26-A37C-946371E974B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{044CDC64-7E57-4878-8524-D8055C17C89B}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3C2-4D26-A37C-946371E974B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{AEACD2A5-CED7-4653-A342-4033147FA507}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3C2-4D26-A37C-946371E974B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{CC4AD33B-4406-462E-ABA0-50A1AA9030D2}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3C2-4D26-A37C-946371E974B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{791A1AC4-593A-4B66-8805-74AF43BBCF5E}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3C2-4D26-A37C-946371E974B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{D6EEAC6C-6B8B-4AEC-B758-6EC8BF9EC481}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3C2-4D26-A37C-946371E974B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{55DBA3E6-1ABE-41F7-86B7-3D3E238AD804}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3C2-4D26-A37C-946371E974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3C2-4D26-A37C-946371E974B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3C2-4D26-A37C-946371E974B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{C4CA901F-FBD1-4D81-AAB0-0D0C3EB98FCF}</c15:txfldGUID>
                      <c15:f>Diagramm!$I$46</c15:f>
                      <c15:dlblFieldTableCache>
                        <c:ptCount val="1"/>
                      </c15:dlblFieldTableCache>
                    </c15:dlblFTEntry>
                  </c15:dlblFieldTable>
                  <c15:showDataLabelsRange val="0"/>
                </c:ext>
                <c:ext xmlns:c16="http://schemas.microsoft.com/office/drawing/2014/chart" uri="{C3380CC4-5D6E-409C-BE32-E72D297353CC}">
                  <c16:uniqueId val="{00000000-ADB7-49DF-AD19-B69C9FBDF12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{BBEEEA76-B460-4203-B7CE-5155D02A93F3}</c15:txfldGUID>
                      <c15:f>Diagramm!$I$47</c15:f>
                      <c15:dlblFieldTableCache>
                        <c:ptCount val="1"/>
                      </c15:dlblFieldTableCache>
                    </c15:dlblFTEntry>
                  </c15:dlblFieldTable>
                  <c15:showDataLabelsRange val="0"/>
                </c:ext>
                <c:ext xmlns:c16="http://schemas.microsoft.com/office/drawing/2014/chart" uri="{C3380CC4-5D6E-409C-BE32-E72D297353CC}">
                  <c16:uniqueId val="{00000001-ADB7-49DF-AD19-B69C9FBDF12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{32E010F9-C588-4025-8681-DB103012D592}</c15:txfldGUID>
                      <c15:f>Diagramm!$I$48</c15:f>
                      <c15:dlblFieldTableCache>
                        <c:ptCount val="1"/>
                      </c15:dlblFieldTableCache>
                    </c15:dlblFTEntry>
                  </c15:dlblFieldTable>
                  <c15:showDataLabelsRange val="0"/>
                </c:ext>
                <c:ext xmlns:c16="http://schemas.microsoft.com/office/drawing/2014/chart" uri="{C3380CC4-5D6E-409C-BE32-E72D297353CC}">
                  <c16:uniqueId val="{00000002-ADB7-49DF-AD19-B69C9FBDF12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{7723601E-3FAA-4FF0-8146-F280E80E00B8}</c15:txfldGUID>
                      <c15:f>Diagramm!$I$49</c15:f>
                      <c15:dlblFieldTableCache>
                        <c:ptCount val="1"/>
                      </c15:dlblFieldTableCache>
                    </c15:dlblFTEntry>
                  </c15:dlblFieldTable>
                  <c15:showDataLabelsRange val="0"/>
                </c:ext>
                <c:ext xmlns:c16="http://schemas.microsoft.com/office/drawing/2014/chart" uri="{C3380CC4-5D6E-409C-BE32-E72D297353CC}">
                  <c16:uniqueId val="{00000003-ADB7-49DF-AD19-B69C9FBDF12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{9526E03A-348A-470F-B825-362AAAFEDE34}</c15:txfldGUID>
                      <c15:f>Diagramm!$I$50</c15:f>
                      <c15:dlblFieldTableCache>
                        <c:ptCount val="1"/>
                      </c15:dlblFieldTableCache>
                    </c15:dlblFTEntry>
                  </c15:dlblFieldTable>
                  <c15:showDataLabelsRange val="0"/>
                </c:ext>
                <c:ext xmlns:c16="http://schemas.microsoft.com/office/drawing/2014/chart" uri="{C3380CC4-5D6E-409C-BE32-E72D297353CC}">
                  <c16:uniqueId val="{00000004-ADB7-49DF-AD19-B69C9FBDF12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{EC8785BA-D659-4E7C-8CD5-7CBE60D02C90}</c15:txfldGUID>
                      <c15:f>Diagramm!$I$51</c15:f>
                      <c15:dlblFieldTableCache>
                        <c:ptCount val="1"/>
                      </c15:dlblFieldTableCache>
                    </c15:dlblFTEntry>
                  </c15:dlblFieldTable>
                  <c15:showDataLabelsRange val="0"/>
                </c:ext>
                <c:ext xmlns:c16="http://schemas.microsoft.com/office/drawing/2014/chart" uri="{C3380CC4-5D6E-409C-BE32-E72D297353CC}">
                  <c16:uniqueId val="{00000005-ADB7-49DF-AD19-B69C9FBDF12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{693DCD8B-350F-48D0-BFE7-EC429708ECCA}</c15:txfldGUID>
                      <c15:f>Diagramm!$I$52</c15:f>
                      <c15:dlblFieldTableCache>
                        <c:ptCount val="1"/>
                      </c15:dlblFieldTableCache>
                    </c15:dlblFTEntry>
                  </c15:dlblFieldTable>
                  <c15:showDataLabelsRange val="0"/>
                </c:ext>
                <c:ext xmlns:c16="http://schemas.microsoft.com/office/drawing/2014/chart" uri="{C3380CC4-5D6E-409C-BE32-E72D297353CC}">
                  <c16:uniqueId val="{00000006-ADB7-49DF-AD19-B69C9FBDF12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{8EC780BD-2943-42E3-B9DC-265808438D64}</c15:txfldGUID>
                      <c15:f>Diagramm!$I$53</c15:f>
                      <c15:dlblFieldTableCache>
                        <c:ptCount val="1"/>
                      </c15:dlblFieldTableCache>
                    </c15:dlblFTEntry>
                  </c15:dlblFieldTable>
                  <c15:showDataLabelsRange val="0"/>
                </c:ext>
                <c:ext xmlns:c16="http://schemas.microsoft.com/office/drawing/2014/chart" uri="{C3380CC4-5D6E-409C-BE32-E72D297353CC}">
                  <c16:uniqueId val="{00000007-ADB7-49DF-AD19-B69C9FBDF12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{3CB3C727-0553-4EF2-AF57-A8F244D76DA5}</c15:txfldGUID>
                      <c15:f>Diagramm!$I$54</c15:f>
                      <c15:dlblFieldTableCache>
                        <c:ptCount val="1"/>
                      </c15:dlblFieldTableCache>
                    </c15:dlblFTEntry>
                  </c15:dlblFieldTable>
                  <c15:showDataLabelsRange val="0"/>
                </c:ext>
                <c:ext xmlns:c16="http://schemas.microsoft.com/office/drawing/2014/chart" uri="{C3380CC4-5D6E-409C-BE32-E72D297353CC}">
                  <c16:uniqueId val="{00000008-ADB7-49DF-AD19-B69C9FBDF12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{A8E7C8D9-D672-42DD-97AF-56AAA4132C9D}</c15:txfldGUID>
                      <c15:f>Diagramm!$I$55</c15:f>
                      <c15:dlblFieldTableCache>
                        <c:ptCount val="1"/>
                      </c15:dlblFieldTableCache>
                    </c15:dlblFTEntry>
                  </c15:dlblFieldTable>
                  <c15:showDataLabelsRange val="0"/>
                </c:ext>
                <c:ext xmlns:c16="http://schemas.microsoft.com/office/drawing/2014/chart" uri="{C3380CC4-5D6E-409C-BE32-E72D297353CC}">
                  <c16:uniqueId val="{00000009-ADB7-49DF-AD19-B69C9FBDF12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{B8ADFE24-44C9-4BEF-BAE4-8AC0831BB4BB}</c15:txfldGUID>
                      <c15:f>Diagramm!$I$56</c15:f>
                      <c15:dlblFieldTableCache>
                        <c:ptCount val="1"/>
                      </c15:dlblFieldTableCache>
                    </c15:dlblFTEntry>
                  </c15:dlblFieldTable>
                  <c15:showDataLabelsRange val="0"/>
                </c:ext>
                <c:ext xmlns:c16="http://schemas.microsoft.com/office/drawing/2014/chart" uri="{C3380CC4-5D6E-409C-BE32-E72D297353CC}">
                  <c16:uniqueId val="{0000000A-ADB7-49DF-AD19-B69C9FBDF12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{9A1C2BD9-062D-4049-BDBC-F9CC50A4D42A}</c15:txfldGUID>
                      <c15:f>Diagramm!$I$57</c15:f>
                      <c15:dlblFieldTableCache>
                        <c:ptCount val="1"/>
                      </c15:dlblFieldTableCache>
                    </c15:dlblFTEntry>
                  </c15:dlblFieldTable>
                  <c15:showDataLabelsRange val="0"/>
                </c:ext>
                <c:ext xmlns:c16="http://schemas.microsoft.com/office/drawing/2014/chart" uri="{C3380CC4-5D6E-409C-BE32-E72D297353CC}">
                  <c16:uniqueId val="{0000000B-ADB7-49DF-AD19-B69C9FBDF12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{0D156574-CDC4-425E-A0DC-5507667C094B}</c15:txfldGUID>
                      <c15:f>Diagramm!$I$58</c15:f>
                      <c15:dlblFieldTableCache>
                        <c:ptCount val="1"/>
                      </c15:dlblFieldTableCache>
                    </c15:dlblFTEntry>
                  </c15:dlblFieldTable>
                  <c15:showDataLabelsRange val="0"/>
                </c:ext>
                <c:ext xmlns:c16="http://schemas.microsoft.com/office/drawing/2014/chart" uri="{C3380CC4-5D6E-409C-BE32-E72D297353CC}">
                  <c16:uniqueId val="{0000000C-ADB7-49DF-AD19-B69C9FBDF12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{8867DD0D-9F20-43D5-B4EA-DB3511A14CD6}</c15:txfldGUID>
                      <c15:f>Diagramm!$I$59</c15:f>
                      <c15:dlblFieldTableCache>
                        <c:ptCount val="1"/>
                      </c15:dlblFieldTableCache>
                    </c15:dlblFTEntry>
                  </c15:dlblFieldTable>
                  <c15:showDataLabelsRange val="0"/>
                </c:ext>
                <c:ext xmlns:c16="http://schemas.microsoft.com/office/drawing/2014/chart" uri="{C3380CC4-5D6E-409C-BE32-E72D297353CC}">
                  <c16:uniqueId val="{0000000D-ADB7-49DF-AD19-B69C9FBDF12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{E4D79603-10D2-4788-9B2A-F9B2DD790ED0}</c15:txfldGUID>
                      <c15:f>Diagramm!$I$60</c15:f>
                      <c15:dlblFieldTableCache>
                        <c:ptCount val="1"/>
                      </c15:dlblFieldTableCache>
                    </c15:dlblFTEntry>
                  </c15:dlblFieldTable>
                  <c15:showDataLabelsRange val="0"/>
                </c:ext>
                <c:ext xmlns:c16="http://schemas.microsoft.com/office/drawing/2014/chart" uri="{C3380CC4-5D6E-409C-BE32-E72D297353CC}">
                  <c16:uniqueId val="{0000000E-ADB7-49DF-AD19-B69C9FBDF12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{59D9B60A-0485-4EFD-8218-30E683D6DCE2}</c15:txfldGUID>
                      <c15:f>Diagramm!$I$61</c15:f>
                      <c15:dlblFieldTableCache>
                        <c:ptCount val="1"/>
                      </c15:dlblFieldTableCache>
                    </c15:dlblFTEntry>
                  </c15:dlblFieldTable>
                  <c15:showDataLabelsRange val="0"/>
                </c:ext>
                <c:ext xmlns:c16="http://schemas.microsoft.com/office/drawing/2014/chart" uri="{C3380CC4-5D6E-409C-BE32-E72D297353CC}">
                  <c16:uniqueId val="{0000000F-ADB7-49DF-AD19-B69C9FBDF12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{B0B12F9F-CE22-40BF-99FC-2C9F6259AD1F}</c15:txfldGUID>
                      <c15:f>Diagramm!$I$62</c15:f>
                      <c15:dlblFieldTableCache>
                        <c:ptCount val="1"/>
                      </c15:dlblFieldTableCache>
                    </c15:dlblFTEntry>
                  </c15:dlblFieldTable>
                  <c15:showDataLabelsRange val="0"/>
                </c:ext>
                <c:ext xmlns:c16="http://schemas.microsoft.com/office/drawing/2014/chart" uri="{C3380CC4-5D6E-409C-BE32-E72D297353CC}">
                  <c16:uniqueId val="{00000010-ADB7-49DF-AD19-B69C9FBDF12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{69F3C90B-B55A-4FAD-89D3-286CE3010447}</c15:txfldGUID>
                      <c15:f>Diagramm!$I$63</c15:f>
                      <c15:dlblFieldTableCache>
                        <c:ptCount val="1"/>
                      </c15:dlblFieldTableCache>
                    </c15:dlblFTEntry>
                  </c15:dlblFieldTable>
                  <c15:showDataLabelsRange val="0"/>
                </c:ext>
                <c:ext xmlns:c16="http://schemas.microsoft.com/office/drawing/2014/chart" uri="{C3380CC4-5D6E-409C-BE32-E72D297353CC}">
                  <c16:uniqueId val="{00000011-ADB7-49DF-AD19-B69C9FBDF12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{2EBE5011-1B29-47FD-B3D0-5EE60CA40A37}</c15:txfldGUID>
                      <c15:f>Diagramm!$I$64</c15:f>
                      <c15:dlblFieldTableCache>
                        <c:ptCount val="1"/>
                      </c15:dlblFieldTableCache>
                    </c15:dlblFTEntry>
                  </c15:dlblFieldTable>
                  <c15:showDataLabelsRange val="0"/>
                </c:ext>
                <c:ext xmlns:c16="http://schemas.microsoft.com/office/drawing/2014/chart" uri="{C3380CC4-5D6E-409C-BE32-E72D297353CC}">
                  <c16:uniqueId val="{00000012-ADB7-49DF-AD19-B69C9FBDF12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{C0A1CCF6-32BA-4F2D-BB10-4251792C02AF}</c15:txfldGUID>
                      <c15:f>Diagramm!$I$65</c15:f>
                      <c15:dlblFieldTableCache>
                        <c:ptCount val="1"/>
                      </c15:dlblFieldTableCache>
                    </c15:dlblFTEntry>
                  </c15:dlblFieldTable>
                  <c15:showDataLabelsRange val="0"/>
                </c:ext>
                <c:ext xmlns:c16="http://schemas.microsoft.com/office/drawing/2014/chart" uri="{C3380CC4-5D6E-409C-BE32-E72D297353CC}">
                  <c16:uniqueId val="{00000013-ADB7-49DF-AD19-B69C9FBDF12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{05E66351-4EE2-41C0-B066-7ED48F94E810}</c15:txfldGUID>
                      <c15:f>Diagramm!$I$66</c15:f>
                      <c15:dlblFieldTableCache>
                        <c:ptCount val="1"/>
                      </c15:dlblFieldTableCache>
                    </c15:dlblFTEntry>
                  </c15:dlblFieldTable>
                  <c15:showDataLabelsRange val="0"/>
                </c:ext>
                <c:ext xmlns:c16="http://schemas.microsoft.com/office/drawing/2014/chart" uri="{C3380CC4-5D6E-409C-BE32-E72D297353CC}">
                  <c16:uniqueId val="{00000014-ADB7-49DF-AD19-B69C9FBDF12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{7CE96A5D-6936-4036-AB3C-70E4F1D7EBB8}</c15:txfldGUID>
                      <c15:f>Diagramm!$I$67</c15:f>
                      <c15:dlblFieldTableCache>
                        <c:ptCount val="1"/>
                      </c15:dlblFieldTableCache>
                    </c15:dlblFTEntry>
                  </c15:dlblFieldTable>
                  <c15:showDataLabelsRange val="0"/>
                </c:ext>
                <c:ext xmlns:c16="http://schemas.microsoft.com/office/drawing/2014/chart" uri="{C3380CC4-5D6E-409C-BE32-E72D297353CC}">
                  <c16:uniqueId val="{00000015-ADB7-49DF-AD19-B69C9FBDF1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DB7-49DF-AD19-B69C9FBDF12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{67804825-1B7D-42DA-B680-398E72256C58}</c15:txfldGUID>
                      <c15:f>Diagramm!$K$46</c15:f>
                      <c15:dlblFieldTableCache>
                        <c:ptCount val="1"/>
                      </c15:dlblFieldTableCache>
                    </c15:dlblFTEntry>
                  </c15:dlblFieldTable>
                  <c15:showDataLabelsRange val="0"/>
                </c:ext>
                <c:ext xmlns:c16="http://schemas.microsoft.com/office/drawing/2014/chart" uri="{C3380CC4-5D6E-409C-BE32-E72D297353CC}">
                  <c16:uniqueId val="{00000017-ADB7-49DF-AD19-B69C9FBDF12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{B86801BA-39D6-4459-9338-7BE7519A9EDE}</c15:txfldGUID>
                      <c15:f>Diagramm!$K$47</c15:f>
                      <c15:dlblFieldTableCache>
                        <c:ptCount val="1"/>
                      </c15:dlblFieldTableCache>
                    </c15:dlblFTEntry>
                  </c15:dlblFieldTable>
                  <c15:showDataLabelsRange val="0"/>
                </c:ext>
                <c:ext xmlns:c16="http://schemas.microsoft.com/office/drawing/2014/chart" uri="{C3380CC4-5D6E-409C-BE32-E72D297353CC}">
                  <c16:uniqueId val="{00000018-ADB7-49DF-AD19-B69C9FBDF12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{5A840D2B-425E-4EB5-924B-FC8CC0BEC549}</c15:txfldGUID>
                      <c15:f>Diagramm!$K$48</c15:f>
                      <c15:dlblFieldTableCache>
                        <c:ptCount val="1"/>
                      </c15:dlblFieldTableCache>
                    </c15:dlblFTEntry>
                  </c15:dlblFieldTable>
                  <c15:showDataLabelsRange val="0"/>
                </c:ext>
                <c:ext xmlns:c16="http://schemas.microsoft.com/office/drawing/2014/chart" uri="{C3380CC4-5D6E-409C-BE32-E72D297353CC}">
                  <c16:uniqueId val="{00000019-ADB7-49DF-AD19-B69C9FBDF12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{97C9AC79-0FE1-45BC-8F56-8CC6798A1154}</c15:txfldGUID>
                      <c15:f>Diagramm!$K$49</c15:f>
                      <c15:dlblFieldTableCache>
                        <c:ptCount val="1"/>
                      </c15:dlblFieldTableCache>
                    </c15:dlblFTEntry>
                  </c15:dlblFieldTable>
                  <c15:showDataLabelsRange val="0"/>
                </c:ext>
                <c:ext xmlns:c16="http://schemas.microsoft.com/office/drawing/2014/chart" uri="{C3380CC4-5D6E-409C-BE32-E72D297353CC}">
                  <c16:uniqueId val="{0000001A-ADB7-49DF-AD19-B69C9FBDF12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{B5937C77-E622-4DDB-98D5-F01A689B3B6B}</c15:txfldGUID>
                      <c15:f>Diagramm!$K$50</c15:f>
                      <c15:dlblFieldTableCache>
                        <c:ptCount val="1"/>
                      </c15:dlblFieldTableCache>
                    </c15:dlblFTEntry>
                  </c15:dlblFieldTable>
                  <c15:showDataLabelsRange val="0"/>
                </c:ext>
                <c:ext xmlns:c16="http://schemas.microsoft.com/office/drawing/2014/chart" uri="{C3380CC4-5D6E-409C-BE32-E72D297353CC}">
                  <c16:uniqueId val="{0000001B-ADB7-49DF-AD19-B69C9FBDF12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{12490414-F69C-4C97-8497-0518B0256D4F}</c15:txfldGUID>
                      <c15:f>Diagramm!$K$51</c15:f>
                      <c15:dlblFieldTableCache>
                        <c:ptCount val="1"/>
                      </c15:dlblFieldTableCache>
                    </c15:dlblFTEntry>
                  </c15:dlblFieldTable>
                  <c15:showDataLabelsRange val="0"/>
                </c:ext>
                <c:ext xmlns:c16="http://schemas.microsoft.com/office/drawing/2014/chart" uri="{C3380CC4-5D6E-409C-BE32-E72D297353CC}">
                  <c16:uniqueId val="{0000001C-ADB7-49DF-AD19-B69C9FBDF12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{27623900-8A67-44F2-9ADE-E712B55177E5}</c15:txfldGUID>
                      <c15:f>Diagramm!$K$52</c15:f>
                      <c15:dlblFieldTableCache>
                        <c:ptCount val="1"/>
                      </c15:dlblFieldTableCache>
                    </c15:dlblFTEntry>
                  </c15:dlblFieldTable>
                  <c15:showDataLabelsRange val="0"/>
                </c:ext>
                <c:ext xmlns:c16="http://schemas.microsoft.com/office/drawing/2014/chart" uri="{C3380CC4-5D6E-409C-BE32-E72D297353CC}">
                  <c16:uniqueId val="{0000001D-ADB7-49DF-AD19-B69C9FBDF12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{042BDFE9-6C27-42ED-B6D3-BEA4FAA83E02}</c15:txfldGUID>
                      <c15:f>Diagramm!$K$53</c15:f>
                      <c15:dlblFieldTableCache>
                        <c:ptCount val="1"/>
                      </c15:dlblFieldTableCache>
                    </c15:dlblFTEntry>
                  </c15:dlblFieldTable>
                  <c15:showDataLabelsRange val="0"/>
                </c:ext>
                <c:ext xmlns:c16="http://schemas.microsoft.com/office/drawing/2014/chart" uri="{C3380CC4-5D6E-409C-BE32-E72D297353CC}">
                  <c16:uniqueId val="{0000001E-ADB7-49DF-AD19-B69C9FBDF12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{43B18960-D963-446A-8367-142358360324}</c15:txfldGUID>
                      <c15:f>Diagramm!$K$54</c15:f>
                      <c15:dlblFieldTableCache>
                        <c:ptCount val="1"/>
                      </c15:dlblFieldTableCache>
                    </c15:dlblFTEntry>
                  </c15:dlblFieldTable>
                  <c15:showDataLabelsRange val="0"/>
                </c:ext>
                <c:ext xmlns:c16="http://schemas.microsoft.com/office/drawing/2014/chart" uri="{C3380CC4-5D6E-409C-BE32-E72D297353CC}">
                  <c16:uniqueId val="{0000001F-ADB7-49DF-AD19-B69C9FBDF12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{FAA11AF5-DBF9-4B22-9400-6E73899C3BA1}</c15:txfldGUID>
                      <c15:f>Diagramm!$K$55</c15:f>
                      <c15:dlblFieldTableCache>
                        <c:ptCount val="1"/>
                      </c15:dlblFieldTableCache>
                    </c15:dlblFTEntry>
                  </c15:dlblFieldTable>
                  <c15:showDataLabelsRange val="0"/>
                </c:ext>
                <c:ext xmlns:c16="http://schemas.microsoft.com/office/drawing/2014/chart" uri="{C3380CC4-5D6E-409C-BE32-E72D297353CC}">
                  <c16:uniqueId val="{00000020-ADB7-49DF-AD19-B69C9FBDF12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{27202B7A-E351-4416-AD05-05DAC29689FC}</c15:txfldGUID>
                      <c15:f>Diagramm!$K$56</c15:f>
                      <c15:dlblFieldTableCache>
                        <c:ptCount val="1"/>
                      </c15:dlblFieldTableCache>
                    </c15:dlblFTEntry>
                  </c15:dlblFieldTable>
                  <c15:showDataLabelsRange val="0"/>
                </c:ext>
                <c:ext xmlns:c16="http://schemas.microsoft.com/office/drawing/2014/chart" uri="{C3380CC4-5D6E-409C-BE32-E72D297353CC}">
                  <c16:uniqueId val="{00000021-ADB7-49DF-AD19-B69C9FBDF12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{13894A9C-92C7-44F4-AB9F-63106019A4D7}</c15:txfldGUID>
                      <c15:f>Diagramm!$K$57</c15:f>
                      <c15:dlblFieldTableCache>
                        <c:ptCount val="1"/>
                      </c15:dlblFieldTableCache>
                    </c15:dlblFTEntry>
                  </c15:dlblFieldTable>
                  <c15:showDataLabelsRange val="0"/>
                </c:ext>
                <c:ext xmlns:c16="http://schemas.microsoft.com/office/drawing/2014/chart" uri="{C3380CC4-5D6E-409C-BE32-E72D297353CC}">
                  <c16:uniqueId val="{00000022-ADB7-49DF-AD19-B69C9FBDF12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{164E74C2-BD36-4DFA-9168-7EFB3F3D0246}</c15:txfldGUID>
                      <c15:f>Diagramm!$K$58</c15:f>
                      <c15:dlblFieldTableCache>
                        <c:ptCount val="1"/>
                      </c15:dlblFieldTableCache>
                    </c15:dlblFTEntry>
                  </c15:dlblFieldTable>
                  <c15:showDataLabelsRange val="0"/>
                </c:ext>
                <c:ext xmlns:c16="http://schemas.microsoft.com/office/drawing/2014/chart" uri="{C3380CC4-5D6E-409C-BE32-E72D297353CC}">
                  <c16:uniqueId val="{00000023-ADB7-49DF-AD19-B69C9FBDF12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{95DB3CA4-7DF7-492A-94B9-35140DB36350}</c15:txfldGUID>
                      <c15:f>Diagramm!$K$59</c15:f>
                      <c15:dlblFieldTableCache>
                        <c:ptCount val="1"/>
                      </c15:dlblFieldTableCache>
                    </c15:dlblFTEntry>
                  </c15:dlblFieldTable>
                  <c15:showDataLabelsRange val="0"/>
                </c:ext>
                <c:ext xmlns:c16="http://schemas.microsoft.com/office/drawing/2014/chart" uri="{C3380CC4-5D6E-409C-BE32-E72D297353CC}">
                  <c16:uniqueId val="{00000024-ADB7-49DF-AD19-B69C9FBDF12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{39A5EA3F-133C-4A97-94F4-9748F702BC19}</c15:txfldGUID>
                      <c15:f>Diagramm!$K$60</c15:f>
                      <c15:dlblFieldTableCache>
                        <c:ptCount val="1"/>
                      </c15:dlblFieldTableCache>
                    </c15:dlblFTEntry>
                  </c15:dlblFieldTable>
                  <c15:showDataLabelsRange val="0"/>
                </c:ext>
                <c:ext xmlns:c16="http://schemas.microsoft.com/office/drawing/2014/chart" uri="{C3380CC4-5D6E-409C-BE32-E72D297353CC}">
                  <c16:uniqueId val="{00000025-ADB7-49DF-AD19-B69C9FBDF12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{94E8C112-CD94-4704-AB31-CFEE3A64225A}</c15:txfldGUID>
                      <c15:f>Diagramm!$K$61</c15:f>
                      <c15:dlblFieldTableCache>
                        <c:ptCount val="1"/>
                      </c15:dlblFieldTableCache>
                    </c15:dlblFTEntry>
                  </c15:dlblFieldTable>
                  <c15:showDataLabelsRange val="0"/>
                </c:ext>
                <c:ext xmlns:c16="http://schemas.microsoft.com/office/drawing/2014/chart" uri="{C3380CC4-5D6E-409C-BE32-E72D297353CC}">
                  <c16:uniqueId val="{00000026-ADB7-49DF-AD19-B69C9FBDF12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{F717E1E6-9559-49A9-8110-8C225D1E6C7D}</c15:txfldGUID>
                      <c15:f>Diagramm!$K$62</c15:f>
                      <c15:dlblFieldTableCache>
                        <c:ptCount val="1"/>
                      </c15:dlblFieldTableCache>
                    </c15:dlblFTEntry>
                  </c15:dlblFieldTable>
                  <c15:showDataLabelsRange val="0"/>
                </c:ext>
                <c:ext xmlns:c16="http://schemas.microsoft.com/office/drawing/2014/chart" uri="{C3380CC4-5D6E-409C-BE32-E72D297353CC}">
                  <c16:uniqueId val="{00000027-ADB7-49DF-AD19-B69C9FBDF12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{0140D285-9C80-42A9-8ABA-D070BE0EE1E5}</c15:txfldGUID>
                      <c15:f>Diagramm!$K$63</c15:f>
                      <c15:dlblFieldTableCache>
                        <c:ptCount val="1"/>
                      </c15:dlblFieldTableCache>
                    </c15:dlblFTEntry>
                  </c15:dlblFieldTable>
                  <c15:showDataLabelsRange val="0"/>
                </c:ext>
                <c:ext xmlns:c16="http://schemas.microsoft.com/office/drawing/2014/chart" uri="{C3380CC4-5D6E-409C-BE32-E72D297353CC}">
                  <c16:uniqueId val="{00000028-ADB7-49DF-AD19-B69C9FBDF12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{EDA30E01-D1C9-4EA7-B44D-9738CD5B4740}</c15:txfldGUID>
                      <c15:f>Diagramm!$K$64</c15:f>
                      <c15:dlblFieldTableCache>
                        <c:ptCount val="1"/>
                      </c15:dlblFieldTableCache>
                    </c15:dlblFTEntry>
                  </c15:dlblFieldTable>
                  <c15:showDataLabelsRange val="0"/>
                </c:ext>
                <c:ext xmlns:c16="http://schemas.microsoft.com/office/drawing/2014/chart" uri="{C3380CC4-5D6E-409C-BE32-E72D297353CC}">
                  <c16:uniqueId val="{00000029-ADB7-49DF-AD19-B69C9FBDF12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{47EC1DD2-2489-4A52-ACE3-2303EFBEEC66}</c15:txfldGUID>
                      <c15:f>Diagramm!$K$65</c15:f>
                      <c15:dlblFieldTableCache>
                        <c:ptCount val="1"/>
                      </c15:dlblFieldTableCache>
                    </c15:dlblFTEntry>
                  </c15:dlblFieldTable>
                  <c15:showDataLabelsRange val="0"/>
                </c:ext>
                <c:ext xmlns:c16="http://schemas.microsoft.com/office/drawing/2014/chart" uri="{C3380CC4-5D6E-409C-BE32-E72D297353CC}">
                  <c16:uniqueId val="{0000002A-ADB7-49DF-AD19-B69C9FBDF12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{ED6DB8FB-EC3B-4735-A87F-828AEA78B59A}</c15:txfldGUID>
                      <c15:f>Diagramm!$K$66</c15:f>
                      <c15:dlblFieldTableCache>
                        <c:ptCount val="1"/>
                      </c15:dlblFieldTableCache>
                    </c15:dlblFTEntry>
                  </c15:dlblFieldTable>
                  <c15:showDataLabelsRange val="0"/>
                </c:ext>
                <c:ext xmlns:c16="http://schemas.microsoft.com/office/drawing/2014/chart" uri="{C3380CC4-5D6E-409C-BE32-E72D297353CC}">
                  <c16:uniqueId val="{0000002B-ADB7-49DF-AD19-B69C9FBDF12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{D03330E5-47B0-4414-9C4B-533E0F98BBDD}</c15:txfldGUID>
                      <c15:f>Diagramm!$K$67</c15:f>
                      <c15:dlblFieldTableCache>
                        <c:ptCount val="1"/>
                      </c15:dlblFieldTableCache>
                    </c15:dlblFTEntry>
                  </c15:dlblFieldTable>
                  <c15:showDataLabelsRange val="0"/>
                </c:ext>
                <c:ext xmlns:c16="http://schemas.microsoft.com/office/drawing/2014/chart" uri="{C3380CC4-5D6E-409C-BE32-E72D297353CC}">
                  <c16:uniqueId val="{0000002C-ADB7-49DF-AD19-B69C9FBDF12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DB7-49DF-AD19-B69C9FBDF12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{9BBFEE6E-3286-48D1-A110-DC70DBC314E2}</c15:txfldGUID>
                      <c15:f>Diagramm!$J$46</c15:f>
                      <c15:dlblFieldTableCache>
                        <c:ptCount val="1"/>
                      </c15:dlblFieldTableCache>
                    </c15:dlblFTEntry>
                  </c15:dlblFieldTable>
                  <c15:showDataLabelsRange val="0"/>
                </c:ext>
                <c:ext xmlns:c16="http://schemas.microsoft.com/office/drawing/2014/chart" uri="{C3380CC4-5D6E-409C-BE32-E72D297353CC}">
                  <c16:uniqueId val="{0000002E-ADB7-49DF-AD19-B69C9FBDF12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{A46616E4-5173-4558-A9C5-08014C0D8CE0}</c15:txfldGUID>
                      <c15:f>Diagramm!$J$47</c15:f>
                      <c15:dlblFieldTableCache>
                        <c:ptCount val="1"/>
                      </c15:dlblFieldTableCache>
                    </c15:dlblFTEntry>
                  </c15:dlblFieldTable>
                  <c15:showDataLabelsRange val="0"/>
                </c:ext>
                <c:ext xmlns:c16="http://schemas.microsoft.com/office/drawing/2014/chart" uri="{C3380CC4-5D6E-409C-BE32-E72D297353CC}">
                  <c16:uniqueId val="{0000002F-ADB7-49DF-AD19-B69C9FBDF12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{B56332D8-1E69-43FB-98FC-A201E69A8EE6}</c15:txfldGUID>
                      <c15:f>Diagramm!$J$48</c15:f>
                      <c15:dlblFieldTableCache>
                        <c:ptCount val="1"/>
                      </c15:dlblFieldTableCache>
                    </c15:dlblFTEntry>
                  </c15:dlblFieldTable>
                  <c15:showDataLabelsRange val="0"/>
                </c:ext>
                <c:ext xmlns:c16="http://schemas.microsoft.com/office/drawing/2014/chart" uri="{C3380CC4-5D6E-409C-BE32-E72D297353CC}">
                  <c16:uniqueId val="{00000030-ADB7-49DF-AD19-B69C9FBDF12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{23C1FE7D-7306-4283-ACB4-32EBEB7C6818}</c15:txfldGUID>
                      <c15:f>Diagramm!$J$49</c15:f>
                      <c15:dlblFieldTableCache>
                        <c:ptCount val="1"/>
                      </c15:dlblFieldTableCache>
                    </c15:dlblFTEntry>
                  </c15:dlblFieldTable>
                  <c15:showDataLabelsRange val="0"/>
                </c:ext>
                <c:ext xmlns:c16="http://schemas.microsoft.com/office/drawing/2014/chart" uri="{C3380CC4-5D6E-409C-BE32-E72D297353CC}">
                  <c16:uniqueId val="{00000031-ADB7-49DF-AD19-B69C9FBDF12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{CD70A78D-B81F-4695-845A-D65227A2623D}</c15:txfldGUID>
                      <c15:f>Diagramm!$J$50</c15:f>
                      <c15:dlblFieldTableCache>
                        <c:ptCount val="1"/>
                      </c15:dlblFieldTableCache>
                    </c15:dlblFTEntry>
                  </c15:dlblFieldTable>
                  <c15:showDataLabelsRange val="0"/>
                </c:ext>
                <c:ext xmlns:c16="http://schemas.microsoft.com/office/drawing/2014/chart" uri="{C3380CC4-5D6E-409C-BE32-E72D297353CC}">
                  <c16:uniqueId val="{00000032-ADB7-49DF-AD19-B69C9FBDF12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{433C32B7-F06C-4486-94CB-DB012D627C14}</c15:txfldGUID>
                      <c15:f>Diagramm!$J$51</c15:f>
                      <c15:dlblFieldTableCache>
                        <c:ptCount val="1"/>
                      </c15:dlblFieldTableCache>
                    </c15:dlblFTEntry>
                  </c15:dlblFieldTable>
                  <c15:showDataLabelsRange val="0"/>
                </c:ext>
                <c:ext xmlns:c16="http://schemas.microsoft.com/office/drawing/2014/chart" uri="{C3380CC4-5D6E-409C-BE32-E72D297353CC}">
                  <c16:uniqueId val="{00000033-ADB7-49DF-AD19-B69C9FBDF12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{9997CD04-CAF2-4ABF-BA25-ECC322B2F040}</c15:txfldGUID>
                      <c15:f>Diagramm!$J$52</c15:f>
                      <c15:dlblFieldTableCache>
                        <c:ptCount val="1"/>
                      </c15:dlblFieldTableCache>
                    </c15:dlblFTEntry>
                  </c15:dlblFieldTable>
                  <c15:showDataLabelsRange val="0"/>
                </c:ext>
                <c:ext xmlns:c16="http://schemas.microsoft.com/office/drawing/2014/chart" uri="{C3380CC4-5D6E-409C-BE32-E72D297353CC}">
                  <c16:uniqueId val="{00000034-ADB7-49DF-AD19-B69C9FBDF12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{08FDA499-5AB7-4315-92A0-065DAFFD35BB}</c15:txfldGUID>
                      <c15:f>Diagramm!$J$53</c15:f>
                      <c15:dlblFieldTableCache>
                        <c:ptCount val="1"/>
                      </c15:dlblFieldTableCache>
                    </c15:dlblFTEntry>
                  </c15:dlblFieldTable>
                  <c15:showDataLabelsRange val="0"/>
                </c:ext>
                <c:ext xmlns:c16="http://schemas.microsoft.com/office/drawing/2014/chart" uri="{C3380CC4-5D6E-409C-BE32-E72D297353CC}">
                  <c16:uniqueId val="{00000035-ADB7-49DF-AD19-B69C9FBDF12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{B8C82282-925D-4C0A-9B16-AEA7B802264B}</c15:txfldGUID>
                      <c15:f>Diagramm!$J$54</c15:f>
                      <c15:dlblFieldTableCache>
                        <c:ptCount val="1"/>
                      </c15:dlblFieldTableCache>
                    </c15:dlblFTEntry>
                  </c15:dlblFieldTable>
                  <c15:showDataLabelsRange val="0"/>
                </c:ext>
                <c:ext xmlns:c16="http://schemas.microsoft.com/office/drawing/2014/chart" uri="{C3380CC4-5D6E-409C-BE32-E72D297353CC}">
                  <c16:uniqueId val="{00000036-ADB7-49DF-AD19-B69C9FBDF12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{56F0179C-A6C6-443C-822E-7A855C1E5C48}</c15:txfldGUID>
                      <c15:f>Diagramm!$J$55</c15:f>
                      <c15:dlblFieldTableCache>
                        <c:ptCount val="1"/>
                      </c15:dlblFieldTableCache>
                    </c15:dlblFTEntry>
                  </c15:dlblFieldTable>
                  <c15:showDataLabelsRange val="0"/>
                </c:ext>
                <c:ext xmlns:c16="http://schemas.microsoft.com/office/drawing/2014/chart" uri="{C3380CC4-5D6E-409C-BE32-E72D297353CC}">
                  <c16:uniqueId val="{00000037-ADB7-49DF-AD19-B69C9FBDF12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{CBCD96F3-8A02-470E-83E2-281590323C2C}</c15:txfldGUID>
                      <c15:f>Diagramm!$J$56</c15:f>
                      <c15:dlblFieldTableCache>
                        <c:ptCount val="1"/>
                      </c15:dlblFieldTableCache>
                    </c15:dlblFTEntry>
                  </c15:dlblFieldTable>
                  <c15:showDataLabelsRange val="0"/>
                </c:ext>
                <c:ext xmlns:c16="http://schemas.microsoft.com/office/drawing/2014/chart" uri="{C3380CC4-5D6E-409C-BE32-E72D297353CC}">
                  <c16:uniqueId val="{00000038-ADB7-49DF-AD19-B69C9FBDF12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{BF85A21A-148F-476E-B8A4-67B350893D99}</c15:txfldGUID>
                      <c15:f>Diagramm!$J$57</c15:f>
                      <c15:dlblFieldTableCache>
                        <c:ptCount val="1"/>
                      </c15:dlblFieldTableCache>
                    </c15:dlblFTEntry>
                  </c15:dlblFieldTable>
                  <c15:showDataLabelsRange val="0"/>
                </c:ext>
                <c:ext xmlns:c16="http://schemas.microsoft.com/office/drawing/2014/chart" uri="{C3380CC4-5D6E-409C-BE32-E72D297353CC}">
                  <c16:uniqueId val="{00000039-ADB7-49DF-AD19-B69C9FBDF12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{2C7CC7EA-E562-44EE-96DD-4E441D48ABA7}</c15:txfldGUID>
                      <c15:f>Diagramm!$J$58</c15:f>
                      <c15:dlblFieldTableCache>
                        <c:ptCount val="1"/>
                      </c15:dlblFieldTableCache>
                    </c15:dlblFTEntry>
                  </c15:dlblFieldTable>
                  <c15:showDataLabelsRange val="0"/>
                </c:ext>
                <c:ext xmlns:c16="http://schemas.microsoft.com/office/drawing/2014/chart" uri="{C3380CC4-5D6E-409C-BE32-E72D297353CC}">
                  <c16:uniqueId val="{0000003A-ADB7-49DF-AD19-B69C9FBDF12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{7118E08C-3660-45B1-87B2-F21F62FAFAED}</c15:txfldGUID>
                      <c15:f>Diagramm!$J$59</c15:f>
                      <c15:dlblFieldTableCache>
                        <c:ptCount val="1"/>
                      </c15:dlblFieldTableCache>
                    </c15:dlblFTEntry>
                  </c15:dlblFieldTable>
                  <c15:showDataLabelsRange val="0"/>
                </c:ext>
                <c:ext xmlns:c16="http://schemas.microsoft.com/office/drawing/2014/chart" uri="{C3380CC4-5D6E-409C-BE32-E72D297353CC}">
                  <c16:uniqueId val="{0000003B-ADB7-49DF-AD19-B69C9FBDF12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{924F006C-198D-4912-B190-7B59200ADBA2}</c15:txfldGUID>
                      <c15:f>Diagramm!$J$60</c15:f>
                      <c15:dlblFieldTableCache>
                        <c:ptCount val="1"/>
                      </c15:dlblFieldTableCache>
                    </c15:dlblFTEntry>
                  </c15:dlblFieldTable>
                  <c15:showDataLabelsRange val="0"/>
                </c:ext>
                <c:ext xmlns:c16="http://schemas.microsoft.com/office/drawing/2014/chart" uri="{C3380CC4-5D6E-409C-BE32-E72D297353CC}">
                  <c16:uniqueId val="{0000003C-ADB7-49DF-AD19-B69C9FBDF12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{B6746531-DCC2-41DC-8AC9-F156F680E38A}</c15:txfldGUID>
                      <c15:f>Diagramm!$J$61</c15:f>
                      <c15:dlblFieldTableCache>
                        <c:ptCount val="1"/>
                      </c15:dlblFieldTableCache>
                    </c15:dlblFTEntry>
                  </c15:dlblFieldTable>
                  <c15:showDataLabelsRange val="0"/>
                </c:ext>
                <c:ext xmlns:c16="http://schemas.microsoft.com/office/drawing/2014/chart" uri="{C3380CC4-5D6E-409C-BE32-E72D297353CC}">
                  <c16:uniqueId val="{0000003D-ADB7-49DF-AD19-B69C9FBDF12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{EB903C29-DBBB-4690-8EAF-EED224DC309F}</c15:txfldGUID>
                      <c15:f>Diagramm!$J$62</c15:f>
                      <c15:dlblFieldTableCache>
                        <c:ptCount val="1"/>
                      </c15:dlblFieldTableCache>
                    </c15:dlblFTEntry>
                  </c15:dlblFieldTable>
                  <c15:showDataLabelsRange val="0"/>
                </c:ext>
                <c:ext xmlns:c16="http://schemas.microsoft.com/office/drawing/2014/chart" uri="{C3380CC4-5D6E-409C-BE32-E72D297353CC}">
                  <c16:uniqueId val="{0000003E-ADB7-49DF-AD19-B69C9FBDF12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{8931B9D2-D1A4-4F25-9E47-C6E839DB1BFA}</c15:txfldGUID>
                      <c15:f>Diagramm!$J$63</c15:f>
                      <c15:dlblFieldTableCache>
                        <c:ptCount val="1"/>
                      </c15:dlblFieldTableCache>
                    </c15:dlblFTEntry>
                  </c15:dlblFieldTable>
                  <c15:showDataLabelsRange val="0"/>
                </c:ext>
                <c:ext xmlns:c16="http://schemas.microsoft.com/office/drawing/2014/chart" uri="{C3380CC4-5D6E-409C-BE32-E72D297353CC}">
                  <c16:uniqueId val="{0000003F-ADB7-49DF-AD19-B69C9FBDF12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{EE17BB32-CB71-4812-BED9-388809C5093A}</c15:txfldGUID>
                      <c15:f>Diagramm!$J$64</c15:f>
                      <c15:dlblFieldTableCache>
                        <c:ptCount val="1"/>
                      </c15:dlblFieldTableCache>
                    </c15:dlblFTEntry>
                  </c15:dlblFieldTable>
                  <c15:showDataLabelsRange val="0"/>
                </c:ext>
                <c:ext xmlns:c16="http://schemas.microsoft.com/office/drawing/2014/chart" uri="{C3380CC4-5D6E-409C-BE32-E72D297353CC}">
                  <c16:uniqueId val="{00000040-ADB7-49DF-AD19-B69C9FBDF12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{6F507A4D-BE19-46B3-8FCE-D6AD92D63315}</c15:txfldGUID>
                      <c15:f>Diagramm!$J$65</c15:f>
                      <c15:dlblFieldTableCache>
                        <c:ptCount val="1"/>
                      </c15:dlblFieldTableCache>
                    </c15:dlblFTEntry>
                  </c15:dlblFieldTable>
                  <c15:showDataLabelsRange val="0"/>
                </c:ext>
                <c:ext xmlns:c16="http://schemas.microsoft.com/office/drawing/2014/chart" uri="{C3380CC4-5D6E-409C-BE32-E72D297353CC}">
                  <c16:uniqueId val="{00000041-ADB7-49DF-AD19-B69C9FBDF12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{A6ECE121-A4AE-4317-B6FB-9B4C28B32A30}</c15:txfldGUID>
                      <c15:f>Diagramm!$J$66</c15:f>
                      <c15:dlblFieldTableCache>
                        <c:ptCount val="1"/>
                      </c15:dlblFieldTableCache>
                    </c15:dlblFTEntry>
                  </c15:dlblFieldTable>
                  <c15:showDataLabelsRange val="0"/>
                </c:ext>
                <c:ext xmlns:c16="http://schemas.microsoft.com/office/drawing/2014/chart" uri="{C3380CC4-5D6E-409C-BE32-E72D297353CC}">
                  <c16:uniqueId val="{00000042-ADB7-49DF-AD19-B69C9FBDF12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{143BDC2A-5D68-4879-97DD-3C6C27F0227F}</c15:txfldGUID>
                      <c15:f>Diagramm!$J$67</c15:f>
                      <c15:dlblFieldTableCache>
                        <c:ptCount val="1"/>
                      </c15:dlblFieldTableCache>
                    </c15:dlblFTEntry>
                  </c15:dlblFieldTable>
                  <c15:showDataLabelsRange val="0"/>
                </c:ext>
                <c:ext xmlns:c16="http://schemas.microsoft.com/office/drawing/2014/chart" uri="{C3380CC4-5D6E-409C-BE32-E72D297353CC}">
                  <c16:uniqueId val="{00000043-ADB7-49DF-AD19-B69C9FBDF1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DB7-49DF-AD19-B69C9FBDF12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ED-40BC-A3E6-6BC03404E7C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ED-40BC-A3E6-6BC03404E7C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ED-40BC-A3E6-6BC03404E7C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ED-40BC-A3E6-6BC03404E7C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ED-40BC-A3E6-6BC03404E7C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ED-40BC-A3E6-6BC03404E7C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ED-40BC-A3E6-6BC03404E7C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ED-40BC-A3E6-6BC03404E7C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DED-40BC-A3E6-6BC03404E7C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DED-40BC-A3E6-6BC03404E7C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DED-40BC-A3E6-6BC03404E7C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DED-40BC-A3E6-6BC03404E7C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DED-40BC-A3E6-6BC03404E7C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DED-40BC-A3E6-6BC03404E7C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DED-40BC-A3E6-6BC03404E7C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DED-40BC-A3E6-6BC03404E7C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DED-40BC-A3E6-6BC03404E7C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DED-40BC-A3E6-6BC03404E7C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DED-40BC-A3E6-6BC03404E7C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DED-40BC-A3E6-6BC03404E7C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DED-40BC-A3E6-6BC03404E7C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DED-40BC-A3E6-6BC03404E7C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DED-40BC-A3E6-6BC03404E7C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DED-40BC-A3E6-6BC03404E7C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DED-40BC-A3E6-6BC03404E7C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DED-40BC-A3E6-6BC03404E7C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DED-40BC-A3E6-6BC03404E7C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DED-40BC-A3E6-6BC03404E7C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DED-40BC-A3E6-6BC03404E7C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DED-40BC-A3E6-6BC03404E7C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DED-40BC-A3E6-6BC03404E7C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DED-40BC-A3E6-6BC03404E7C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DED-40BC-A3E6-6BC03404E7C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DED-40BC-A3E6-6BC03404E7C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DED-40BC-A3E6-6BC03404E7C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DED-40BC-A3E6-6BC03404E7C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DED-40BC-A3E6-6BC03404E7C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DED-40BC-A3E6-6BC03404E7C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DED-40BC-A3E6-6BC03404E7C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DED-40BC-A3E6-6BC03404E7C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DED-40BC-A3E6-6BC03404E7C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DED-40BC-A3E6-6BC03404E7C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DED-40BC-A3E6-6BC03404E7C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DED-40BC-A3E6-6BC03404E7C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DED-40BC-A3E6-6BC03404E7C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DED-40BC-A3E6-6BC03404E7C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DED-40BC-A3E6-6BC03404E7C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DED-40BC-A3E6-6BC03404E7C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DED-40BC-A3E6-6BC03404E7C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DED-40BC-A3E6-6BC03404E7C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DED-40BC-A3E6-6BC03404E7C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DED-40BC-A3E6-6BC03404E7C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DED-40BC-A3E6-6BC03404E7C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DED-40BC-A3E6-6BC03404E7C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DED-40BC-A3E6-6BC03404E7C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DED-40BC-A3E6-6BC03404E7C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DED-40BC-A3E6-6BC03404E7C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DED-40BC-A3E6-6BC03404E7C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DED-40BC-A3E6-6BC03404E7C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DED-40BC-A3E6-6BC03404E7C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DED-40BC-A3E6-6BC03404E7C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DED-40BC-A3E6-6BC03404E7C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DED-40BC-A3E6-6BC03404E7C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DED-40BC-A3E6-6BC03404E7C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DED-40BC-A3E6-6BC03404E7C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DED-40BC-A3E6-6BC03404E7C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DED-40BC-A3E6-6BC03404E7C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DED-40BC-A3E6-6BC03404E7C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DED-40BC-A3E6-6BC03404E7C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101.65093173842124</c:v>
                </c:pt>
                <c:pt idx="2">
                  <c:v>102.44674015125304</c:v>
                </c:pt>
                <c:pt idx="3">
                  <c:v>99.733082892590573</c:v>
                </c:pt>
                <c:pt idx="4">
                  <c:v>100.48687657555237</c:v>
                </c:pt>
                <c:pt idx="5">
                  <c:v>101.79427611091889</c:v>
                </c:pt>
                <c:pt idx="6">
                  <c:v>103.09920419158718</c:v>
                </c:pt>
                <c:pt idx="7">
                  <c:v>101.34941426523652</c:v>
                </c:pt>
                <c:pt idx="8">
                  <c:v>101.56690227868124</c:v>
                </c:pt>
                <c:pt idx="9">
                  <c:v>102.60738470663833</c:v>
                </c:pt>
                <c:pt idx="10">
                  <c:v>104.14710098363898</c:v>
                </c:pt>
                <c:pt idx="11">
                  <c:v>102.38001087440067</c:v>
                </c:pt>
                <c:pt idx="12">
                  <c:v>102.56784143146656</c:v>
                </c:pt>
                <c:pt idx="13">
                  <c:v>104.40413227225545</c:v>
                </c:pt>
                <c:pt idx="14">
                  <c:v>105.50887252236667</c:v>
                </c:pt>
                <c:pt idx="15">
                  <c:v>104.46097573031486</c:v>
                </c:pt>
                <c:pt idx="16">
                  <c:v>104.25090208096486</c:v>
                </c:pt>
                <c:pt idx="17">
                  <c:v>105.64727398546785</c:v>
                </c:pt>
                <c:pt idx="18">
                  <c:v>107.75542484306261</c:v>
                </c:pt>
                <c:pt idx="19">
                  <c:v>106.88300133458554</c:v>
                </c:pt>
                <c:pt idx="20">
                  <c:v>105.72636053581137</c:v>
                </c:pt>
                <c:pt idx="21">
                  <c:v>106.79155751075082</c:v>
                </c:pt>
                <c:pt idx="22">
                  <c:v>108.54629034649794</c:v>
                </c:pt>
                <c:pt idx="23">
                  <c:v>106.69517077751965</c:v>
                </c:pt>
                <c:pt idx="24">
                  <c:v>106.53699767683258</c:v>
                </c:pt>
              </c:numCache>
            </c:numRef>
          </c:val>
          <c:smooth val="0"/>
          <c:extLst>
            <c:ext xmlns:c16="http://schemas.microsoft.com/office/drawing/2014/chart" uri="{C3380CC4-5D6E-409C-BE32-E72D297353CC}">
              <c16:uniqueId val="{00000000-A4AB-4878-A06F-A85DAD34E61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108.66551126516464</c:v>
                </c:pt>
                <c:pt idx="2">
                  <c:v>112.3050259965338</c:v>
                </c:pt>
                <c:pt idx="3">
                  <c:v>109.61871750433276</c:v>
                </c:pt>
                <c:pt idx="4">
                  <c:v>103.11958405545927</c:v>
                </c:pt>
                <c:pt idx="5">
                  <c:v>107.79896013864818</c:v>
                </c:pt>
                <c:pt idx="6">
                  <c:v>107.97227036395147</c:v>
                </c:pt>
                <c:pt idx="7">
                  <c:v>105.11265164644715</c:v>
                </c:pt>
                <c:pt idx="8">
                  <c:v>106.93240901213173</c:v>
                </c:pt>
                <c:pt idx="9">
                  <c:v>110.39861351819758</c:v>
                </c:pt>
                <c:pt idx="10">
                  <c:v>115.94454072790295</c:v>
                </c:pt>
                <c:pt idx="11">
                  <c:v>111.69844020797225</c:v>
                </c:pt>
                <c:pt idx="12">
                  <c:v>110.39861351819758</c:v>
                </c:pt>
                <c:pt idx="13">
                  <c:v>111.87175043327558</c:v>
                </c:pt>
                <c:pt idx="14">
                  <c:v>120.27729636048528</c:v>
                </c:pt>
                <c:pt idx="15">
                  <c:v>119.2374350086655</c:v>
                </c:pt>
                <c:pt idx="16">
                  <c:v>120.62391681109186</c:v>
                </c:pt>
                <c:pt idx="17">
                  <c:v>127.98960138648181</c:v>
                </c:pt>
                <c:pt idx="18">
                  <c:v>140.38128249566725</c:v>
                </c:pt>
                <c:pt idx="19">
                  <c:v>134.40207972270363</c:v>
                </c:pt>
                <c:pt idx="20">
                  <c:v>135.52859618717505</c:v>
                </c:pt>
                <c:pt idx="21">
                  <c:v>139.60138648180242</c:v>
                </c:pt>
                <c:pt idx="22">
                  <c:v>145.58058925476601</c:v>
                </c:pt>
                <c:pt idx="23">
                  <c:v>142.80762564991335</c:v>
                </c:pt>
                <c:pt idx="24">
                  <c:v>139.68804159445406</c:v>
                </c:pt>
              </c:numCache>
            </c:numRef>
          </c:val>
          <c:smooth val="0"/>
          <c:extLst>
            <c:ext xmlns:c16="http://schemas.microsoft.com/office/drawing/2014/chart" uri="{C3380CC4-5D6E-409C-BE32-E72D297353CC}">
              <c16:uniqueId val="{00000001-A4AB-4878-A06F-A85DAD34E61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101.84978827724538</c:v>
                </c:pt>
                <c:pt idx="2">
                  <c:v>101.604635613996</c:v>
                </c:pt>
                <c:pt idx="3">
                  <c:v>102.7635391129931</c:v>
                </c:pt>
                <c:pt idx="4">
                  <c:v>91.843102295520396</c:v>
                </c:pt>
                <c:pt idx="5">
                  <c:v>92.422554045018941</c:v>
                </c:pt>
                <c:pt idx="6">
                  <c:v>91.28593715177179</c:v>
                </c:pt>
                <c:pt idx="7">
                  <c:v>90.015600624024955</c:v>
                </c:pt>
                <c:pt idx="8">
                  <c:v>90.03788722977491</c:v>
                </c:pt>
                <c:pt idx="9">
                  <c:v>91.620236238020951</c:v>
                </c:pt>
                <c:pt idx="10">
                  <c:v>90.929351459772676</c:v>
                </c:pt>
                <c:pt idx="11">
                  <c:v>90.34989971027413</c:v>
                </c:pt>
                <c:pt idx="12">
                  <c:v>88.299531981279259</c:v>
                </c:pt>
                <c:pt idx="13">
                  <c:v>89.993314018275015</c:v>
                </c:pt>
                <c:pt idx="14">
                  <c:v>89.74816135502563</c:v>
                </c:pt>
                <c:pt idx="15">
                  <c:v>90.08246044127479</c:v>
                </c:pt>
                <c:pt idx="16">
                  <c:v>88.344105192779139</c:v>
                </c:pt>
                <c:pt idx="17">
                  <c:v>90.03788722977491</c:v>
                </c:pt>
                <c:pt idx="18">
                  <c:v>89.235569422776905</c:v>
                </c:pt>
                <c:pt idx="19">
                  <c:v>89.971027412525075</c:v>
                </c:pt>
                <c:pt idx="20">
                  <c:v>87.296634722531763</c:v>
                </c:pt>
                <c:pt idx="21">
                  <c:v>88.767550702028089</c:v>
                </c:pt>
                <c:pt idx="22">
                  <c:v>87.831513260530429</c:v>
                </c:pt>
                <c:pt idx="23">
                  <c:v>86.694896367283263</c:v>
                </c:pt>
                <c:pt idx="24">
                  <c:v>83.641631379540897</c:v>
                </c:pt>
              </c:numCache>
            </c:numRef>
          </c:val>
          <c:smooth val="0"/>
          <c:extLst>
            <c:ext xmlns:c16="http://schemas.microsoft.com/office/drawing/2014/chart" uri="{C3380CC4-5D6E-409C-BE32-E72D297353CC}">
              <c16:uniqueId val="{00000002-A4AB-4878-A06F-A85DAD34E61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4AB-4878-A06F-A85DAD34E61F}"/>
                </c:ext>
              </c:extLst>
            </c:dLbl>
            <c:dLbl>
              <c:idx val="1"/>
              <c:delete val="1"/>
              <c:extLst>
                <c:ext xmlns:c15="http://schemas.microsoft.com/office/drawing/2012/chart" uri="{CE6537A1-D6FC-4f65-9D91-7224C49458BB}"/>
                <c:ext xmlns:c16="http://schemas.microsoft.com/office/drawing/2014/chart" uri="{C3380CC4-5D6E-409C-BE32-E72D297353CC}">
                  <c16:uniqueId val="{00000004-A4AB-4878-A06F-A85DAD34E61F}"/>
                </c:ext>
              </c:extLst>
            </c:dLbl>
            <c:dLbl>
              <c:idx val="2"/>
              <c:delete val="1"/>
              <c:extLst>
                <c:ext xmlns:c15="http://schemas.microsoft.com/office/drawing/2012/chart" uri="{CE6537A1-D6FC-4f65-9D91-7224C49458BB}"/>
                <c:ext xmlns:c16="http://schemas.microsoft.com/office/drawing/2014/chart" uri="{C3380CC4-5D6E-409C-BE32-E72D297353CC}">
                  <c16:uniqueId val="{00000005-A4AB-4878-A06F-A85DAD34E61F}"/>
                </c:ext>
              </c:extLst>
            </c:dLbl>
            <c:dLbl>
              <c:idx val="3"/>
              <c:delete val="1"/>
              <c:extLst>
                <c:ext xmlns:c15="http://schemas.microsoft.com/office/drawing/2012/chart" uri="{CE6537A1-D6FC-4f65-9D91-7224C49458BB}"/>
                <c:ext xmlns:c16="http://schemas.microsoft.com/office/drawing/2014/chart" uri="{C3380CC4-5D6E-409C-BE32-E72D297353CC}">
                  <c16:uniqueId val="{00000006-A4AB-4878-A06F-A85DAD34E61F}"/>
                </c:ext>
              </c:extLst>
            </c:dLbl>
            <c:dLbl>
              <c:idx val="4"/>
              <c:delete val="1"/>
              <c:extLst>
                <c:ext xmlns:c15="http://schemas.microsoft.com/office/drawing/2012/chart" uri="{CE6537A1-D6FC-4f65-9D91-7224C49458BB}"/>
                <c:ext xmlns:c16="http://schemas.microsoft.com/office/drawing/2014/chart" uri="{C3380CC4-5D6E-409C-BE32-E72D297353CC}">
                  <c16:uniqueId val="{00000007-A4AB-4878-A06F-A85DAD34E61F}"/>
                </c:ext>
              </c:extLst>
            </c:dLbl>
            <c:dLbl>
              <c:idx val="5"/>
              <c:delete val="1"/>
              <c:extLst>
                <c:ext xmlns:c15="http://schemas.microsoft.com/office/drawing/2012/chart" uri="{CE6537A1-D6FC-4f65-9D91-7224C49458BB}"/>
                <c:ext xmlns:c16="http://schemas.microsoft.com/office/drawing/2014/chart" uri="{C3380CC4-5D6E-409C-BE32-E72D297353CC}">
                  <c16:uniqueId val="{00000008-A4AB-4878-A06F-A85DAD34E61F}"/>
                </c:ext>
              </c:extLst>
            </c:dLbl>
            <c:dLbl>
              <c:idx val="6"/>
              <c:delete val="1"/>
              <c:extLst>
                <c:ext xmlns:c15="http://schemas.microsoft.com/office/drawing/2012/chart" uri="{CE6537A1-D6FC-4f65-9D91-7224C49458BB}"/>
                <c:ext xmlns:c16="http://schemas.microsoft.com/office/drawing/2014/chart" uri="{C3380CC4-5D6E-409C-BE32-E72D297353CC}">
                  <c16:uniqueId val="{00000009-A4AB-4878-A06F-A85DAD34E61F}"/>
                </c:ext>
              </c:extLst>
            </c:dLbl>
            <c:dLbl>
              <c:idx val="7"/>
              <c:delete val="1"/>
              <c:extLst>
                <c:ext xmlns:c15="http://schemas.microsoft.com/office/drawing/2012/chart" uri="{CE6537A1-D6FC-4f65-9D91-7224C49458BB}"/>
                <c:ext xmlns:c16="http://schemas.microsoft.com/office/drawing/2014/chart" uri="{C3380CC4-5D6E-409C-BE32-E72D297353CC}">
                  <c16:uniqueId val="{0000000A-A4AB-4878-A06F-A85DAD34E61F}"/>
                </c:ext>
              </c:extLst>
            </c:dLbl>
            <c:dLbl>
              <c:idx val="8"/>
              <c:delete val="1"/>
              <c:extLst>
                <c:ext xmlns:c15="http://schemas.microsoft.com/office/drawing/2012/chart" uri="{CE6537A1-D6FC-4f65-9D91-7224C49458BB}"/>
                <c:ext xmlns:c16="http://schemas.microsoft.com/office/drawing/2014/chart" uri="{C3380CC4-5D6E-409C-BE32-E72D297353CC}">
                  <c16:uniqueId val="{0000000B-A4AB-4878-A06F-A85DAD34E61F}"/>
                </c:ext>
              </c:extLst>
            </c:dLbl>
            <c:dLbl>
              <c:idx val="9"/>
              <c:delete val="1"/>
              <c:extLst>
                <c:ext xmlns:c15="http://schemas.microsoft.com/office/drawing/2012/chart" uri="{CE6537A1-D6FC-4f65-9D91-7224C49458BB}"/>
                <c:ext xmlns:c16="http://schemas.microsoft.com/office/drawing/2014/chart" uri="{C3380CC4-5D6E-409C-BE32-E72D297353CC}">
                  <c16:uniqueId val="{0000000C-A4AB-4878-A06F-A85DAD34E61F}"/>
                </c:ext>
              </c:extLst>
            </c:dLbl>
            <c:dLbl>
              <c:idx val="10"/>
              <c:delete val="1"/>
              <c:extLst>
                <c:ext xmlns:c15="http://schemas.microsoft.com/office/drawing/2012/chart" uri="{CE6537A1-D6FC-4f65-9D91-7224C49458BB}"/>
                <c:ext xmlns:c16="http://schemas.microsoft.com/office/drawing/2014/chart" uri="{C3380CC4-5D6E-409C-BE32-E72D297353CC}">
                  <c16:uniqueId val="{0000000D-A4AB-4878-A06F-A85DAD34E61F}"/>
                </c:ext>
              </c:extLst>
            </c:dLbl>
            <c:dLbl>
              <c:idx val="11"/>
              <c:delete val="1"/>
              <c:extLst>
                <c:ext xmlns:c15="http://schemas.microsoft.com/office/drawing/2012/chart" uri="{CE6537A1-D6FC-4f65-9D91-7224C49458BB}"/>
                <c:ext xmlns:c16="http://schemas.microsoft.com/office/drawing/2014/chart" uri="{C3380CC4-5D6E-409C-BE32-E72D297353CC}">
                  <c16:uniqueId val="{0000000E-A4AB-4878-A06F-A85DAD34E61F}"/>
                </c:ext>
              </c:extLst>
            </c:dLbl>
            <c:dLbl>
              <c:idx val="12"/>
              <c:delete val="1"/>
              <c:extLst>
                <c:ext xmlns:c15="http://schemas.microsoft.com/office/drawing/2012/chart" uri="{CE6537A1-D6FC-4f65-9D91-7224C49458BB}"/>
                <c:ext xmlns:c16="http://schemas.microsoft.com/office/drawing/2014/chart" uri="{C3380CC4-5D6E-409C-BE32-E72D297353CC}">
                  <c16:uniqueId val="{0000000F-A4AB-4878-A06F-A85DAD34E61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AB-4878-A06F-A85DAD34E61F}"/>
                </c:ext>
              </c:extLst>
            </c:dLbl>
            <c:dLbl>
              <c:idx val="14"/>
              <c:delete val="1"/>
              <c:extLst>
                <c:ext xmlns:c15="http://schemas.microsoft.com/office/drawing/2012/chart" uri="{CE6537A1-D6FC-4f65-9D91-7224C49458BB}"/>
                <c:ext xmlns:c16="http://schemas.microsoft.com/office/drawing/2014/chart" uri="{C3380CC4-5D6E-409C-BE32-E72D297353CC}">
                  <c16:uniqueId val="{00000011-A4AB-4878-A06F-A85DAD34E61F}"/>
                </c:ext>
              </c:extLst>
            </c:dLbl>
            <c:dLbl>
              <c:idx val="15"/>
              <c:delete val="1"/>
              <c:extLst>
                <c:ext xmlns:c15="http://schemas.microsoft.com/office/drawing/2012/chart" uri="{CE6537A1-D6FC-4f65-9D91-7224C49458BB}"/>
                <c:ext xmlns:c16="http://schemas.microsoft.com/office/drawing/2014/chart" uri="{C3380CC4-5D6E-409C-BE32-E72D297353CC}">
                  <c16:uniqueId val="{00000012-A4AB-4878-A06F-A85DAD34E61F}"/>
                </c:ext>
              </c:extLst>
            </c:dLbl>
            <c:dLbl>
              <c:idx val="16"/>
              <c:delete val="1"/>
              <c:extLst>
                <c:ext xmlns:c15="http://schemas.microsoft.com/office/drawing/2012/chart" uri="{CE6537A1-D6FC-4f65-9D91-7224C49458BB}"/>
                <c:ext xmlns:c16="http://schemas.microsoft.com/office/drawing/2014/chart" uri="{C3380CC4-5D6E-409C-BE32-E72D297353CC}">
                  <c16:uniqueId val="{00000013-A4AB-4878-A06F-A85DAD34E61F}"/>
                </c:ext>
              </c:extLst>
            </c:dLbl>
            <c:dLbl>
              <c:idx val="17"/>
              <c:delete val="1"/>
              <c:extLst>
                <c:ext xmlns:c15="http://schemas.microsoft.com/office/drawing/2012/chart" uri="{CE6537A1-D6FC-4f65-9D91-7224C49458BB}"/>
                <c:ext xmlns:c16="http://schemas.microsoft.com/office/drawing/2014/chart" uri="{C3380CC4-5D6E-409C-BE32-E72D297353CC}">
                  <c16:uniqueId val="{00000014-A4AB-4878-A06F-A85DAD34E61F}"/>
                </c:ext>
              </c:extLst>
            </c:dLbl>
            <c:dLbl>
              <c:idx val="18"/>
              <c:delete val="1"/>
              <c:extLst>
                <c:ext xmlns:c15="http://schemas.microsoft.com/office/drawing/2012/chart" uri="{CE6537A1-D6FC-4f65-9D91-7224C49458BB}"/>
                <c:ext xmlns:c16="http://schemas.microsoft.com/office/drawing/2014/chart" uri="{C3380CC4-5D6E-409C-BE32-E72D297353CC}">
                  <c16:uniqueId val="{00000015-A4AB-4878-A06F-A85DAD34E61F}"/>
                </c:ext>
              </c:extLst>
            </c:dLbl>
            <c:dLbl>
              <c:idx val="19"/>
              <c:delete val="1"/>
              <c:extLst>
                <c:ext xmlns:c15="http://schemas.microsoft.com/office/drawing/2012/chart" uri="{CE6537A1-D6FC-4f65-9D91-7224C49458BB}"/>
                <c:ext xmlns:c16="http://schemas.microsoft.com/office/drawing/2014/chart" uri="{C3380CC4-5D6E-409C-BE32-E72D297353CC}">
                  <c16:uniqueId val="{00000016-A4AB-4878-A06F-A85DAD34E61F}"/>
                </c:ext>
              </c:extLst>
            </c:dLbl>
            <c:dLbl>
              <c:idx val="20"/>
              <c:delete val="1"/>
              <c:extLst>
                <c:ext xmlns:c15="http://schemas.microsoft.com/office/drawing/2012/chart" uri="{CE6537A1-D6FC-4f65-9D91-7224C49458BB}"/>
                <c:ext xmlns:c16="http://schemas.microsoft.com/office/drawing/2014/chart" uri="{C3380CC4-5D6E-409C-BE32-E72D297353CC}">
                  <c16:uniqueId val="{00000017-A4AB-4878-A06F-A85DAD34E61F}"/>
                </c:ext>
              </c:extLst>
            </c:dLbl>
            <c:dLbl>
              <c:idx val="21"/>
              <c:delete val="1"/>
              <c:extLst>
                <c:ext xmlns:c15="http://schemas.microsoft.com/office/drawing/2012/chart" uri="{CE6537A1-D6FC-4f65-9D91-7224C49458BB}"/>
                <c:ext xmlns:c16="http://schemas.microsoft.com/office/drawing/2014/chart" uri="{C3380CC4-5D6E-409C-BE32-E72D297353CC}">
                  <c16:uniqueId val="{00000018-A4AB-4878-A06F-A85DAD34E61F}"/>
                </c:ext>
              </c:extLst>
            </c:dLbl>
            <c:dLbl>
              <c:idx val="22"/>
              <c:delete val="1"/>
              <c:extLst>
                <c:ext xmlns:c15="http://schemas.microsoft.com/office/drawing/2012/chart" uri="{CE6537A1-D6FC-4f65-9D91-7224C49458BB}"/>
                <c:ext xmlns:c16="http://schemas.microsoft.com/office/drawing/2014/chart" uri="{C3380CC4-5D6E-409C-BE32-E72D297353CC}">
                  <c16:uniqueId val="{00000019-A4AB-4878-A06F-A85DAD34E61F}"/>
                </c:ext>
              </c:extLst>
            </c:dLbl>
            <c:dLbl>
              <c:idx val="23"/>
              <c:delete val="1"/>
              <c:extLst>
                <c:ext xmlns:c15="http://schemas.microsoft.com/office/drawing/2012/chart" uri="{CE6537A1-D6FC-4f65-9D91-7224C49458BB}"/>
                <c:ext xmlns:c16="http://schemas.microsoft.com/office/drawing/2014/chart" uri="{C3380CC4-5D6E-409C-BE32-E72D297353CC}">
                  <c16:uniqueId val="{0000001A-A4AB-4878-A06F-A85DAD34E61F}"/>
                </c:ext>
              </c:extLst>
            </c:dLbl>
            <c:dLbl>
              <c:idx val="24"/>
              <c:delete val="1"/>
              <c:extLst>
                <c:ext xmlns:c15="http://schemas.microsoft.com/office/drawing/2012/chart" uri="{CE6537A1-D6FC-4f65-9D91-7224C49458BB}"/>
                <c:ext xmlns:c16="http://schemas.microsoft.com/office/drawing/2014/chart" uri="{C3380CC4-5D6E-409C-BE32-E72D297353CC}">
                  <c16:uniqueId val="{0000001B-A4AB-4878-A06F-A85DAD34E61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4AB-4878-A06F-A85DAD34E61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Wittenberg (15091)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43107</v>
      </c>
      <c r="F11" s="238">
        <v>43171</v>
      </c>
      <c r="G11" s="238">
        <v>43920</v>
      </c>
      <c r="H11" s="238">
        <v>43210</v>
      </c>
      <c r="I11" s="265">
        <v>42779</v>
      </c>
      <c r="J11" s="263">
        <v>328</v>
      </c>
      <c r="K11" s="266">
        <v>0.76673134014352839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15.023082098035122</v>
      </c>
      <c r="E13" s="115">
        <v>6476</v>
      </c>
      <c r="F13" s="114">
        <v>6426</v>
      </c>
      <c r="G13" s="114">
        <v>6618</v>
      </c>
      <c r="H13" s="114">
        <v>6536</v>
      </c>
      <c r="I13" s="140">
        <v>6338</v>
      </c>
      <c r="J13" s="115">
        <v>138</v>
      </c>
      <c r="K13" s="116">
        <v>2.1773430104133795</v>
      </c>
    </row>
    <row r="14" spans="1:255" ht="14.1" customHeight="1" x14ac:dyDescent="0.2">
      <c r="A14" s="306" t="s">
        <v>230</v>
      </c>
      <c r="B14" s="307"/>
      <c r="C14" s="308"/>
      <c r="D14" s="113">
        <v>66.47412253230334</v>
      </c>
      <c r="E14" s="115">
        <v>28655</v>
      </c>
      <c r="F14" s="114">
        <v>28691</v>
      </c>
      <c r="G14" s="114">
        <v>29153</v>
      </c>
      <c r="H14" s="114">
        <v>28600</v>
      </c>
      <c r="I14" s="140">
        <v>28419</v>
      </c>
      <c r="J14" s="115">
        <v>236</v>
      </c>
      <c r="K14" s="116">
        <v>0.8304303458953517</v>
      </c>
    </row>
    <row r="15" spans="1:255" ht="14.1" customHeight="1" x14ac:dyDescent="0.2">
      <c r="A15" s="306" t="s">
        <v>231</v>
      </c>
      <c r="B15" s="307"/>
      <c r="C15" s="308"/>
      <c r="D15" s="113">
        <v>9.3163523325677957</v>
      </c>
      <c r="E15" s="115">
        <v>4016</v>
      </c>
      <c r="F15" s="114">
        <v>4055</v>
      </c>
      <c r="G15" s="114">
        <v>4114</v>
      </c>
      <c r="H15" s="114">
        <v>4072</v>
      </c>
      <c r="I15" s="140">
        <v>4024</v>
      </c>
      <c r="J15" s="115">
        <v>-8</v>
      </c>
      <c r="K15" s="116">
        <v>-0.19880715705765409</v>
      </c>
    </row>
    <row r="16" spans="1:255" ht="14.1" customHeight="1" x14ac:dyDescent="0.2">
      <c r="A16" s="306" t="s">
        <v>232</v>
      </c>
      <c r="B16" s="307"/>
      <c r="C16" s="308"/>
      <c r="D16" s="113">
        <v>8.1750063794743308</v>
      </c>
      <c r="E16" s="115">
        <v>3524</v>
      </c>
      <c r="F16" s="114">
        <v>3563</v>
      </c>
      <c r="G16" s="114">
        <v>3601</v>
      </c>
      <c r="H16" s="114">
        <v>3565</v>
      </c>
      <c r="I16" s="140">
        <v>3557</v>
      </c>
      <c r="J16" s="115">
        <v>-33</v>
      </c>
      <c r="K16" s="116">
        <v>-0.92774810233342708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2.500753937875519</v>
      </c>
      <c r="E18" s="115">
        <v>1078</v>
      </c>
      <c r="F18" s="114">
        <v>1082</v>
      </c>
      <c r="G18" s="114">
        <v>1113</v>
      </c>
      <c r="H18" s="114">
        <v>1088</v>
      </c>
      <c r="I18" s="140">
        <v>1078</v>
      </c>
      <c r="J18" s="115">
        <v>0</v>
      </c>
      <c r="K18" s="116">
        <v>0</v>
      </c>
    </row>
    <row r="19" spans="1:255" ht="14.1" customHeight="1" x14ac:dyDescent="0.2">
      <c r="A19" s="306" t="s">
        <v>235</v>
      </c>
      <c r="B19" s="307" t="s">
        <v>236</v>
      </c>
      <c r="C19" s="308"/>
      <c r="D19" s="113">
        <v>1.1807827035052312</v>
      </c>
      <c r="E19" s="115">
        <v>509</v>
      </c>
      <c r="F19" s="114">
        <v>515</v>
      </c>
      <c r="G19" s="114">
        <v>538</v>
      </c>
      <c r="H19" s="114">
        <v>522</v>
      </c>
      <c r="I19" s="140">
        <v>507</v>
      </c>
      <c r="J19" s="115">
        <v>2</v>
      </c>
      <c r="K19" s="116">
        <v>0.39447731755424065</v>
      </c>
    </row>
    <row r="20" spans="1:255" ht="14.1" customHeight="1" x14ac:dyDescent="0.2">
      <c r="A20" s="306">
        <v>12</v>
      </c>
      <c r="B20" s="307" t="s">
        <v>237</v>
      </c>
      <c r="C20" s="308"/>
      <c r="D20" s="113">
        <v>1.5078757510381144</v>
      </c>
      <c r="E20" s="115">
        <v>650</v>
      </c>
      <c r="F20" s="114">
        <v>468</v>
      </c>
      <c r="G20" s="114">
        <v>659</v>
      </c>
      <c r="H20" s="114">
        <v>609</v>
      </c>
      <c r="I20" s="140">
        <v>513</v>
      </c>
      <c r="J20" s="115">
        <v>137</v>
      </c>
      <c r="K20" s="116">
        <v>26.705653021442494</v>
      </c>
    </row>
    <row r="21" spans="1:255" ht="14.1" customHeight="1" x14ac:dyDescent="0.2">
      <c r="A21" s="306">
        <v>21</v>
      </c>
      <c r="B21" s="307" t="s">
        <v>238</v>
      </c>
      <c r="C21" s="308"/>
      <c r="D21" s="113">
        <v>0.80497367016957799</v>
      </c>
      <c r="E21" s="115">
        <v>347</v>
      </c>
      <c r="F21" s="114">
        <v>345</v>
      </c>
      <c r="G21" s="114">
        <v>365</v>
      </c>
      <c r="H21" s="114">
        <v>365</v>
      </c>
      <c r="I21" s="140">
        <v>361</v>
      </c>
      <c r="J21" s="115">
        <v>-14</v>
      </c>
      <c r="K21" s="116">
        <v>-3.8781163434903045</v>
      </c>
    </row>
    <row r="22" spans="1:255" ht="14.1" customHeight="1" x14ac:dyDescent="0.2">
      <c r="A22" s="306">
        <v>22</v>
      </c>
      <c r="B22" s="307" t="s">
        <v>239</v>
      </c>
      <c r="C22" s="308"/>
      <c r="D22" s="113">
        <v>1.862806504744009</v>
      </c>
      <c r="E22" s="115">
        <v>803</v>
      </c>
      <c r="F22" s="114">
        <v>813</v>
      </c>
      <c r="G22" s="114">
        <v>814</v>
      </c>
      <c r="H22" s="114">
        <v>805</v>
      </c>
      <c r="I22" s="140">
        <v>796</v>
      </c>
      <c r="J22" s="115">
        <v>7</v>
      </c>
      <c r="K22" s="116">
        <v>0.87939698492462315</v>
      </c>
    </row>
    <row r="23" spans="1:255" ht="14.1" customHeight="1" x14ac:dyDescent="0.2">
      <c r="A23" s="306">
        <v>23</v>
      </c>
      <c r="B23" s="307" t="s">
        <v>240</v>
      </c>
      <c r="C23" s="308"/>
      <c r="D23" s="113">
        <v>1.1529449973322199</v>
      </c>
      <c r="E23" s="115">
        <v>497</v>
      </c>
      <c r="F23" s="114">
        <v>499</v>
      </c>
      <c r="G23" s="114">
        <v>487</v>
      </c>
      <c r="H23" s="114">
        <v>485</v>
      </c>
      <c r="I23" s="140">
        <v>476</v>
      </c>
      <c r="J23" s="115">
        <v>21</v>
      </c>
      <c r="K23" s="116">
        <v>4.4117647058823533</v>
      </c>
    </row>
    <row r="24" spans="1:255" ht="14.1" customHeight="1" x14ac:dyDescent="0.2">
      <c r="A24" s="306">
        <v>24</v>
      </c>
      <c r="B24" s="307" t="s">
        <v>241</v>
      </c>
      <c r="C24" s="308"/>
      <c r="D24" s="113">
        <v>5.3216414967406687</v>
      </c>
      <c r="E24" s="115">
        <v>2294</v>
      </c>
      <c r="F24" s="114">
        <v>2383</v>
      </c>
      <c r="G24" s="114">
        <v>2461</v>
      </c>
      <c r="H24" s="114">
        <v>2417</v>
      </c>
      <c r="I24" s="140">
        <v>2394</v>
      </c>
      <c r="J24" s="115">
        <v>-100</v>
      </c>
      <c r="K24" s="116">
        <v>-4.1771094402673352</v>
      </c>
    </row>
    <row r="25" spans="1:255" ht="14.1" customHeight="1" x14ac:dyDescent="0.2">
      <c r="A25" s="306">
        <v>25</v>
      </c>
      <c r="B25" s="307" t="s">
        <v>242</v>
      </c>
      <c r="C25" s="308"/>
      <c r="D25" s="113">
        <v>4.9040759041454987</v>
      </c>
      <c r="E25" s="115">
        <v>2114</v>
      </c>
      <c r="F25" s="114">
        <v>2123</v>
      </c>
      <c r="G25" s="114">
        <v>2139</v>
      </c>
      <c r="H25" s="114">
        <v>2092</v>
      </c>
      <c r="I25" s="140">
        <v>2084</v>
      </c>
      <c r="J25" s="115">
        <v>30</v>
      </c>
      <c r="K25" s="116">
        <v>1.4395393474088292</v>
      </c>
    </row>
    <row r="26" spans="1:255" ht="14.1" customHeight="1" x14ac:dyDescent="0.2">
      <c r="A26" s="306">
        <v>26</v>
      </c>
      <c r="B26" s="307" t="s">
        <v>243</v>
      </c>
      <c r="C26" s="308"/>
      <c r="D26" s="113">
        <v>3.1224627090727726</v>
      </c>
      <c r="E26" s="115">
        <v>1346</v>
      </c>
      <c r="F26" s="114">
        <v>1373</v>
      </c>
      <c r="G26" s="114">
        <v>1388</v>
      </c>
      <c r="H26" s="114">
        <v>1371</v>
      </c>
      <c r="I26" s="140">
        <v>1369</v>
      </c>
      <c r="J26" s="115">
        <v>-23</v>
      </c>
      <c r="K26" s="116">
        <v>-1.6800584368151936</v>
      </c>
    </row>
    <row r="27" spans="1:255" ht="14.1" customHeight="1" x14ac:dyDescent="0.2">
      <c r="A27" s="306">
        <v>27</v>
      </c>
      <c r="B27" s="307" t="s">
        <v>244</v>
      </c>
      <c r="C27" s="308"/>
      <c r="D27" s="113">
        <v>2.2548542000139187</v>
      </c>
      <c r="E27" s="115">
        <v>972</v>
      </c>
      <c r="F27" s="114">
        <v>994</v>
      </c>
      <c r="G27" s="114">
        <v>1006</v>
      </c>
      <c r="H27" s="114">
        <v>963</v>
      </c>
      <c r="I27" s="140">
        <v>961</v>
      </c>
      <c r="J27" s="115">
        <v>11</v>
      </c>
      <c r="K27" s="116">
        <v>1.1446409989594173</v>
      </c>
    </row>
    <row r="28" spans="1:255" ht="14.1" customHeight="1" x14ac:dyDescent="0.2">
      <c r="A28" s="306">
        <v>28</v>
      </c>
      <c r="B28" s="307" t="s">
        <v>245</v>
      </c>
      <c r="C28" s="308"/>
      <c r="D28" s="113">
        <v>0.19254413436332846</v>
      </c>
      <c r="E28" s="115">
        <v>83</v>
      </c>
      <c r="F28" s="114">
        <v>76</v>
      </c>
      <c r="G28" s="114">
        <v>80</v>
      </c>
      <c r="H28" s="114">
        <v>79</v>
      </c>
      <c r="I28" s="140">
        <v>81</v>
      </c>
      <c r="J28" s="115">
        <v>2</v>
      </c>
      <c r="K28" s="116">
        <v>2.4691358024691357</v>
      </c>
    </row>
    <row r="29" spans="1:255" ht="14.1" customHeight="1" x14ac:dyDescent="0.2">
      <c r="A29" s="306">
        <v>29</v>
      </c>
      <c r="B29" s="307" t="s">
        <v>246</v>
      </c>
      <c r="C29" s="308"/>
      <c r="D29" s="113">
        <v>4.4818706938548267</v>
      </c>
      <c r="E29" s="115">
        <v>1932</v>
      </c>
      <c r="F29" s="114">
        <v>1905</v>
      </c>
      <c r="G29" s="114">
        <v>1916</v>
      </c>
      <c r="H29" s="114">
        <v>1884</v>
      </c>
      <c r="I29" s="140">
        <v>1823</v>
      </c>
      <c r="J29" s="115">
        <v>109</v>
      </c>
      <c r="K29" s="116">
        <v>5.979155238617663</v>
      </c>
    </row>
    <row r="30" spans="1:255" ht="14.1" customHeight="1" x14ac:dyDescent="0.2">
      <c r="A30" s="306" t="s">
        <v>247</v>
      </c>
      <c r="B30" s="307" t="s">
        <v>248</v>
      </c>
      <c r="C30" s="308"/>
      <c r="D30" s="113">
        <v>3.1526202240935346</v>
      </c>
      <c r="E30" s="115">
        <v>1359</v>
      </c>
      <c r="F30" s="114">
        <v>1314</v>
      </c>
      <c r="G30" s="114">
        <v>1301</v>
      </c>
      <c r="H30" s="114">
        <v>1274</v>
      </c>
      <c r="I30" s="140">
        <v>1239</v>
      </c>
      <c r="J30" s="115">
        <v>120</v>
      </c>
      <c r="K30" s="116">
        <v>9.6852300242130749</v>
      </c>
    </row>
    <row r="31" spans="1:255" ht="14.1" customHeight="1" x14ac:dyDescent="0.2">
      <c r="A31" s="306" t="s">
        <v>249</v>
      </c>
      <c r="B31" s="307" t="s">
        <v>250</v>
      </c>
      <c r="C31" s="308"/>
      <c r="D31" s="113">
        <v>1.3037325724360314</v>
      </c>
      <c r="E31" s="115">
        <v>562</v>
      </c>
      <c r="F31" s="114">
        <v>580</v>
      </c>
      <c r="G31" s="114">
        <v>604</v>
      </c>
      <c r="H31" s="114">
        <v>599</v>
      </c>
      <c r="I31" s="140">
        <v>572</v>
      </c>
      <c r="J31" s="115">
        <v>-10</v>
      </c>
      <c r="K31" s="116">
        <v>-1.7482517482517483</v>
      </c>
    </row>
    <row r="32" spans="1:255" ht="14.1" customHeight="1" x14ac:dyDescent="0.2">
      <c r="A32" s="306">
        <v>31</v>
      </c>
      <c r="B32" s="307" t="s">
        <v>251</v>
      </c>
      <c r="C32" s="308"/>
      <c r="D32" s="113">
        <v>0.4407636810726796</v>
      </c>
      <c r="E32" s="115">
        <v>190</v>
      </c>
      <c r="F32" s="114">
        <v>189</v>
      </c>
      <c r="G32" s="114">
        <v>194</v>
      </c>
      <c r="H32" s="114">
        <v>203</v>
      </c>
      <c r="I32" s="140">
        <v>203</v>
      </c>
      <c r="J32" s="115">
        <v>-13</v>
      </c>
      <c r="K32" s="116">
        <v>-6.4039408866995071</v>
      </c>
    </row>
    <row r="33" spans="1:11" ht="14.1" customHeight="1" x14ac:dyDescent="0.2">
      <c r="A33" s="306">
        <v>32</v>
      </c>
      <c r="B33" s="307" t="s">
        <v>252</v>
      </c>
      <c r="C33" s="308"/>
      <c r="D33" s="113">
        <v>2.7188159695641079</v>
      </c>
      <c r="E33" s="115">
        <v>1172</v>
      </c>
      <c r="F33" s="114">
        <v>1178</v>
      </c>
      <c r="G33" s="114">
        <v>1254</v>
      </c>
      <c r="H33" s="114">
        <v>1276</v>
      </c>
      <c r="I33" s="140">
        <v>1255</v>
      </c>
      <c r="J33" s="115">
        <v>-83</v>
      </c>
      <c r="K33" s="116">
        <v>-6.6135458167330681</v>
      </c>
    </row>
    <row r="34" spans="1:11" ht="14.1" customHeight="1" x14ac:dyDescent="0.2">
      <c r="A34" s="306">
        <v>33</v>
      </c>
      <c r="B34" s="307" t="s">
        <v>253</v>
      </c>
      <c r="C34" s="308"/>
      <c r="D34" s="113">
        <v>1.3199712343702878</v>
      </c>
      <c r="E34" s="115">
        <v>569</v>
      </c>
      <c r="F34" s="114">
        <v>569</v>
      </c>
      <c r="G34" s="114">
        <v>604</v>
      </c>
      <c r="H34" s="114">
        <v>601</v>
      </c>
      <c r="I34" s="140">
        <v>573</v>
      </c>
      <c r="J34" s="115">
        <v>-4</v>
      </c>
      <c r="K34" s="116">
        <v>-0.69808027923211169</v>
      </c>
    </row>
    <row r="35" spans="1:11" ht="14.1" customHeight="1" x14ac:dyDescent="0.2">
      <c r="A35" s="306">
        <v>34</v>
      </c>
      <c r="B35" s="307" t="s">
        <v>254</v>
      </c>
      <c r="C35" s="308"/>
      <c r="D35" s="113">
        <v>2.7350546314983646</v>
      </c>
      <c r="E35" s="115">
        <v>1179</v>
      </c>
      <c r="F35" s="114">
        <v>1178</v>
      </c>
      <c r="G35" s="114">
        <v>1206</v>
      </c>
      <c r="H35" s="114">
        <v>1203</v>
      </c>
      <c r="I35" s="140">
        <v>1185</v>
      </c>
      <c r="J35" s="115">
        <v>-6</v>
      </c>
      <c r="K35" s="116">
        <v>-0.50632911392405067</v>
      </c>
    </row>
    <row r="36" spans="1:11" ht="14.1" customHeight="1" x14ac:dyDescent="0.2">
      <c r="A36" s="306">
        <v>41</v>
      </c>
      <c r="B36" s="307" t="s">
        <v>255</v>
      </c>
      <c r="C36" s="308"/>
      <c r="D36" s="113">
        <v>2.291971141577934</v>
      </c>
      <c r="E36" s="115">
        <v>988</v>
      </c>
      <c r="F36" s="114">
        <v>992</v>
      </c>
      <c r="G36" s="114">
        <v>1021</v>
      </c>
      <c r="H36" s="114">
        <v>1001</v>
      </c>
      <c r="I36" s="140">
        <v>988</v>
      </c>
      <c r="J36" s="115">
        <v>0</v>
      </c>
      <c r="K36" s="116">
        <v>0</v>
      </c>
    </row>
    <row r="37" spans="1:11" ht="14.1" customHeight="1" x14ac:dyDescent="0.2">
      <c r="A37" s="306">
        <v>42</v>
      </c>
      <c r="B37" s="307" t="s">
        <v>256</v>
      </c>
      <c r="C37" s="308"/>
      <c r="D37" s="113">
        <v>0.14382814856055862</v>
      </c>
      <c r="E37" s="115">
        <v>62</v>
      </c>
      <c r="F37" s="114">
        <v>64</v>
      </c>
      <c r="G37" s="114">
        <v>64</v>
      </c>
      <c r="H37" s="114">
        <v>67</v>
      </c>
      <c r="I37" s="140">
        <v>64</v>
      </c>
      <c r="J37" s="115">
        <v>-2</v>
      </c>
      <c r="K37" s="116">
        <v>-3.125</v>
      </c>
    </row>
    <row r="38" spans="1:11" ht="14.1" customHeight="1" x14ac:dyDescent="0.2">
      <c r="A38" s="306">
        <v>43</v>
      </c>
      <c r="B38" s="307" t="s">
        <v>257</v>
      </c>
      <c r="C38" s="308"/>
      <c r="D38" s="113">
        <v>0.50803813765745698</v>
      </c>
      <c r="E38" s="115">
        <v>219</v>
      </c>
      <c r="F38" s="114">
        <v>217</v>
      </c>
      <c r="G38" s="114">
        <v>213</v>
      </c>
      <c r="H38" s="114">
        <v>201</v>
      </c>
      <c r="I38" s="140">
        <v>179</v>
      </c>
      <c r="J38" s="115">
        <v>40</v>
      </c>
      <c r="K38" s="116">
        <v>22.346368715083798</v>
      </c>
    </row>
    <row r="39" spans="1:11" ht="14.1" customHeight="1" x14ac:dyDescent="0.2">
      <c r="A39" s="306">
        <v>51</v>
      </c>
      <c r="B39" s="307" t="s">
        <v>258</v>
      </c>
      <c r="C39" s="308"/>
      <c r="D39" s="113">
        <v>7.1125339272043986</v>
      </c>
      <c r="E39" s="115">
        <v>3066</v>
      </c>
      <c r="F39" s="114">
        <v>3031</v>
      </c>
      <c r="G39" s="114">
        <v>3107</v>
      </c>
      <c r="H39" s="114">
        <v>2964</v>
      </c>
      <c r="I39" s="140">
        <v>2944</v>
      </c>
      <c r="J39" s="115">
        <v>122</v>
      </c>
      <c r="K39" s="116">
        <v>4.1440217391304346</v>
      </c>
    </row>
    <row r="40" spans="1:11" ht="14.1" customHeight="1" x14ac:dyDescent="0.2">
      <c r="A40" s="306" t="s">
        <v>259</v>
      </c>
      <c r="B40" s="307" t="s">
        <v>260</v>
      </c>
      <c r="C40" s="308"/>
      <c r="D40" s="113">
        <v>5.98742663604519</v>
      </c>
      <c r="E40" s="115">
        <v>2581</v>
      </c>
      <c r="F40" s="114">
        <v>2554</v>
      </c>
      <c r="G40" s="114">
        <v>2639</v>
      </c>
      <c r="H40" s="114">
        <v>2535</v>
      </c>
      <c r="I40" s="140">
        <v>2523</v>
      </c>
      <c r="J40" s="115">
        <v>58</v>
      </c>
      <c r="K40" s="116">
        <v>2.2988505747126435</v>
      </c>
    </row>
    <row r="41" spans="1:11" ht="14.1" customHeight="1" x14ac:dyDescent="0.2">
      <c r="A41" s="306"/>
      <c r="B41" s="307" t="s">
        <v>261</v>
      </c>
      <c r="C41" s="308"/>
      <c r="D41" s="113">
        <v>5.268285893242397</v>
      </c>
      <c r="E41" s="115">
        <v>2271</v>
      </c>
      <c r="F41" s="114">
        <v>2242</v>
      </c>
      <c r="G41" s="114">
        <v>2336</v>
      </c>
      <c r="H41" s="114">
        <v>2246</v>
      </c>
      <c r="I41" s="140">
        <v>2234</v>
      </c>
      <c r="J41" s="115">
        <v>37</v>
      </c>
      <c r="K41" s="116">
        <v>1.6562220232766338</v>
      </c>
    </row>
    <row r="42" spans="1:11" ht="14.1" customHeight="1" x14ac:dyDescent="0.2">
      <c r="A42" s="306">
        <v>52</v>
      </c>
      <c r="B42" s="307" t="s">
        <v>262</v>
      </c>
      <c r="C42" s="308"/>
      <c r="D42" s="113">
        <v>4.5468253415918527</v>
      </c>
      <c r="E42" s="115">
        <v>1960</v>
      </c>
      <c r="F42" s="114">
        <v>1966</v>
      </c>
      <c r="G42" s="114">
        <v>2002</v>
      </c>
      <c r="H42" s="114">
        <v>1982</v>
      </c>
      <c r="I42" s="140">
        <v>1980</v>
      </c>
      <c r="J42" s="115">
        <v>-20</v>
      </c>
      <c r="K42" s="116">
        <v>-1.0101010101010102</v>
      </c>
    </row>
    <row r="43" spans="1:11" ht="14.1" customHeight="1" x14ac:dyDescent="0.2">
      <c r="A43" s="306" t="s">
        <v>263</v>
      </c>
      <c r="B43" s="307" t="s">
        <v>264</v>
      </c>
      <c r="C43" s="308"/>
      <c r="D43" s="113">
        <v>3.7580903333565314</v>
      </c>
      <c r="E43" s="115">
        <v>1620</v>
      </c>
      <c r="F43" s="114">
        <v>1629</v>
      </c>
      <c r="G43" s="114">
        <v>1649</v>
      </c>
      <c r="H43" s="114">
        <v>1624</v>
      </c>
      <c r="I43" s="140">
        <v>1626</v>
      </c>
      <c r="J43" s="115">
        <v>-6</v>
      </c>
      <c r="K43" s="116">
        <v>-0.36900369003690037</v>
      </c>
    </row>
    <row r="44" spans="1:11" ht="14.1" customHeight="1" x14ac:dyDescent="0.2">
      <c r="A44" s="306">
        <v>53</v>
      </c>
      <c r="B44" s="307" t="s">
        <v>265</v>
      </c>
      <c r="C44" s="308"/>
      <c r="D44" s="113">
        <v>1.4962767067993596</v>
      </c>
      <c r="E44" s="115">
        <v>645</v>
      </c>
      <c r="F44" s="114">
        <v>648</v>
      </c>
      <c r="G44" s="114">
        <v>632</v>
      </c>
      <c r="H44" s="114">
        <v>631</v>
      </c>
      <c r="I44" s="140">
        <v>618</v>
      </c>
      <c r="J44" s="115">
        <v>27</v>
      </c>
      <c r="K44" s="116">
        <v>4.3689320388349513</v>
      </c>
    </row>
    <row r="45" spans="1:11" ht="14.1" customHeight="1" x14ac:dyDescent="0.2">
      <c r="A45" s="306" t="s">
        <v>266</v>
      </c>
      <c r="B45" s="307" t="s">
        <v>267</v>
      </c>
      <c r="C45" s="308"/>
      <c r="D45" s="113">
        <v>1.4290022502145823</v>
      </c>
      <c r="E45" s="115">
        <v>616</v>
      </c>
      <c r="F45" s="114">
        <v>618</v>
      </c>
      <c r="G45" s="114">
        <v>603</v>
      </c>
      <c r="H45" s="114">
        <v>601</v>
      </c>
      <c r="I45" s="140">
        <v>586</v>
      </c>
      <c r="J45" s="115">
        <v>30</v>
      </c>
      <c r="K45" s="116">
        <v>5.1194539249146755</v>
      </c>
    </row>
    <row r="46" spans="1:11" ht="14.1" customHeight="1" x14ac:dyDescent="0.2">
      <c r="A46" s="306">
        <v>54</v>
      </c>
      <c r="B46" s="307" t="s">
        <v>268</v>
      </c>
      <c r="C46" s="308"/>
      <c r="D46" s="113">
        <v>2.6121047625675646</v>
      </c>
      <c r="E46" s="115">
        <v>1126</v>
      </c>
      <c r="F46" s="114">
        <v>1147</v>
      </c>
      <c r="G46" s="114">
        <v>1149</v>
      </c>
      <c r="H46" s="114">
        <v>1107</v>
      </c>
      <c r="I46" s="140">
        <v>1098</v>
      </c>
      <c r="J46" s="115">
        <v>28</v>
      </c>
      <c r="K46" s="116">
        <v>2.5500910746812386</v>
      </c>
    </row>
    <row r="47" spans="1:11" ht="14.1" customHeight="1" x14ac:dyDescent="0.2">
      <c r="A47" s="306">
        <v>61</v>
      </c>
      <c r="B47" s="307" t="s">
        <v>269</v>
      </c>
      <c r="C47" s="308"/>
      <c r="D47" s="113">
        <v>1.5728303987751409</v>
      </c>
      <c r="E47" s="115">
        <v>678</v>
      </c>
      <c r="F47" s="114">
        <v>689</v>
      </c>
      <c r="G47" s="114">
        <v>696</v>
      </c>
      <c r="H47" s="114">
        <v>669</v>
      </c>
      <c r="I47" s="140">
        <v>665</v>
      </c>
      <c r="J47" s="115">
        <v>13</v>
      </c>
      <c r="K47" s="116">
        <v>1.9548872180451127</v>
      </c>
    </row>
    <row r="48" spans="1:11" ht="14.1" customHeight="1" x14ac:dyDescent="0.2">
      <c r="A48" s="306">
        <v>62</v>
      </c>
      <c r="B48" s="307" t="s">
        <v>270</v>
      </c>
      <c r="C48" s="308"/>
      <c r="D48" s="113">
        <v>6.2658036977753033</v>
      </c>
      <c r="E48" s="115">
        <v>2701</v>
      </c>
      <c r="F48" s="114">
        <v>2725</v>
      </c>
      <c r="G48" s="114">
        <v>2775</v>
      </c>
      <c r="H48" s="114">
        <v>2742</v>
      </c>
      <c r="I48" s="140">
        <v>2737</v>
      </c>
      <c r="J48" s="115">
        <v>-36</v>
      </c>
      <c r="K48" s="116">
        <v>-1.3153087321885275</v>
      </c>
    </row>
    <row r="49" spans="1:11" ht="14.1" customHeight="1" x14ac:dyDescent="0.2">
      <c r="A49" s="306">
        <v>63</v>
      </c>
      <c r="B49" s="307" t="s">
        <v>271</v>
      </c>
      <c r="C49" s="308"/>
      <c r="D49" s="113">
        <v>2.1945391699723942</v>
      </c>
      <c r="E49" s="115">
        <v>946</v>
      </c>
      <c r="F49" s="114">
        <v>970</v>
      </c>
      <c r="G49" s="114">
        <v>1015</v>
      </c>
      <c r="H49" s="114">
        <v>1031</v>
      </c>
      <c r="I49" s="140">
        <v>960</v>
      </c>
      <c r="J49" s="115">
        <v>-14</v>
      </c>
      <c r="K49" s="116">
        <v>-1.4583333333333333</v>
      </c>
    </row>
    <row r="50" spans="1:11" ht="14.1" customHeight="1" x14ac:dyDescent="0.2">
      <c r="A50" s="306" t="s">
        <v>272</v>
      </c>
      <c r="B50" s="307" t="s">
        <v>273</v>
      </c>
      <c r="C50" s="308"/>
      <c r="D50" s="113">
        <v>0.43380425452942678</v>
      </c>
      <c r="E50" s="115">
        <v>187</v>
      </c>
      <c r="F50" s="114">
        <v>194</v>
      </c>
      <c r="G50" s="114">
        <v>204</v>
      </c>
      <c r="H50" s="114">
        <v>194</v>
      </c>
      <c r="I50" s="140">
        <v>181</v>
      </c>
      <c r="J50" s="115">
        <v>6</v>
      </c>
      <c r="K50" s="116">
        <v>3.3149171270718232</v>
      </c>
    </row>
    <row r="51" spans="1:11" ht="14.1" customHeight="1" x14ac:dyDescent="0.2">
      <c r="A51" s="306" t="s">
        <v>274</v>
      </c>
      <c r="B51" s="307" t="s">
        <v>275</v>
      </c>
      <c r="C51" s="308"/>
      <c r="D51" s="113">
        <v>1.3942051174983181</v>
      </c>
      <c r="E51" s="115">
        <v>601</v>
      </c>
      <c r="F51" s="114">
        <v>616</v>
      </c>
      <c r="G51" s="114">
        <v>653</v>
      </c>
      <c r="H51" s="114">
        <v>668</v>
      </c>
      <c r="I51" s="140">
        <v>622</v>
      </c>
      <c r="J51" s="115">
        <v>-21</v>
      </c>
      <c r="K51" s="116">
        <v>-3.3762057877813505</v>
      </c>
    </row>
    <row r="52" spans="1:11" ht="14.1" customHeight="1" x14ac:dyDescent="0.2">
      <c r="A52" s="306">
        <v>71</v>
      </c>
      <c r="B52" s="307" t="s">
        <v>276</v>
      </c>
      <c r="C52" s="308"/>
      <c r="D52" s="113">
        <v>8.2956364395573807</v>
      </c>
      <c r="E52" s="115">
        <v>3576</v>
      </c>
      <c r="F52" s="114">
        <v>3608</v>
      </c>
      <c r="G52" s="114">
        <v>3629</v>
      </c>
      <c r="H52" s="114">
        <v>3562</v>
      </c>
      <c r="I52" s="140">
        <v>3574</v>
      </c>
      <c r="J52" s="115">
        <v>2</v>
      </c>
      <c r="K52" s="116">
        <v>5.5959709009513151E-2</v>
      </c>
    </row>
    <row r="53" spans="1:11" ht="14.1" customHeight="1" x14ac:dyDescent="0.2">
      <c r="A53" s="306" t="s">
        <v>277</v>
      </c>
      <c r="B53" s="307" t="s">
        <v>278</v>
      </c>
      <c r="C53" s="308"/>
      <c r="D53" s="113">
        <v>2.7211357784118588</v>
      </c>
      <c r="E53" s="115">
        <v>1173</v>
      </c>
      <c r="F53" s="114">
        <v>1182</v>
      </c>
      <c r="G53" s="114">
        <v>1189</v>
      </c>
      <c r="H53" s="114">
        <v>1143</v>
      </c>
      <c r="I53" s="140">
        <v>1147</v>
      </c>
      <c r="J53" s="115">
        <v>26</v>
      </c>
      <c r="K53" s="116">
        <v>2.2667829119442024</v>
      </c>
    </row>
    <row r="54" spans="1:11" ht="14.1" customHeight="1" x14ac:dyDescent="0.2">
      <c r="A54" s="306" t="s">
        <v>279</v>
      </c>
      <c r="B54" s="307" t="s">
        <v>280</v>
      </c>
      <c r="C54" s="308"/>
      <c r="D54" s="113">
        <v>4.618739415872132</v>
      </c>
      <c r="E54" s="115">
        <v>1991</v>
      </c>
      <c r="F54" s="114">
        <v>2014</v>
      </c>
      <c r="G54" s="114">
        <v>2024</v>
      </c>
      <c r="H54" s="114">
        <v>2019</v>
      </c>
      <c r="I54" s="140">
        <v>2025</v>
      </c>
      <c r="J54" s="115">
        <v>-34</v>
      </c>
      <c r="K54" s="116">
        <v>-1.6790123456790123</v>
      </c>
    </row>
    <row r="55" spans="1:11" ht="14.1" customHeight="1" x14ac:dyDescent="0.2">
      <c r="A55" s="306">
        <v>72</v>
      </c>
      <c r="B55" s="307" t="s">
        <v>281</v>
      </c>
      <c r="C55" s="308"/>
      <c r="D55" s="113">
        <v>2.3546059804672095</v>
      </c>
      <c r="E55" s="115">
        <v>1015</v>
      </c>
      <c r="F55" s="114">
        <v>1030</v>
      </c>
      <c r="G55" s="114">
        <v>1038</v>
      </c>
      <c r="H55" s="114">
        <v>1027</v>
      </c>
      <c r="I55" s="140">
        <v>1025</v>
      </c>
      <c r="J55" s="115">
        <v>-10</v>
      </c>
      <c r="K55" s="116">
        <v>-0.97560975609756095</v>
      </c>
    </row>
    <row r="56" spans="1:11" ht="14.1" customHeight="1" x14ac:dyDescent="0.2">
      <c r="A56" s="306" t="s">
        <v>282</v>
      </c>
      <c r="B56" s="307" t="s">
        <v>283</v>
      </c>
      <c r="C56" s="308"/>
      <c r="D56" s="113">
        <v>0.83281137634258939</v>
      </c>
      <c r="E56" s="115">
        <v>359</v>
      </c>
      <c r="F56" s="114">
        <v>368</v>
      </c>
      <c r="G56" s="114">
        <v>374</v>
      </c>
      <c r="H56" s="114">
        <v>370</v>
      </c>
      <c r="I56" s="140">
        <v>365</v>
      </c>
      <c r="J56" s="115">
        <v>-6</v>
      </c>
      <c r="K56" s="116">
        <v>-1.6438356164383561</v>
      </c>
    </row>
    <row r="57" spans="1:11" ht="14.1" customHeight="1" x14ac:dyDescent="0.2">
      <c r="A57" s="306" t="s">
        <v>284</v>
      </c>
      <c r="B57" s="307" t="s">
        <v>285</v>
      </c>
      <c r="C57" s="308"/>
      <c r="D57" s="113">
        <v>1.0671120699654348</v>
      </c>
      <c r="E57" s="115">
        <v>460</v>
      </c>
      <c r="F57" s="114">
        <v>465</v>
      </c>
      <c r="G57" s="114">
        <v>469</v>
      </c>
      <c r="H57" s="114">
        <v>462</v>
      </c>
      <c r="I57" s="140">
        <v>464</v>
      </c>
      <c r="J57" s="115">
        <v>-4</v>
      </c>
      <c r="K57" s="116">
        <v>-0.86206896551724133</v>
      </c>
    </row>
    <row r="58" spans="1:11" ht="14.1" customHeight="1" x14ac:dyDescent="0.2">
      <c r="A58" s="306">
        <v>73</v>
      </c>
      <c r="B58" s="307" t="s">
        <v>286</v>
      </c>
      <c r="C58" s="308"/>
      <c r="D58" s="113">
        <v>2.8533648827336626</v>
      </c>
      <c r="E58" s="115">
        <v>1230</v>
      </c>
      <c r="F58" s="114">
        <v>1243</v>
      </c>
      <c r="G58" s="114">
        <v>1242</v>
      </c>
      <c r="H58" s="114">
        <v>1222</v>
      </c>
      <c r="I58" s="140">
        <v>1227</v>
      </c>
      <c r="J58" s="115">
        <v>3</v>
      </c>
      <c r="K58" s="116">
        <v>0.24449877750611246</v>
      </c>
    </row>
    <row r="59" spans="1:11" ht="14.1" customHeight="1" x14ac:dyDescent="0.2">
      <c r="A59" s="306" t="s">
        <v>287</v>
      </c>
      <c r="B59" s="307" t="s">
        <v>288</v>
      </c>
      <c r="C59" s="308"/>
      <c r="D59" s="113">
        <v>2.4613171874637532</v>
      </c>
      <c r="E59" s="115">
        <v>1061</v>
      </c>
      <c r="F59" s="114">
        <v>1071</v>
      </c>
      <c r="G59" s="114">
        <v>1069</v>
      </c>
      <c r="H59" s="114">
        <v>1049</v>
      </c>
      <c r="I59" s="140">
        <v>1049</v>
      </c>
      <c r="J59" s="115">
        <v>12</v>
      </c>
      <c r="K59" s="116">
        <v>1.1439466158245948</v>
      </c>
    </row>
    <row r="60" spans="1:11" ht="14.1" customHeight="1" x14ac:dyDescent="0.2">
      <c r="A60" s="306">
        <v>81</v>
      </c>
      <c r="B60" s="307" t="s">
        <v>289</v>
      </c>
      <c r="C60" s="308"/>
      <c r="D60" s="113">
        <v>8.0845338344120439</v>
      </c>
      <c r="E60" s="115">
        <v>3485</v>
      </c>
      <c r="F60" s="114">
        <v>3469</v>
      </c>
      <c r="G60" s="114">
        <v>3462</v>
      </c>
      <c r="H60" s="114">
        <v>3392</v>
      </c>
      <c r="I60" s="140">
        <v>3422</v>
      </c>
      <c r="J60" s="115">
        <v>63</v>
      </c>
      <c r="K60" s="116">
        <v>1.8410286382232612</v>
      </c>
    </row>
    <row r="61" spans="1:11" ht="14.1" customHeight="1" x14ac:dyDescent="0.2">
      <c r="A61" s="306" t="s">
        <v>290</v>
      </c>
      <c r="B61" s="307" t="s">
        <v>291</v>
      </c>
      <c r="C61" s="308"/>
      <c r="D61" s="113">
        <v>1.7096991207924468</v>
      </c>
      <c r="E61" s="115">
        <v>737</v>
      </c>
      <c r="F61" s="114">
        <v>727</v>
      </c>
      <c r="G61" s="114">
        <v>731</v>
      </c>
      <c r="H61" s="114">
        <v>722</v>
      </c>
      <c r="I61" s="140">
        <v>725</v>
      </c>
      <c r="J61" s="115">
        <v>12</v>
      </c>
      <c r="K61" s="116">
        <v>1.6551724137931034</v>
      </c>
    </row>
    <row r="62" spans="1:11" ht="14.1" customHeight="1" x14ac:dyDescent="0.2">
      <c r="A62" s="306" t="s">
        <v>292</v>
      </c>
      <c r="B62" s="307" t="s">
        <v>293</v>
      </c>
      <c r="C62" s="308"/>
      <c r="D62" s="113">
        <v>3.9436750411766068</v>
      </c>
      <c r="E62" s="115">
        <v>1700</v>
      </c>
      <c r="F62" s="114">
        <v>1690</v>
      </c>
      <c r="G62" s="114">
        <v>1679</v>
      </c>
      <c r="H62" s="114">
        <v>1628</v>
      </c>
      <c r="I62" s="140">
        <v>1649</v>
      </c>
      <c r="J62" s="115">
        <v>51</v>
      </c>
      <c r="K62" s="116">
        <v>3.0927835051546393</v>
      </c>
    </row>
    <row r="63" spans="1:11" ht="14.1" customHeight="1" x14ac:dyDescent="0.2">
      <c r="A63" s="306"/>
      <c r="B63" s="307" t="s">
        <v>294</v>
      </c>
      <c r="C63" s="308"/>
      <c r="D63" s="113">
        <v>3.4217180504326445</v>
      </c>
      <c r="E63" s="115">
        <v>1475</v>
      </c>
      <c r="F63" s="114">
        <v>1464</v>
      </c>
      <c r="G63" s="114">
        <v>1454</v>
      </c>
      <c r="H63" s="114">
        <v>1411</v>
      </c>
      <c r="I63" s="140">
        <v>1433</v>
      </c>
      <c r="J63" s="115">
        <v>42</v>
      </c>
      <c r="K63" s="116">
        <v>2.9309141660851359</v>
      </c>
    </row>
    <row r="64" spans="1:11" ht="14.1" customHeight="1" x14ac:dyDescent="0.2">
      <c r="A64" s="306" t="s">
        <v>295</v>
      </c>
      <c r="B64" s="307" t="s">
        <v>296</v>
      </c>
      <c r="C64" s="308"/>
      <c r="D64" s="113">
        <v>0.59851068271974395</v>
      </c>
      <c r="E64" s="115">
        <v>258</v>
      </c>
      <c r="F64" s="114">
        <v>260</v>
      </c>
      <c r="G64" s="114">
        <v>264</v>
      </c>
      <c r="H64" s="114">
        <v>263</v>
      </c>
      <c r="I64" s="140">
        <v>261</v>
      </c>
      <c r="J64" s="115">
        <v>-3</v>
      </c>
      <c r="K64" s="116">
        <v>-1.1494252873563218</v>
      </c>
    </row>
    <row r="65" spans="1:11" ht="14.1" customHeight="1" x14ac:dyDescent="0.2">
      <c r="A65" s="306" t="s">
        <v>297</v>
      </c>
      <c r="B65" s="307" t="s">
        <v>298</v>
      </c>
      <c r="C65" s="308"/>
      <c r="D65" s="113">
        <v>1.0671120699654348</v>
      </c>
      <c r="E65" s="115">
        <v>460</v>
      </c>
      <c r="F65" s="114">
        <v>465</v>
      </c>
      <c r="G65" s="114">
        <v>462</v>
      </c>
      <c r="H65" s="114">
        <v>457</v>
      </c>
      <c r="I65" s="140">
        <v>461</v>
      </c>
      <c r="J65" s="115">
        <v>-1</v>
      </c>
      <c r="K65" s="116">
        <v>-0.21691973969631237</v>
      </c>
    </row>
    <row r="66" spans="1:11" ht="14.1" customHeight="1" x14ac:dyDescent="0.2">
      <c r="A66" s="306">
        <v>82</v>
      </c>
      <c r="B66" s="307" t="s">
        <v>299</v>
      </c>
      <c r="C66" s="308"/>
      <c r="D66" s="113">
        <v>3.9158373350035958</v>
      </c>
      <c r="E66" s="115">
        <v>1688</v>
      </c>
      <c r="F66" s="114">
        <v>1711</v>
      </c>
      <c r="G66" s="114">
        <v>1687</v>
      </c>
      <c r="H66" s="114">
        <v>1656</v>
      </c>
      <c r="I66" s="140">
        <v>1639</v>
      </c>
      <c r="J66" s="115">
        <v>49</v>
      </c>
      <c r="K66" s="116">
        <v>2.9896278218425869</v>
      </c>
    </row>
    <row r="67" spans="1:11" ht="14.1" customHeight="1" x14ac:dyDescent="0.2">
      <c r="A67" s="306" t="s">
        <v>300</v>
      </c>
      <c r="B67" s="307" t="s">
        <v>301</v>
      </c>
      <c r="C67" s="308"/>
      <c r="D67" s="113">
        <v>2.6561811306748324</v>
      </c>
      <c r="E67" s="115">
        <v>1145</v>
      </c>
      <c r="F67" s="114">
        <v>1162</v>
      </c>
      <c r="G67" s="114">
        <v>1135</v>
      </c>
      <c r="H67" s="114">
        <v>1112</v>
      </c>
      <c r="I67" s="140">
        <v>1088</v>
      </c>
      <c r="J67" s="115">
        <v>57</v>
      </c>
      <c r="K67" s="116">
        <v>5.2389705882352944</v>
      </c>
    </row>
    <row r="68" spans="1:11" ht="14.1" customHeight="1" x14ac:dyDescent="0.2">
      <c r="A68" s="306" t="s">
        <v>302</v>
      </c>
      <c r="B68" s="307" t="s">
        <v>303</v>
      </c>
      <c r="C68" s="308"/>
      <c r="D68" s="113">
        <v>0.67970399239102697</v>
      </c>
      <c r="E68" s="115">
        <v>293</v>
      </c>
      <c r="F68" s="114">
        <v>298</v>
      </c>
      <c r="G68" s="114">
        <v>300</v>
      </c>
      <c r="H68" s="114">
        <v>293</v>
      </c>
      <c r="I68" s="140">
        <v>301</v>
      </c>
      <c r="J68" s="115">
        <v>-8</v>
      </c>
      <c r="K68" s="116">
        <v>-2.6578073089700998</v>
      </c>
    </row>
    <row r="69" spans="1:11" ht="14.1" customHeight="1" x14ac:dyDescent="0.2">
      <c r="A69" s="306">
        <v>83</v>
      </c>
      <c r="B69" s="307" t="s">
        <v>304</v>
      </c>
      <c r="C69" s="308"/>
      <c r="D69" s="113">
        <v>5.3378801586749249</v>
      </c>
      <c r="E69" s="115">
        <v>2301</v>
      </c>
      <c r="F69" s="114">
        <v>2289</v>
      </c>
      <c r="G69" s="114">
        <v>2286</v>
      </c>
      <c r="H69" s="114">
        <v>2269</v>
      </c>
      <c r="I69" s="140">
        <v>2273</v>
      </c>
      <c r="J69" s="115">
        <v>28</v>
      </c>
      <c r="K69" s="116">
        <v>1.2318521777386713</v>
      </c>
    </row>
    <row r="70" spans="1:11" ht="14.1" customHeight="1" x14ac:dyDescent="0.2">
      <c r="A70" s="306" t="s">
        <v>305</v>
      </c>
      <c r="B70" s="307" t="s">
        <v>306</v>
      </c>
      <c r="C70" s="308"/>
      <c r="D70" s="113">
        <v>4.7625675644326906</v>
      </c>
      <c r="E70" s="115">
        <v>2053</v>
      </c>
      <c r="F70" s="114">
        <v>2044</v>
      </c>
      <c r="G70" s="114">
        <v>2043</v>
      </c>
      <c r="H70" s="114">
        <v>2013</v>
      </c>
      <c r="I70" s="140">
        <v>2014</v>
      </c>
      <c r="J70" s="115">
        <v>39</v>
      </c>
      <c r="K70" s="116">
        <v>1.9364448857994041</v>
      </c>
    </row>
    <row r="71" spans="1:11" ht="14.1" customHeight="1" x14ac:dyDescent="0.2">
      <c r="A71" s="306"/>
      <c r="B71" s="307" t="s">
        <v>307</v>
      </c>
      <c r="C71" s="308"/>
      <c r="D71" s="113">
        <v>2.8069687057786439</v>
      </c>
      <c r="E71" s="115">
        <v>1210</v>
      </c>
      <c r="F71" s="114">
        <v>1202</v>
      </c>
      <c r="G71" s="114">
        <v>1194</v>
      </c>
      <c r="H71" s="114">
        <v>1179</v>
      </c>
      <c r="I71" s="140">
        <v>1183</v>
      </c>
      <c r="J71" s="115">
        <v>27</v>
      </c>
      <c r="K71" s="116">
        <v>2.2823330515638207</v>
      </c>
    </row>
    <row r="72" spans="1:11" ht="14.1" customHeight="1" x14ac:dyDescent="0.2">
      <c r="A72" s="306">
        <v>84</v>
      </c>
      <c r="B72" s="307" t="s">
        <v>308</v>
      </c>
      <c r="C72" s="308"/>
      <c r="D72" s="113">
        <v>1.9555988586540469</v>
      </c>
      <c r="E72" s="115">
        <v>843</v>
      </c>
      <c r="F72" s="114">
        <v>864</v>
      </c>
      <c r="G72" s="114">
        <v>873</v>
      </c>
      <c r="H72" s="114">
        <v>878</v>
      </c>
      <c r="I72" s="140">
        <v>890</v>
      </c>
      <c r="J72" s="115">
        <v>-47</v>
      </c>
      <c r="K72" s="116">
        <v>-5.2808988764044944</v>
      </c>
    </row>
    <row r="73" spans="1:11" ht="14.1" customHeight="1" x14ac:dyDescent="0.2">
      <c r="A73" s="306" t="s">
        <v>309</v>
      </c>
      <c r="B73" s="307" t="s">
        <v>310</v>
      </c>
      <c r="C73" s="308"/>
      <c r="D73" s="113">
        <v>1.3199712343702878</v>
      </c>
      <c r="E73" s="115">
        <v>569</v>
      </c>
      <c r="F73" s="114">
        <v>586</v>
      </c>
      <c r="G73" s="114">
        <v>596</v>
      </c>
      <c r="H73" s="114">
        <v>609</v>
      </c>
      <c r="I73" s="140">
        <v>617</v>
      </c>
      <c r="J73" s="115">
        <v>-48</v>
      </c>
      <c r="K73" s="116">
        <v>-7.7795786061588332</v>
      </c>
    </row>
    <row r="74" spans="1:11" ht="14.1" customHeight="1" x14ac:dyDescent="0.2">
      <c r="A74" s="306" t="s">
        <v>311</v>
      </c>
      <c r="B74" s="307" t="s">
        <v>312</v>
      </c>
      <c r="C74" s="308"/>
      <c r="D74" s="113">
        <v>0.23198088477509454</v>
      </c>
      <c r="E74" s="115">
        <v>100</v>
      </c>
      <c r="F74" s="114">
        <v>108</v>
      </c>
      <c r="G74" s="114">
        <v>108</v>
      </c>
      <c r="H74" s="114">
        <v>112</v>
      </c>
      <c r="I74" s="140">
        <v>112</v>
      </c>
      <c r="J74" s="115">
        <v>-12</v>
      </c>
      <c r="K74" s="116">
        <v>-10.714285714285714</v>
      </c>
    </row>
    <row r="75" spans="1:11" ht="14.1" customHeight="1" x14ac:dyDescent="0.2">
      <c r="A75" s="306" t="s">
        <v>313</v>
      </c>
      <c r="B75" s="307" t="s">
        <v>314</v>
      </c>
      <c r="C75" s="308"/>
      <c r="D75" s="113">
        <v>9.0472545062286872E-2</v>
      </c>
      <c r="E75" s="115">
        <v>39</v>
      </c>
      <c r="F75" s="114">
        <v>43</v>
      </c>
      <c r="G75" s="114">
        <v>38</v>
      </c>
      <c r="H75" s="114">
        <v>34</v>
      </c>
      <c r="I75" s="140">
        <v>33</v>
      </c>
      <c r="J75" s="115">
        <v>6</v>
      </c>
      <c r="K75" s="116">
        <v>18.181818181818183</v>
      </c>
    </row>
    <row r="76" spans="1:11" ht="14.1" customHeight="1" x14ac:dyDescent="0.2">
      <c r="A76" s="306">
        <v>91</v>
      </c>
      <c r="B76" s="307" t="s">
        <v>315</v>
      </c>
      <c r="C76" s="308"/>
      <c r="D76" s="113">
        <v>0.35493075370589461</v>
      </c>
      <c r="E76" s="115">
        <v>153</v>
      </c>
      <c r="F76" s="114">
        <v>144</v>
      </c>
      <c r="G76" s="114">
        <v>144</v>
      </c>
      <c r="H76" s="114">
        <v>148</v>
      </c>
      <c r="I76" s="140">
        <v>139</v>
      </c>
      <c r="J76" s="115">
        <v>14</v>
      </c>
      <c r="K76" s="116">
        <v>10.071942446043165</v>
      </c>
    </row>
    <row r="77" spans="1:11" ht="14.1" customHeight="1" x14ac:dyDescent="0.2">
      <c r="A77" s="306">
        <v>92</v>
      </c>
      <c r="B77" s="307" t="s">
        <v>316</v>
      </c>
      <c r="C77" s="308"/>
      <c r="D77" s="113">
        <v>1.4522003386920919</v>
      </c>
      <c r="E77" s="115">
        <v>626</v>
      </c>
      <c r="F77" s="114">
        <v>612</v>
      </c>
      <c r="G77" s="114">
        <v>614</v>
      </c>
      <c r="H77" s="114">
        <v>627</v>
      </c>
      <c r="I77" s="140">
        <v>613</v>
      </c>
      <c r="J77" s="115">
        <v>13</v>
      </c>
      <c r="K77" s="116">
        <v>2.1207177814029365</v>
      </c>
    </row>
    <row r="78" spans="1:11" ht="14.1" customHeight="1" x14ac:dyDescent="0.2">
      <c r="A78" s="306">
        <v>93</v>
      </c>
      <c r="B78" s="307" t="s">
        <v>317</v>
      </c>
      <c r="C78" s="308"/>
      <c r="D78" s="113">
        <v>0.22734126707959265</v>
      </c>
      <c r="E78" s="115">
        <v>98</v>
      </c>
      <c r="F78" s="114">
        <v>100</v>
      </c>
      <c r="G78" s="114">
        <v>102</v>
      </c>
      <c r="H78" s="114">
        <v>105</v>
      </c>
      <c r="I78" s="140">
        <v>109</v>
      </c>
      <c r="J78" s="115">
        <v>-11</v>
      </c>
      <c r="K78" s="116">
        <v>-10.091743119266056</v>
      </c>
    </row>
    <row r="79" spans="1:11" ht="14.1" customHeight="1" x14ac:dyDescent="0.2">
      <c r="A79" s="306">
        <v>94</v>
      </c>
      <c r="B79" s="307" t="s">
        <v>318</v>
      </c>
      <c r="C79" s="308"/>
      <c r="D79" s="113">
        <v>9.0472545062286872E-2</v>
      </c>
      <c r="E79" s="115">
        <v>39</v>
      </c>
      <c r="F79" s="114">
        <v>41</v>
      </c>
      <c r="G79" s="114">
        <v>49</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224</v>
      </c>
      <c r="C81" s="312"/>
      <c r="D81" s="125">
        <v>1.0114366576194123</v>
      </c>
      <c r="E81" s="143">
        <v>436</v>
      </c>
      <c r="F81" s="144">
        <v>436</v>
      </c>
      <c r="G81" s="144">
        <v>434</v>
      </c>
      <c r="H81" s="144">
        <v>437</v>
      </c>
      <c r="I81" s="145">
        <v>441</v>
      </c>
      <c r="J81" s="143">
        <v>-5</v>
      </c>
      <c r="K81" s="146">
        <v>-1.1337868480725624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5365</v>
      </c>
      <c r="E12" s="114">
        <v>5538</v>
      </c>
      <c r="F12" s="114">
        <v>5621</v>
      </c>
      <c r="G12" s="114">
        <v>5594</v>
      </c>
      <c r="H12" s="140">
        <v>5481</v>
      </c>
      <c r="I12" s="115">
        <v>-116</v>
      </c>
      <c r="J12" s="116">
        <v>-2.1164021164021163</v>
      </c>
      <c r="K12"/>
      <c r="L12"/>
      <c r="M12"/>
      <c r="N12"/>
      <c r="O12"/>
      <c r="P12"/>
    </row>
    <row r="13" spans="1:16" s="110" customFormat="1" ht="14.45" customHeight="1" x14ac:dyDescent="0.2">
      <c r="A13" s="120" t="s">
        <v>105</v>
      </c>
      <c r="B13" s="119" t="s">
        <v>106</v>
      </c>
      <c r="C13" s="113">
        <v>43.299161230195715</v>
      </c>
      <c r="D13" s="115">
        <v>2323</v>
      </c>
      <c r="E13" s="114">
        <v>2372</v>
      </c>
      <c r="F13" s="114">
        <v>2405</v>
      </c>
      <c r="G13" s="114">
        <v>2365</v>
      </c>
      <c r="H13" s="140">
        <v>2346</v>
      </c>
      <c r="I13" s="115">
        <v>-23</v>
      </c>
      <c r="J13" s="116">
        <v>-0.98039215686274506</v>
      </c>
      <c r="K13"/>
      <c r="L13"/>
      <c r="M13"/>
      <c r="N13"/>
      <c r="O13"/>
      <c r="P13"/>
    </row>
    <row r="14" spans="1:16" s="110" customFormat="1" ht="14.45" customHeight="1" x14ac:dyDescent="0.2">
      <c r="A14" s="120"/>
      <c r="B14" s="119" t="s">
        <v>107</v>
      </c>
      <c r="C14" s="113">
        <v>56.700838769804285</v>
      </c>
      <c r="D14" s="115">
        <v>3042</v>
      </c>
      <c r="E14" s="114">
        <v>3166</v>
      </c>
      <c r="F14" s="114">
        <v>3216</v>
      </c>
      <c r="G14" s="114">
        <v>3229</v>
      </c>
      <c r="H14" s="140">
        <v>3135</v>
      </c>
      <c r="I14" s="115">
        <v>-93</v>
      </c>
      <c r="J14" s="116">
        <v>-2.9665071770334928</v>
      </c>
      <c r="K14"/>
      <c r="L14"/>
      <c r="M14"/>
      <c r="N14"/>
      <c r="O14"/>
      <c r="P14"/>
    </row>
    <row r="15" spans="1:16" s="110" customFormat="1" ht="14.45" customHeight="1" x14ac:dyDescent="0.2">
      <c r="A15" s="118" t="s">
        <v>105</v>
      </c>
      <c r="B15" s="121" t="s">
        <v>108</v>
      </c>
      <c r="C15" s="113">
        <v>17.278657968313141</v>
      </c>
      <c r="D15" s="115">
        <v>927</v>
      </c>
      <c r="E15" s="114">
        <v>918</v>
      </c>
      <c r="F15" s="114">
        <v>899</v>
      </c>
      <c r="G15" s="114">
        <v>869</v>
      </c>
      <c r="H15" s="140">
        <v>742</v>
      </c>
      <c r="I15" s="115">
        <v>185</v>
      </c>
      <c r="J15" s="116">
        <v>24.932614555256066</v>
      </c>
      <c r="K15"/>
      <c r="L15"/>
      <c r="M15"/>
      <c r="N15"/>
      <c r="O15"/>
      <c r="P15"/>
    </row>
    <row r="16" spans="1:16" s="110" customFormat="1" ht="14.45" customHeight="1" x14ac:dyDescent="0.2">
      <c r="A16" s="118"/>
      <c r="B16" s="121" t="s">
        <v>109</v>
      </c>
      <c r="C16" s="113">
        <v>34.370922646784713</v>
      </c>
      <c r="D16" s="115">
        <v>1844</v>
      </c>
      <c r="E16" s="114">
        <v>1949</v>
      </c>
      <c r="F16" s="114">
        <v>2030</v>
      </c>
      <c r="G16" s="114">
        <v>2034</v>
      </c>
      <c r="H16" s="140">
        <v>2065</v>
      </c>
      <c r="I16" s="115">
        <v>-221</v>
      </c>
      <c r="J16" s="116">
        <v>-10.702179176755449</v>
      </c>
      <c r="K16"/>
      <c r="L16"/>
      <c r="M16"/>
      <c r="N16"/>
      <c r="O16"/>
      <c r="P16"/>
    </row>
    <row r="17" spans="1:16" s="110" customFormat="1" ht="14.45" customHeight="1" x14ac:dyDescent="0.2">
      <c r="A17" s="118"/>
      <c r="B17" s="121" t="s">
        <v>110</v>
      </c>
      <c r="C17" s="113">
        <v>22.21808014911463</v>
      </c>
      <c r="D17" s="115">
        <v>1192</v>
      </c>
      <c r="E17" s="114">
        <v>1245</v>
      </c>
      <c r="F17" s="114">
        <v>1281</v>
      </c>
      <c r="G17" s="114">
        <v>1307</v>
      </c>
      <c r="H17" s="140">
        <v>1348</v>
      </c>
      <c r="I17" s="115">
        <v>-156</v>
      </c>
      <c r="J17" s="116">
        <v>-11.572700296735905</v>
      </c>
      <c r="K17"/>
      <c r="L17"/>
      <c r="M17"/>
      <c r="N17"/>
      <c r="O17"/>
      <c r="P17"/>
    </row>
    <row r="18" spans="1:16" s="110" customFormat="1" ht="14.45" customHeight="1" x14ac:dyDescent="0.2">
      <c r="A18" s="120"/>
      <c r="B18" s="121" t="s">
        <v>111</v>
      </c>
      <c r="C18" s="113">
        <v>26.132339235787512</v>
      </c>
      <c r="D18" s="115">
        <v>1402</v>
      </c>
      <c r="E18" s="114">
        <v>1426</v>
      </c>
      <c r="F18" s="114">
        <v>1411</v>
      </c>
      <c r="G18" s="114">
        <v>1384</v>
      </c>
      <c r="H18" s="140">
        <v>1326</v>
      </c>
      <c r="I18" s="115">
        <v>76</v>
      </c>
      <c r="J18" s="116">
        <v>5.7315233785822022</v>
      </c>
      <c r="K18"/>
      <c r="L18"/>
      <c r="M18"/>
      <c r="N18"/>
      <c r="O18"/>
      <c r="P18"/>
    </row>
    <row r="19" spans="1:16" s="110" customFormat="1" ht="14.45" customHeight="1" x14ac:dyDescent="0.2">
      <c r="A19" s="120"/>
      <c r="B19" s="121" t="s">
        <v>112</v>
      </c>
      <c r="C19" s="113">
        <v>3.5601118359739048</v>
      </c>
      <c r="D19" s="115">
        <v>191</v>
      </c>
      <c r="E19" s="114">
        <v>197</v>
      </c>
      <c r="F19" s="114">
        <v>193</v>
      </c>
      <c r="G19" s="114">
        <v>172</v>
      </c>
      <c r="H19" s="140">
        <v>158</v>
      </c>
      <c r="I19" s="115">
        <v>33</v>
      </c>
      <c r="J19" s="116">
        <v>20.88607594936709</v>
      </c>
      <c r="K19"/>
      <c r="L19"/>
      <c r="M19"/>
      <c r="N19"/>
      <c r="O19"/>
      <c r="P19"/>
    </row>
    <row r="20" spans="1:16" s="110" customFormat="1" ht="14.45" customHeight="1" x14ac:dyDescent="0.2">
      <c r="A20" s="120" t="s">
        <v>113</v>
      </c>
      <c r="B20" s="119" t="s">
        <v>116</v>
      </c>
      <c r="C20" s="113">
        <v>96.290773532152841</v>
      </c>
      <c r="D20" s="115">
        <v>5166</v>
      </c>
      <c r="E20" s="114">
        <v>5322</v>
      </c>
      <c r="F20" s="114">
        <v>5395</v>
      </c>
      <c r="G20" s="114">
        <v>5378</v>
      </c>
      <c r="H20" s="140">
        <v>5270</v>
      </c>
      <c r="I20" s="115">
        <v>-104</v>
      </c>
      <c r="J20" s="116">
        <v>-1.9734345351043643</v>
      </c>
      <c r="K20"/>
      <c r="L20"/>
      <c r="M20"/>
      <c r="N20"/>
      <c r="O20"/>
      <c r="P20"/>
    </row>
    <row r="21" spans="1:16" s="110" customFormat="1" ht="14.45" customHeight="1" x14ac:dyDescent="0.2">
      <c r="A21" s="123"/>
      <c r="B21" s="124" t="s">
        <v>117</v>
      </c>
      <c r="C21" s="125">
        <v>3.6160298229263748</v>
      </c>
      <c r="D21" s="143">
        <v>194</v>
      </c>
      <c r="E21" s="144">
        <v>212</v>
      </c>
      <c r="F21" s="144">
        <v>221</v>
      </c>
      <c r="G21" s="144">
        <v>211</v>
      </c>
      <c r="H21" s="145">
        <v>207</v>
      </c>
      <c r="I21" s="143">
        <v>-13</v>
      </c>
      <c r="J21" s="146">
        <v>-6.2801932367149762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97872</v>
      </c>
      <c r="E23" s="114">
        <v>101848</v>
      </c>
      <c r="F23" s="114">
        <v>102101</v>
      </c>
      <c r="G23" s="114">
        <v>103145</v>
      </c>
      <c r="H23" s="140">
        <v>100626</v>
      </c>
      <c r="I23" s="115">
        <v>-2754</v>
      </c>
      <c r="J23" s="116">
        <v>-2.7368672112575281</v>
      </c>
      <c r="K23"/>
      <c r="L23"/>
      <c r="M23"/>
      <c r="N23"/>
      <c r="O23"/>
      <c r="P23"/>
    </row>
    <row r="24" spans="1:16" s="110" customFormat="1" ht="14.45" customHeight="1" x14ac:dyDescent="0.2">
      <c r="A24" s="120" t="s">
        <v>105</v>
      </c>
      <c r="B24" s="119" t="s">
        <v>106</v>
      </c>
      <c r="C24" s="113">
        <v>44.86267778322707</v>
      </c>
      <c r="D24" s="115">
        <v>43908</v>
      </c>
      <c r="E24" s="114">
        <v>45296</v>
      </c>
      <c r="F24" s="114">
        <v>45412</v>
      </c>
      <c r="G24" s="114">
        <v>45532</v>
      </c>
      <c r="H24" s="140">
        <v>44381</v>
      </c>
      <c r="I24" s="115">
        <v>-473</v>
      </c>
      <c r="J24" s="116">
        <v>-1.0657713886573084</v>
      </c>
      <c r="K24"/>
      <c r="L24"/>
      <c r="M24"/>
      <c r="N24"/>
      <c r="O24"/>
      <c r="P24"/>
    </row>
    <row r="25" spans="1:16" s="110" customFormat="1" ht="14.45" customHeight="1" x14ac:dyDescent="0.2">
      <c r="A25" s="120"/>
      <c r="B25" s="119" t="s">
        <v>107</v>
      </c>
      <c r="C25" s="113">
        <v>55.13732221677293</v>
      </c>
      <c r="D25" s="115">
        <v>53964</v>
      </c>
      <c r="E25" s="114">
        <v>56552</v>
      </c>
      <c r="F25" s="114">
        <v>56689</v>
      </c>
      <c r="G25" s="114">
        <v>57613</v>
      </c>
      <c r="H25" s="140">
        <v>56245</v>
      </c>
      <c r="I25" s="115">
        <v>-2281</v>
      </c>
      <c r="J25" s="116">
        <v>-4.0554715974753313</v>
      </c>
      <c r="K25"/>
      <c r="L25"/>
      <c r="M25"/>
      <c r="N25"/>
      <c r="O25"/>
      <c r="P25"/>
    </row>
    <row r="26" spans="1:16" s="110" customFormat="1" ht="14.45" customHeight="1" x14ac:dyDescent="0.2">
      <c r="A26" s="118" t="s">
        <v>105</v>
      </c>
      <c r="B26" s="121" t="s">
        <v>108</v>
      </c>
      <c r="C26" s="113">
        <v>15.164704920712767</v>
      </c>
      <c r="D26" s="115">
        <v>14842</v>
      </c>
      <c r="E26" s="114">
        <v>15767</v>
      </c>
      <c r="F26" s="114">
        <v>15304</v>
      </c>
      <c r="G26" s="114">
        <v>15971</v>
      </c>
      <c r="H26" s="140">
        <v>14240</v>
      </c>
      <c r="I26" s="115">
        <v>602</v>
      </c>
      <c r="J26" s="116">
        <v>4.2275280898876408</v>
      </c>
      <c r="K26"/>
      <c r="L26"/>
      <c r="M26"/>
      <c r="N26"/>
      <c r="O26"/>
      <c r="P26"/>
    </row>
    <row r="27" spans="1:16" s="110" customFormat="1" ht="14.45" customHeight="1" x14ac:dyDescent="0.2">
      <c r="A27" s="118"/>
      <c r="B27" s="121" t="s">
        <v>109</v>
      </c>
      <c r="C27" s="113">
        <v>39.956269413111002</v>
      </c>
      <c r="D27" s="115">
        <v>39106</v>
      </c>
      <c r="E27" s="114">
        <v>40886</v>
      </c>
      <c r="F27" s="114">
        <v>41118</v>
      </c>
      <c r="G27" s="114">
        <v>41589</v>
      </c>
      <c r="H27" s="140">
        <v>41398</v>
      </c>
      <c r="I27" s="115">
        <v>-2292</v>
      </c>
      <c r="J27" s="116">
        <v>-5.5364993477945799</v>
      </c>
      <c r="K27"/>
      <c r="L27"/>
      <c r="M27"/>
      <c r="N27"/>
      <c r="O27"/>
      <c r="P27"/>
    </row>
    <row r="28" spans="1:16" s="110" customFormat="1" ht="14.45" customHeight="1" x14ac:dyDescent="0.2">
      <c r="A28" s="118"/>
      <c r="B28" s="121" t="s">
        <v>110</v>
      </c>
      <c r="C28" s="113">
        <v>21.690575445479812</v>
      </c>
      <c r="D28" s="115">
        <v>21229</v>
      </c>
      <c r="E28" s="114">
        <v>21901</v>
      </c>
      <c r="F28" s="114">
        <v>22458</v>
      </c>
      <c r="G28" s="114">
        <v>22765</v>
      </c>
      <c r="H28" s="140">
        <v>22875</v>
      </c>
      <c r="I28" s="115">
        <v>-1646</v>
      </c>
      <c r="J28" s="116">
        <v>-7.1956284153005461</v>
      </c>
      <c r="K28"/>
      <c r="L28"/>
      <c r="M28"/>
      <c r="N28"/>
      <c r="O28"/>
      <c r="P28"/>
    </row>
    <row r="29" spans="1:16" s="110" customFormat="1" ht="14.45" customHeight="1" x14ac:dyDescent="0.2">
      <c r="A29" s="118"/>
      <c r="B29" s="121" t="s">
        <v>111</v>
      </c>
      <c r="C29" s="113">
        <v>23.188450220696421</v>
      </c>
      <c r="D29" s="115">
        <v>22695</v>
      </c>
      <c r="E29" s="114">
        <v>23294</v>
      </c>
      <c r="F29" s="114">
        <v>23221</v>
      </c>
      <c r="G29" s="114">
        <v>22820</v>
      </c>
      <c r="H29" s="140">
        <v>22113</v>
      </c>
      <c r="I29" s="115">
        <v>582</v>
      </c>
      <c r="J29" s="116">
        <v>2.6319359652692986</v>
      </c>
      <c r="K29"/>
      <c r="L29"/>
      <c r="M29"/>
      <c r="N29"/>
      <c r="O29"/>
      <c r="P29"/>
    </row>
    <row r="30" spans="1:16" s="110" customFormat="1" ht="14.45" customHeight="1" x14ac:dyDescent="0.2">
      <c r="A30" s="120"/>
      <c r="B30" s="121" t="s">
        <v>112</v>
      </c>
      <c r="C30" s="113">
        <v>2.8036619257806112</v>
      </c>
      <c r="D30" s="115">
        <v>2744</v>
      </c>
      <c r="E30" s="114">
        <v>2856</v>
      </c>
      <c r="F30" s="114">
        <v>2984</v>
      </c>
      <c r="G30" s="114">
        <v>2626</v>
      </c>
      <c r="H30" s="140">
        <v>2542</v>
      </c>
      <c r="I30" s="115">
        <v>202</v>
      </c>
      <c r="J30" s="116">
        <v>7.9464988198269078</v>
      </c>
      <c r="K30"/>
      <c r="L30"/>
      <c r="M30"/>
      <c r="N30"/>
      <c r="O30"/>
      <c r="P30"/>
    </row>
    <row r="31" spans="1:16" s="110" customFormat="1" ht="14.45" customHeight="1" x14ac:dyDescent="0.2">
      <c r="A31" s="120" t="s">
        <v>113</v>
      </c>
      <c r="B31" s="119" t="s">
        <v>116</v>
      </c>
      <c r="C31" s="113">
        <v>95.205983325159394</v>
      </c>
      <c r="D31" s="115">
        <v>93180</v>
      </c>
      <c r="E31" s="114">
        <v>96959</v>
      </c>
      <c r="F31" s="114">
        <v>97393</v>
      </c>
      <c r="G31" s="114">
        <v>98376</v>
      </c>
      <c r="H31" s="140">
        <v>96101</v>
      </c>
      <c r="I31" s="115">
        <v>-2921</v>
      </c>
      <c r="J31" s="116">
        <v>-3.0395105149790327</v>
      </c>
      <c r="K31"/>
      <c r="L31"/>
      <c r="M31"/>
      <c r="N31"/>
      <c r="O31"/>
      <c r="P31"/>
    </row>
    <row r="32" spans="1:16" s="110" customFormat="1" ht="14.45" customHeight="1" x14ac:dyDescent="0.2">
      <c r="A32" s="123"/>
      <c r="B32" s="124" t="s">
        <v>117</v>
      </c>
      <c r="C32" s="125">
        <v>4.686733692986758</v>
      </c>
      <c r="D32" s="143">
        <v>4587</v>
      </c>
      <c r="E32" s="144">
        <v>4775</v>
      </c>
      <c r="F32" s="144">
        <v>4604</v>
      </c>
      <c r="G32" s="144">
        <v>4649</v>
      </c>
      <c r="H32" s="145">
        <v>4394</v>
      </c>
      <c r="I32" s="143">
        <v>193</v>
      </c>
      <c r="J32" s="146">
        <v>4.3923532089212562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5499</v>
      </c>
      <c r="E56" s="114">
        <v>5691</v>
      </c>
      <c r="F56" s="114">
        <v>5768</v>
      </c>
      <c r="G56" s="114">
        <v>5833</v>
      </c>
      <c r="H56" s="140">
        <v>5704</v>
      </c>
      <c r="I56" s="115">
        <v>-205</v>
      </c>
      <c r="J56" s="116">
        <v>-3.5939691444600279</v>
      </c>
      <c r="K56"/>
      <c r="L56"/>
      <c r="M56"/>
      <c r="N56"/>
      <c r="O56"/>
      <c r="P56"/>
    </row>
    <row r="57" spans="1:16" s="110" customFormat="1" ht="14.45" customHeight="1" x14ac:dyDescent="0.2">
      <c r="A57" s="120" t="s">
        <v>105</v>
      </c>
      <c r="B57" s="119" t="s">
        <v>106</v>
      </c>
      <c r="C57" s="113">
        <v>42.334969994544466</v>
      </c>
      <c r="D57" s="115">
        <v>2328</v>
      </c>
      <c r="E57" s="114">
        <v>2375</v>
      </c>
      <c r="F57" s="114">
        <v>2403</v>
      </c>
      <c r="G57" s="114">
        <v>2396</v>
      </c>
      <c r="H57" s="140">
        <v>2345</v>
      </c>
      <c r="I57" s="115">
        <v>-17</v>
      </c>
      <c r="J57" s="116">
        <v>-0.72494669509594878</v>
      </c>
    </row>
    <row r="58" spans="1:16" s="110" customFormat="1" ht="14.45" customHeight="1" x14ac:dyDescent="0.2">
      <c r="A58" s="120"/>
      <c r="B58" s="119" t="s">
        <v>107</v>
      </c>
      <c r="C58" s="113">
        <v>57.665030005455534</v>
      </c>
      <c r="D58" s="115">
        <v>3171</v>
      </c>
      <c r="E58" s="114">
        <v>3316</v>
      </c>
      <c r="F58" s="114">
        <v>3365</v>
      </c>
      <c r="G58" s="114">
        <v>3437</v>
      </c>
      <c r="H58" s="140">
        <v>3359</v>
      </c>
      <c r="I58" s="115">
        <v>-188</v>
      </c>
      <c r="J58" s="116">
        <v>-5.5969038404286993</v>
      </c>
    </row>
    <row r="59" spans="1:16" s="110" customFormat="1" ht="14.45" customHeight="1" x14ac:dyDescent="0.2">
      <c r="A59" s="118" t="s">
        <v>105</v>
      </c>
      <c r="B59" s="121" t="s">
        <v>108</v>
      </c>
      <c r="C59" s="113">
        <v>9.4198945262775045</v>
      </c>
      <c r="D59" s="115">
        <v>518</v>
      </c>
      <c r="E59" s="114">
        <v>515</v>
      </c>
      <c r="F59" s="114">
        <v>539</v>
      </c>
      <c r="G59" s="114">
        <v>569</v>
      </c>
      <c r="H59" s="140">
        <v>450</v>
      </c>
      <c r="I59" s="115">
        <v>68</v>
      </c>
      <c r="J59" s="116">
        <v>15.111111111111111</v>
      </c>
    </row>
    <row r="60" spans="1:16" s="110" customFormat="1" ht="14.45" customHeight="1" x14ac:dyDescent="0.2">
      <c r="A60" s="118"/>
      <c r="B60" s="121" t="s">
        <v>109</v>
      </c>
      <c r="C60" s="113">
        <v>35.897435897435898</v>
      </c>
      <c r="D60" s="115">
        <v>1974</v>
      </c>
      <c r="E60" s="114">
        <v>2090</v>
      </c>
      <c r="F60" s="114">
        <v>2107</v>
      </c>
      <c r="G60" s="114">
        <v>2131</v>
      </c>
      <c r="H60" s="140">
        <v>2155</v>
      </c>
      <c r="I60" s="115">
        <v>-181</v>
      </c>
      <c r="J60" s="116">
        <v>-8.3990719257540611</v>
      </c>
    </row>
    <row r="61" spans="1:16" s="110" customFormat="1" ht="14.45" customHeight="1" x14ac:dyDescent="0.2">
      <c r="A61" s="118"/>
      <c r="B61" s="121" t="s">
        <v>110</v>
      </c>
      <c r="C61" s="113">
        <v>26.295690125477361</v>
      </c>
      <c r="D61" s="115">
        <v>1446</v>
      </c>
      <c r="E61" s="114">
        <v>1492</v>
      </c>
      <c r="F61" s="114">
        <v>1538</v>
      </c>
      <c r="G61" s="114">
        <v>1564</v>
      </c>
      <c r="H61" s="140">
        <v>1602</v>
      </c>
      <c r="I61" s="115">
        <v>-156</v>
      </c>
      <c r="J61" s="116">
        <v>-9.7378277153558059</v>
      </c>
    </row>
    <row r="62" spans="1:16" s="110" customFormat="1" ht="14.45" customHeight="1" x14ac:dyDescent="0.2">
      <c r="A62" s="120"/>
      <c r="B62" s="121" t="s">
        <v>111</v>
      </c>
      <c r="C62" s="113">
        <v>28.386979450809239</v>
      </c>
      <c r="D62" s="115">
        <v>1561</v>
      </c>
      <c r="E62" s="114">
        <v>1594</v>
      </c>
      <c r="F62" s="114">
        <v>1584</v>
      </c>
      <c r="G62" s="114">
        <v>1569</v>
      </c>
      <c r="H62" s="140">
        <v>1497</v>
      </c>
      <c r="I62" s="115">
        <v>64</v>
      </c>
      <c r="J62" s="116">
        <v>4.2752171008684039</v>
      </c>
    </row>
    <row r="63" spans="1:16" s="110" customFormat="1" ht="14.45" customHeight="1" x14ac:dyDescent="0.2">
      <c r="A63" s="120"/>
      <c r="B63" s="121" t="s">
        <v>112</v>
      </c>
      <c r="C63" s="113">
        <v>3.7279505364611749</v>
      </c>
      <c r="D63" s="115">
        <v>205</v>
      </c>
      <c r="E63" s="114">
        <v>203</v>
      </c>
      <c r="F63" s="114">
        <v>210</v>
      </c>
      <c r="G63" s="114">
        <v>204</v>
      </c>
      <c r="H63" s="140">
        <v>195</v>
      </c>
      <c r="I63" s="115">
        <v>10</v>
      </c>
      <c r="J63" s="116">
        <v>5.1282051282051286</v>
      </c>
    </row>
    <row r="64" spans="1:16" s="110" customFormat="1" ht="14.45" customHeight="1" x14ac:dyDescent="0.2">
      <c r="A64" s="120" t="s">
        <v>113</v>
      </c>
      <c r="B64" s="119" t="s">
        <v>116</v>
      </c>
      <c r="C64" s="113">
        <v>97.908710674668114</v>
      </c>
      <c r="D64" s="115">
        <v>5384</v>
      </c>
      <c r="E64" s="114">
        <v>5567</v>
      </c>
      <c r="F64" s="114">
        <v>5652</v>
      </c>
      <c r="G64" s="114">
        <v>5720</v>
      </c>
      <c r="H64" s="140">
        <v>5609</v>
      </c>
      <c r="I64" s="115">
        <v>-225</v>
      </c>
      <c r="J64" s="116">
        <v>-4.0114102335532182</v>
      </c>
    </row>
    <row r="65" spans="1:10" s="110" customFormat="1" ht="14.45" customHeight="1" x14ac:dyDescent="0.2">
      <c r="A65" s="123"/>
      <c r="B65" s="124" t="s">
        <v>117</v>
      </c>
      <c r="C65" s="125">
        <v>2.0003637024913621</v>
      </c>
      <c r="D65" s="143">
        <v>110</v>
      </c>
      <c r="E65" s="144">
        <v>121</v>
      </c>
      <c r="F65" s="144">
        <v>110</v>
      </c>
      <c r="G65" s="144">
        <v>108</v>
      </c>
      <c r="H65" s="145">
        <v>90</v>
      </c>
      <c r="I65" s="143">
        <v>20</v>
      </c>
      <c r="J65" s="146">
        <v>22.222222222222221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5365</v>
      </c>
      <c r="G11" s="114">
        <v>5538</v>
      </c>
      <c r="H11" s="114">
        <v>5621</v>
      </c>
      <c r="I11" s="114">
        <v>5594</v>
      </c>
      <c r="J11" s="140">
        <v>5481</v>
      </c>
      <c r="K11" s="114">
        <v>-116</v>
      </c>
      <c r="L11" s="116">
        <v>-2.1164021164021163</v>
      </c>
    </row>
    <row r="12" spans="1:17" s="110" customFormat="1" ht="24" customHeight="1" x14ac:dyDescent="0.2">
      <c r="A12" s="604" t="s">
        <v>185</v>
      </c>
      <c r="B12" s="605"/>
      <c r="C12" s="605"/>
      <c r="D12" s="606"/>
      <c r="E12" s="113">
        <v>43.299161230195715</v>
      </c>
      <c r="F12" s="115">
        <v>2323</v>
      </c>
      <c r="G12" s="114">
        <v>2372</v>
      </c>
      <c r="H12" s="114">
        <v>2405</v>
      </c>
      <c r="I12" s="114">
        <v>2365</v>
      </c>
      <c r="J12" s="140">
        <v>2346</v>
      </c>
      <c r="K12" s="114">
        <v>-23</v>
      </c>
      <c r="L12" s="116">
        <v>-0.98039215686274506</v>
      </c>
    </row>
    <row r="13" spans="1:17" s="110" customFormat="1" ht="15" customHeight="1" x14ac:dyDescent="0.2">
      <c r="A13" s="120"/>
      <c r="B13" s="612" t="s">
        <v>107</v>
      </c>
      <c r="C13" s="612"/>
      <c r="E13" s="113">
        <v>56.700838769804285</v>
      </c>
      <c r="F13" s="115">
        <v>3042</v>
      </c>
      <c r="G13" s="114">
        <v>3166</v>
      </c>
      <c r="H13" s="114">
        <v>3216</v>
      </c>
      <c r="I13" s="114">
        <v>3229</v>
      </c>
      <c r="J13" s="140">
        <v>3135</v>
      </c>
      <c r="K13" s="114">
        <v>-93</v>
      </c>
      <c r="L13" s="116">
        <v>-2.9665071770334928</v>
      </c>
    </row>
    <row r="14" spans="1:17" s="110" customFormat="1" ht="22.5" customHeight="1" x14ac:dyDescent="0.2">
      <c r="A14" s="604" t="s">
        <v>186</v>
      </c>
      <c r="B14" s="605"/>
      <c r="C14" s="605"/>
      <c r="D14" s="606"/>
      <c r="E14" s="113">
        <v>17.278657968313141</v>
      </c>
      <c r="F14" s="115">
        <v>927</v>
      </c>
      <c r="G14" s="114">
        <v>918</v>
      </c>
      <c r="H14" s="114">
        <v>899</v>
      </c>
      <c r="I14" s="114">
        <v>869</v>
      </c>
      <c r="J14" s="140">
        <v>742</v>
      </c>
      <c r="K14" s="114">
        <v>185</v>
      </c>
      <c r="L14" s="116">
        <v>24.932614555256066</v>
      </c>
    </row>
    <row r="15" spans="1:17" s="110" customFormat="1" ht="15" customHeight="1" x14ac:dyDescent="0.2">
      <c r="A15" s="120"/>
      <c r="B15" s="119"/>
      <c r="C15" s="258" t="s">
        <v>106</v>
      </c>
      <c r="E15" s="113">
        <v>44.120819848975188</v>
      </c>
      <c r="F15" s="115">
        <v>409</v>
      </c>
      <c r="G15" s="114">
        <v>402</v>
      </c>
      <c r="H15" s="114">
        <v>387</v>
      </c>
      <c r="I15" s="114">
        <v>380</v>
      </c>
      <c r="J15" s="140">
        <v>331</v>
      </c>
      <c r="K15" s="114">
        <v>78</v>
      </c>
      <c r="L15" s="116">
        <v>23.564954682779454</v>
      </c>
    </row>
    <row r="16" spans="1:17" s="110" customFormat="1" ht="15" customHeight="1" x14ac:dyDescent="0.2">
      <c r="A16" s="120"/>
      <c r="B16" s="119"/>
      <c r="C16" s="258" t="s">
        <v>107</v>
      </c>
      <c r="E16" s="113">
        <v>55.879180151024812</v>
      </c>
      <c r="F16" s="115">
        <v>518</v>
      </c>
      <c r="G16" s="114">
        <v>516</v>
      </c>
      <c r="H16" s="114">
        <v>512</v>
      </c>
      <c r="I16" s="114">
        <v>489</v>
      </c>
      <c r="J16" s="140">
        <v>411</v>
      </c>
      <c r="K16" s="114">
        <v>107</v>
      </c>
      <c r="L16" s="116">
        <v>26.034063260340634</v>
      </c>
    </row>
    <row r="17" spans="1:12" s="110" customFormat="1" ht="15" customHeight="1" x14ac:dyDescent="0.2">
      <c r="A17" s="120"/>
      <c r="B17" s="121" t="s">
        <v>109</v>
      </c>
      <c r="C17" s="258"/>
      <c r="E17" s="113">
        <v>34.370922646784713</v>
      </c>
      <c r="F17" s="115">
        <v>1844</v>
      </c>
      <c r="G17" s="114">
        <v>1949</v>
      </c>
      <c r="H17" s="114">
        <v>2030</v>
      </c>
      <c r="I17" s="114">
        <v>2034</v>
      </c>
      <c r="J17" s="140">
        <v>2065</v>
      </c>
      <c r="K17" s="114">
        <v>-221</v>
      </c>
      <c r="L17" s="116">
        <v>-10.702179176755449</v>
      </c>
    </row>
    <row r="18" spans="1:12" s="110" customFormat="1" ht="15" customHeight="1" x14ac:dyDescent="0.2">
      <c r="A18" s="120"/>
      <c r="B18" s="119"/>
      <c r="C18" s="258" t="s">
        <v>106</v>
      </c>
      <c r="E18" s="113">
        <v>39.154013015184383</v>
      </c>
      <c r="F18" s="115">
        <v>722</v>
      </c>
      <c r="G18" s="114">
        <v>752</v>
      </c>
      <c r="H18" s="114">
        <v>779</v>
      </c>
      <c r="I18" s="114">
        <v>753</v>
      </c>
      <c r="J18" s="140">
        <v>775</v>
      </c>
      <c r="K18" s="114">
        <v>-53</v>
      </c>
      <c r="L18" s="116">
        <v>-6.838709677419355</v>
      </c>
    </row>
    <row r="19" spans="1:12" s="110" customFormat="1" ht="15" customHeight="1" x14ac:dyDescent="0.2">
      <c r="A19" s="120"/>
      <c r="B19" s="119"/>
      <c r="C19" s="258" t="s">
        <v>107</v>
      </c>
      <c r="E19" s="113">
        <v>60.845986984815617</v>
      </c>
      <c r="F19" s="115">
        <v>1122</v>
      </c>
      <c r="G19" s="114">
        <v>1197</v>
      </c>
      <c r="H19" s="114">
        <v>1251</v>
      </c>
      <c r="I19" s="114">
        <v>1281</v>
      </c>
      <c r="J19" s="140">
        <v>1290</v>
      </c>
      <c r="K19" s="114">
        <v>-168</v>
      </c>
      <c r="L19" s="116">
        <v>-13.023255813953488</v>
      </c>
    </row>
    <row r="20" spans="1:12" s="110" customFormat="1" ht="15" customHeight="1" x14ac:dyDescent="0.2">
      <c r="A20" s="120"/>
      <c r="B20" s="121" t="s">
        <v>110</v>
      </c>
      <c r="C20" s="258"/>
      <c r="E20" s="113">
        <v>22.21808014911463</v>
      </c>
      <c r="F20" s="115">
        <v>1192</v>
      </c>
      <c r="G20" s="114">
        <v>1245</v>
      </c>
      <c r="H20" s="114">
        <v>1281</v>
      </c>
      <c r="I20" s="114">
        <v>1307</v>
      </c>
      <c r="J20" s="140">
        <v>1348</v>
      </c>
      <c r="K20" s="114">
        <v>-156</v>
      </c>
      <c r="L20" s="116">
        <v>-11.572700296735905</v>
      </c>
    </row>
    <row r="21" spans="1:12" s="110" customFormat="1" ht="15" customHeight="1" x14ac:dyDescent="0.2">
      <c r="A21" s="120"/>
      <c r="B21" s="119"/>
      <c r="C21" s="258" t="s">
        <v>106</v>
      </c>
      <c r="E21" s="113">
        <v>35.486577181208055</v>
      </c>
      <c r="F21" s="115">
        <v>423</v>
      </c>
      <c r="G21" s="114">
        <v>431</v>
      </c>
      <c r="H21" s="114">
        <v>465</v>
      </c>
      <c r="I21" s="114">
        <v>477</v>
      </c>
      <c r="J21" s="140">
        <v>501</v>
      </c>
      <c r="K21" s="114">
        <v>-78</v>
      </c>
      <c r="L21" s="116">
        <v>-15.568862275449101</v>
      </c>
    </row>
    <row r="22" spans="1:12" s="110" customFormat="1" ht="15" customHeight="1" x14ac:dyDescent="0.2">
      <c r="A22" s="120"/>
      <c r="B22" s="119"/>
      <c r="C22" s="258" t="s">
        <v>107</v>
      </c>
      <c r="E22" s="113">
        <v>64.513422818791952</v>
      </c>
      <c r="F22" s="115">
        <v>769</v>
      </c>
      <c r="G22" s="114">
        <v>814</v>
      </c>
      <c r="H22" s="114">
        <v>816</v>
      </c>
      <c r="I22" s="114">
        <v>830</v>
      </c>
      <c r="J22" s="140">
        <v>847</v>
      </c>
      <c r="K22" s="114">
        <v>-78</v>
      </c>
      <c r="L22" s="116">
        <v>-9.208972845336481</v>
      </c>
    </row>
    <row r="23" spans="1:12" s="110" customFormat="1" ht="15" customHeight="1" x14ac:dyDescent="0.2">
      <c r="A23" s="120"/>
      <c r="B23" s="121" t="s">
        <v>111</v>
      </c>
      <c r="C23" s="258"/>
      <c r="E23" s="113">
        <v>26.132339235787512</v>
      </c>
      <c r="F23" s="115">
        <v>1402</v>
      </c>
      <c r="G23" s="114">
        <v>1426</v>
      </c>
      <c r="H23" s="114">
        <v>1411</v>
      </c>
      <c r="I23" s="114">
        <v>1384</v>
      </c>
      <c r="J23" s="140">
        <v>1326</v>
      </c>
      <c r="K23" s="114">
        <v>76</v>
      </c>
      <c r="L23" s="116">
        <v>5.7315233785822022</v>
      </c>
    </row>
    <row r="24" spans="1:12" s="110" customFormat="1" ht="15" customHeight="1" x14ac:dyDescent="0.2">
      <c r="A24" s="120"/>
      <c r="B24" s="119"/>
      <c r="C24" s="258" t="s">
        <v>106</v>
      </c>
      <c r="E24" s="113">
        <v>54.850213980028528</v>
      </c>
      <c r="F24" s="115">
        <v>769</v>
      </c>
      <c r="G24" s="114">
        <v>787</v>
      </c>
      <c r="H24" s="114">
        <v>774</v>
      </c>
      <c r="I24" s="114">
        <v>755</v>
      </c>
      <c r="J24" s="140">
        <v>739</v>
      </c>
      <c r="K24" s="114">
        <v>30</v>
      </c>
      <c r="L24" s="116">
        <v>4.0595399188092021</v>
      </c>
    </row>
    <row r="25" spans="1:12" s="110" customFormat="1" ht="15" customHeight="1" x14ac:dyDescent="0.2">
      <c r="A25" s="120"/>
      <c r="B25" s="119"/>
      <c r="C25" s="258" t="s">
        <v>107</v>
      </c>
      <c r="E25" s="113">
        <v>45.149786019971472</v>
      </c>
      <c r="F25" s="115">
        <v>633</v>
      </c>
      <c r="G25" s="114">
        <v>639</v>
      </c>
      <c r="H25" s="114">
        <v>637</v>
      </c>
      <c r="I25" s="114">
        <v>629</v>
      </c>
      <c r="J25" s="140">
        <v>587</v>
      </c>
      <c r="K25" s="114">
        <v>46</v>
      </c>
      <c r="L25" s="116">
        <v>7.8364565587734241</v>
      </c>
    </row>
    <row r="26" spans="1:12" s="110" customFormat="1" ht="15" customHeight="1" x14ac:dyDescent="0.2">
      <c r="A26" s="120"/>
      <c r="C26" s="121" t="s">
        <v>187</v>
      </c>
      <c r="D26" s="110" t="s">
        <v>188</v>
      </c>
      <c r="E26" s="113">
        <v>3.5601118359739048</v>
      </c>
      <c r="F26" s="115">
        <v>191</v>
      </c>
      <c r="G26" s="114">
        <v>197</v>
      </c>
      <c r="H26" s="114">
        <v>193</v>
      </c>
      <c r="I26" s="114">
        <v>172</v>
      </c>
      <c r="J26" s="140">
        <v>158</v>
      </c>
      <c r="K26" s="114">
        <v>33</v>
      </c>
      <c r="L26" s="116">
        <v>20.88607594936709</v>
      </c>
    </row>
    <row r="27" spans="1:12" s="110" customFormat="1" ht="15" customHeight="1" x14ac:dyDescent="0.2">
      <c r="A27" s="120"/>
      <c r="B27" s="119"/>
      <c r="D27" s="259" t="s">
        <v>106</v>
      </c>
      <c r="E27" s="113">
        <v>47.643979057591622</v>
      </c>
      <c r="F27" s="115">
        <v>91</v>
      </c>
      <c r="G27" s="114">
        <v>100</v>
      </c>
      <c r="H27" s="114">
        <v>98</v>
      </c>
      <c r="I27" s="114">
        <v>85</v>
      </c>
      <c r="J27" s="140">
        <v>86</v>
      </c>
      <c r="K27" s="114">
        <v>5</v>
      </c>
      <c r="L27" s="116">
        <v>5.8139534883720927</v>
      </c>
    </row>
    <row r="28" spans="1:12" s="110" customFormat="1" ht="15" customHeight="1" x14ac:dyDescent="0.2">
      <c r="A28" s="120"/>
      <c r="B28" s="119"/>
      <c r="D28" s="259" t="s">
        <v>107</v>
      </c>
      <c r="E28" s="113">
        <v>52.356020942408378</v>
      </c>
      <c r="F28" s="115">
        <v>100</v>
      </c>
      <c r="G28" s="114">
        <v>97</v>
      </c>
      <c r="H28" s="114">
        <v>95</v>
      </c>
      <c r="I28" s="114">
        <v>87</v>
      </c>
      <c r="J28" s="140">
        <v>72</v>
      </c>
      <c r="K28" s="114">
        <v>28</v>
      </c>
      <c r="L28" s="116">
        <v>38.888888888888886</v>
      </c>
    </row>
    <row r="29" spans="1:12" s="110" customFormat="1" ht="24" customHeight="1" x14ac:dyDescent="0.2">
      <c r="A29" s="604" t="s">
        <v>189</v>
      </c>
      <c r="B29" s="605"/>
      <c r="C29" s="605"/>
      <c r="D29" s="606"/>
      <c r="E29" s="113">
        <v>96.290773532152841</v>
      </c>
      <c r="F29" s="115">
        <v>5166</v>
      </c>
      <c r="G29" s="114">
        <v>5322</v>
      </c>
      <c r="H29" s="114">
        <v>5395</v>
      </c>
      <c r="I29" s="114">
        <v>5378</v>
      </c>
      <c r="J29" s="140">
        <v>5270</v>
      </c>
      <c r="K29" s="114">
        <v>-104</v>
      </c>
      <c r="L29" s="116">
        <v>-1.9734345351043643</v>
      </c>
    </row>
    <row r="30" spans="1:12" s="110" customFormat="1" ht="15" customHeight="1" x14ac:dyDescent="0.2">
      <c r="A30" s="120"/>
      <c r="B30" s="119"/>
      <c r="C30" s="258" t="s">
        <v>106</v>
      </c>
      <c r="E30" s="113">
        <v>42.218350754936118</v>
      </c>
      <c r="F30" s="115">
        <v>2181</v>
      </c>
      <c r="G30" s="114">
        <v>2221</v>
      </c>
      <c r="H30" s="114">
        <v>2248</v>
      </c>
      <c r="I30" s="114">
        <v>2221</v>
      </c>
      <c r="J30" s="140">
        <v>2200</v>
      </c>
      <c r="K30" s="114">
        <v>-19</v>
      </c>
      <c r="L30" s="116">
        <v>-0.86363636363636365</v>
      </c>
    </row>
    <row r="31" spans="1:12" s="110" customFormat="1" ht="15" customHeight="1" x14ac:dyDescent="0.2">
      <c r="A31" s="120"/>
      <c r="B31" s="119"/>
      <c r="C31" s="258" t="s">
        <v>107</v>
      </c>
      <c r="E31" s="113">
        <v>57.781649245063882</v>
      </c>
      <c r="F31" s="115">
        <v>2985</v>
      </c>
      <c r="G31" s="114">
        <v>3101</v>
      </c>
      <c r="H31" s="114">
        <v>3147</v>
      </c>
      <c r="I31" s="114">
        <v>3157</v>
      </c>
      <c r="J31" s="140">
        <v>3070</v>
      </c>
      <c r="K31" s="114">
        <v>-85</v>
      </c>
      <c r="L31" s="116">
        <v>-2.768729641693811</v>
      </c>
    </row>
    <row r="32" spans="1:12" s="110" customFormat="1" ht="15" customHeight="1" x14ac:dyDescent="0.2">
      <c r="A32" s="120"/>
      <c r="B32" s="119" t="s">
        <v>117</v>
      </c>
      <c r="C32" s="258"/>
      <c r="E32" s="113">
        <v>3.6160298229263748</v>
      </c>
      <c r="F32" s="114">
        <v>194</v>
      </c>
      <c r="G32" s="114">
        <v>212</v>
      </c>
      <c r="H32" s="114">
        <v>221</v>
      </c>
      <c r="I32" s="114">
        <v>211</v>
      </c>
      <c r="J32" s="140">
        <v>207</v>
      </c>
      <c r="K32" s="114">
        <v>-13</v>
      </c>
      <c r="L32" s="116">
        <v>-6.2801932367149762</v>
      </c>
    </row>
    <row r="33" spans="1:12" s="110" customFormat="1" ht="15" customHeight="1" x14ac:dyDescent="0.2">
      <c r="A33" s="120"/>
      <c r="B33" s="119"/>
      <c r="C33" s="258" t="s">
        <v>106</v>
      </c>
      <c r="E33" s="113">
        <v>72.680412371134025</v>
      </c>
      <c r="F33" s="114">
        <v>141</v>
      </c>
      <c r="G33" s="114">
        <v>150</v>
      </c>
      <c r="H33" s="114">
        <v>156</v>
      </c>
      <c r="I33" s="114">
        <v>143</v>
      </c>
      <c r="J33" s="140">
        <v>145</v>
      </c>
      <c r="K33" s="114">
        <v>-4</v>
      </c>
      <c r="L33" s="116">
        <v>-2.7586206896551726</v>
      </c>
    </row>
    <row r="34" spans="1:12" s="110" customFormat="1" ht="15" customHeight="1" x14ac:dyDescent="0.2">
      <c r="A34" s="120"/>
      <c r="B34" s="119"/>
      <c r="C34" s="258" t="s">
        <v>107</v>
      </c>
      <c r="E34" s="113">
        <v>27.319587628865978</v>
      </c>
      <c r="F34" s="114">
        <v>53</v>
      </c>
      <c r="G34" s="114">
        <v>62</v>
      </c>
      <c r="H34" s="114">
        <v>65</v>
      </c>
      <c r="I34" s="114">
        <v>68</v>
      </c>
      <c r="J34" s="140">
        <v>62</v>
      </c>
      <c r="K34" s="114">
        <v>-9</v>
      </c>
      <c r="L34" s="116">
        <v>-14.516129032258064</v>
      </c>
    </row>
    <row r="35" spans="1:12" s="110" customFormat="1" ht="24" customHeight="1" x14ac:dyDescent="0.2">
      <c r="A35" s="604" t="s">
        <v>192</v>
      </c>
      <c r="B35" s="605"/>
      <c r="C35" s="605"/>
      <c r="D35" s="606"/>
      <c r="E35" s="113">
        <v>15.172413793103448</v>
      </c>
      <c r="F35" s="114">
        <v>814</v>
      </c>
      <c r="G35" s="114">
        <v>800</v>
      </c>
      <c r="H35" s="114">
        <v>774</v>
      </c>
      <c r="I35" s="114">
        <v>763</v>
      </c>
      <c r="J35" s="114">
        <v>637</v>
      </c>
      <c r="K35" s="318">
        <v>177</v>
      </c>
      <c r="L35" s="319">
        <v>27.786499215070645</v>
      </c>
    </row>
    <row r="36" spans="1:12" s="110" customFormat="1" ht="15" customHeight="1" x14ac:dyDescent="0.2">
      <c r="A36" s="120"/>
      <c r="B36" s="119"/>
      <c r="C36" s="258" t="s">
        <v>106</v>
      </c>
      <c r="E36" s="113">
        <v>47.54299754299754</v>
      </c>
      <c r="F36" s="114">
        <v>387</v>
      </c>
      <c r="G36" s="114">
        <v>383</v>
      </c>
      <c r="H36" s="114">
        <v>367</v>
      </c>
      <c r="I36" s="114">
        <v>354</v>
      </c>
      <c r="J36" s="114">
        <v>300</v>
      </c>
      <c r="K36" s="318">
        <v>87</v>
      </c>
      <c r="L36" s="116">
        <v>29</v>
      </c>
    </row>
    <row r="37" spans="1:12" s="110" customFormat="1" ht="15" customHeight="1" x14ac:dyDescent="0.2">
      <c r="A37" s="120"/>
      <c r="B37" s="119"/>
      <c r="C37" s="258" t="s">
        <v>107</v>
      </c>
      <c r="E37" s="113">
        <v>52.45700245700246</v>
      </c>
      <c r="F37" s="114">
        <v>427</v>
      </c>
      <c r="G37" s="114">
        <v>417</v>
      </c>
      <c r="H37" s="114">
        <v>407</v>
      </c>
      <c r="I37" s="114">
        <v>409</v>
      </c>
      <c r="J37" s="140">
        <v>337</v>
      </c>
      <c r="K37" s="114">
        <v>90</v>
      </c>
      <c r="L37" s="116">
        <v>26.706231454005934</v>
      </c>
    </row>
    <row r="38" spans="1:12" s="110" customFormat="1" ht="15" customHeight="1" x14ac:dyDescent="0.2">
      <c r="A38" s="120"/>
      <c r="B38" s="119" t="s">
        <v>328</v>
      </c>
      <c r="C38" s="258"/>
      <c r="E38" s="113">
        <v>62.497670083876983</v>
      </c>
      <c r="F38" s="114">
        <v>3353</v>
      </c>
      <c r="G38" s="114">
        <v>3458</v>
      </c>
      <c r="H38" s="114">
        <v>3525</v>
      </c>
      <c r="I38" s="114">
        <v>3508</v>
      </c>
      <c r="J38" s="140">
        <v>3543</v>
      </c>
      <c r="K38" s="114">
        <v>-190</v>
      </c>
      <c r="L38" s="116">
        <v>-5.3626869884278863</v>
      </c>
    </row>
    <row r="39" spans="1:12" s="110" customFormat="1" ht="15" customHeight="1" x14ac:dyDescent="0.2">
      <c r="A39" s="120"/>
      <c r="B39" s="119"/>
      <c r="C39" s="258" t="s">
        <v>106</v>
      </c>
      <c r="E39" s="113">
        <v>42.17118997912317</v>
      </c>
      <c r="F39" s="115">
        <v>1414</v>
      </c>
      <c r="G39" s="114">
        <v>1436</v>
      </c>
      <c r="H39" s="114">
        <v>1460</v>
      </c>
      <c r="I39" s="114">
        <v>1418</v>
      </c>
      <c r="J39" s="140">
        <v>1452</v>
      </c>
      <c r="K39" s="114">
        <v>-38</v>
      </c>
      <c r="L39" s="116">
        <v>-2.6170798898071626</v>
      </c>
    </row>
    <row r="40" spans="1:12" s="110" customFormat="1" ht="15" customHeight="1" x14ac:dyDescent="0.2">
      <c r="A40" s="120"/>
      <c r="B40" s="119"/>
      <c r="C40" s="258" t="s">
        <v>107</v>
      </c>
      <c r="E40" s="113">
        <v>57.82881002087683</v>
      </c>
      <c r="F40" s="115">
        <v>1939</v>
      </c>
      <c r="G40" s="114">
        <v>2022</v>
      </c>
      <c r="H40" s="114">
        <v>2065</v>
      </c>
      <c r="I40" s="114">
        <v>2090</v>
      </c>
      <c r="J40" s="140">
        <v>2091</v>
      </c>
      <c r="K40" s="114">
        <v>-152</v>
      </c>
      <c r="L40" s="116">
        <v>-7.2692491630798663</v>
      </c>
    </row>
    <row r="41" spans="1:12" s="110" customFormat="1" ht="15" customHeight="1" x14ac:dyDescent="0.2">
      <c r="A41" s="120"/>
      <c r="B41" s="320" t="s">
        <v>516</v>
      </c>
      <c r="C41" s="258"/>
      <c r="E41" s="113">
        <v>9.3942218080149118</v>
      </c>
      <c r="F41" s="115">
        <v>504</v>
      </c>
      <c r="G41" s="114">
        <v>504</v>
      </c>
      <c r="H41" s="114">
        <v>504</v>
      </c>
      <c r="I41" s="114">
        <v>507</v>
      </c>
      <c r="J41" s="140">
        <v>496</v>
      </c>
      <c r="K41" s="114">
        <v>8</v>
      </c>
      <c r="L41" s="116">
        <v>1.6129032258064515</v>
      </c>
    </row>
    <row r="42" spans="1:12" s="110" customFormat="1" ht="15" customHeight="1" x14ac:dyDescent="0.2">
      <c r="A42" s="120"/>
      <c r="B42" s="119"/>
      <c r="C42" s="268" t="s">
        <v>106</v>
      </c>
      <c r="D42" s="182"/>
      <c r="E42" s="113">
        <v>46.825396825396822</v>
      </c>
      <c r="F42" s="115">
        <v>236</v>
      </c>
      <c r="G42" s="114">
        <v>239</v>
      </c>
      <c r="H42" s="114">
        <v>234</v>
      </c>
      <c r="I42" s="114">
        <v>244</v>
      </c>
      <c r="J42" s="140">
        <v>241</v>
      </c>
      <c r="K42" s="114">
        <v>-5</v>
      </c>
      <c r="L42" s="116">
        <v>-2.0746887966804981</v>
      </c>
    </row>
    <row r="43" spans="1:12" s="110" customFormat="1" ht="15" customHeight="1" x14ac:dyDescent="0.2">
      <c r="A43" s="120"/>
      <c r="B43" s="119"/>
      <c r="C43" s="268" t="s">
        <v>107</v>
      </c>
      <c r="D43" s="182"/>
      <c r="E43" s="113">
        <v>53.174603174603178</v>
      </c>
      <c r="F43" s="115">
        <v>268</v>
      </c>
      <c r="G43" s="114">
        <v>265</v>
      </c>
      <c r="H43" s="114">
        <v>270</v>
      </c>
      <c r="I43" s="114">
        <v>263</v>
      </c>
      <c r="J43" s="140">
        <v>255</v>
      </c>
      <c r="K43" s="114">
        <v>13</v>
      </c>
      <c r="L43" s="116">
        <v>5.0980392156862742</v>
      </c>
    </row>
    <row r="44" spans="1:12" s="110" customFormat="1" ht="15" customHeight="1" x14ac:dyDescent="0.2">
      <c r="A44" s="120"/>
      <c r="B44" s="119" t="s">
        <v>205</v>
      </c>
      <c r="C44" s="268"/>
      <c r="D44" s="182"/>
      <c r="E44" s="113">
        <v>12.93569431500466</v>
      </c>
      <c r="F44" s="115">
        <v>694</v>
      </c>
      <c r="G44" s="114">
        <v>776</v>
      </c>
      <c r="H44" s="114">
        <v>818</v>
      </c>
      <c r="I44" s="114">
        <v>816</v>
      </c>
      <c r="J44" s="140">
        <v>805</v>
      </c>
      <c r="K44" s="114">
        <v>-111</v>
      </c>
      <c r="L44" s="116">
        <v>-13.788819875776397</v>
      </c>
    </row>
    <row r="45" spans="1:12" s="110" customFormat="1" ht="15" customHeight="1" x14ac:dyDescent="0.2">
      <c r="A45" s="120"/>
      <c r="B45" s="119"/>
      <c r="C45" s="268" t="s">
        <v>106</v>
      </c>
      <c r="D45" s="182"/>
      <c r="E45" s="113">
        <v>41.210374639769455</v>
      </c>
      <c r="F45" s="115">
        <v>286</v>
      </c>
      <c r="G45" s="114">
        <v>314</v>
      </c>
      <c r="H45" s="114">
        <v>344</v>
      </c>
      <c r="I45" s="114">
        <v>349</v>
      </c>
      <c r="J45" s="140">
        <v>353</v>
      </c>
      <c r="K45" s="114">
        <v>-67</v>
      </c>
      <c r="L45" s="116">
        <v>-18.980169971671387</v>
      </c>
    </row>
    <row r="46" spans="1:12" s="110" customFormat="1" ht="15" customHeight="1" x14ac:dyDescent="0.2">
      <c r="A46" s="123"/>
      <c r="B46" s="124"/>
      <c r="C46" s="260" t="s">
        <v>107</v>
      </c>
      <c r="D46" s="261"/>
      <c r="E46" s="125">
        <v>58.789625360230545</v>
      </c>
      <c r="F46" s="143">
        <v>408</v>
      </c>
      <c r="G46" s="144">
        <v>462</v>
      </c>
      <c r="H46" s="144">
        <v>474</v>
      </c>
      <c r="I46" s="144">
        <v>467</v>
      </c>
      <c r="J46" s="145">
        <v>452</v>
      </c>
      <c r="K46" s="144">
        <v>-44</v>
      </c>
      <c r="L46" s="146">
        <v>-9.7345132743362832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5365</v>
      </c>
      <c r="E11" s="114">
        <v>5538</v>
      </c>
      <c r="F11" s="114">
        <v>5621</v>
      </c>
      <c r="G11" s="114">
        <v>5594</v>
      </c>
      <c r="H11" s="140">
        <v>5481</v>
      </c>
      <c r="I11" s="115">
        <v>-116</v>
      </c>
      <c r="J11" s="116">
        <v>-2.1164021164021163</v>
      </c>
    </row>
    <row r="12" spans="1:15" s="110" customFormat="1" ht="24.95" customHeight="1" x14ac:dyDescent="0.2">
      <c r="A12" s="193" t="s">
        <v>132</v>
      </c>
      <c r="B12" s="194" t="s">
        <v>133</v>
      </c>
      <c r="C12" s="113">
        <v>2.7772600186393288</v>
      </c>
      <c r="D12" s="115">
        <v>149</v>
      </c>
      <c r="E12" s="114">
        <v>151</v>
      </c>
      <c r="F12" s="114">
        <v>161</v>
      </c>
      <c r="G12" s="114">
        <v>162</v>
      </c>
      <c r="H12" s="140">
        <v>151</v>
      </c>
      <c r="I12" s="115">
        <v>-2</v>
      </c>
      <c r="J12" s="116">
        <v>-1.3245033112582782</v>
      </c>
    </row>
    <row r="13" spans="1:15" s="110" customFormat="1" ht="24.95" customHeight="1" x14ac:dyDescent="0.2">
      <c r="A13" s="193" t="s">
        <v>134</v>
      </c>
      <c r="B13" s="199" t="s">
        <v>214</v>
      </c>
      <c r="C13" s="113">
        <v>0.85740913327120227</v>
      </c>
      <c r="D13" s="115">
        <v>46</v>
      </c>
      <c r="E13" s="114">
        <v>44</v>
      </c>
      <c r="F13" s="114">
        <v>43</v>
      </c>
      <c r="G13" s="114">
        <v>47</v>
      </c>
      <c r="H13" s="140">
        <v>44</v>
      </c>
      <c r="I13" s="115">
        <v>2</v>
      </c>
      <c r="J13" s="116">
        <v>4.5454545454545459</v>
      </c>
    </row>
    <row r="14" spans="1:15" s="287" customFormat="1" ht="24.95" customHeight="1" x14ac:dyDescent="0.2">
      <c r="A14" s="193" t="s">
        <v>215</v>
      </c>
      <c r="B14" s="199" t="s">
        <v>137</v>
      </c>
      <c r="C14" s="113">
        <v>9.3942218080149118</v>
      </c>
      <c r="D14" s="115">
        <v>504</v>
      </c>
      <c r="E14" s="114">
        <v>516</v>
      </c>
      <c r="F14" s="114">
        <v>523</v>
      </c>
      <c r="G14" s="114">
        <v>531</v>
      </c>
      <c r="H14" s="140">
        <v>553</v>
      </c>
      <c r="I14" s="115">
        <v>-49</v>
      </c>
      <c r="J14" s="116">
        <v>-8.8607594936708853</v>
      </c>
      <c r="K14" s="110"/>
      <c r="L14" s="110"/>
      <c r="M14" s="110"/>
      <c r="N14" s="110"/>
      <c r="O14" s="110"/>
    </row>
    <row r="15" spans="1:15" s="110" customFormat="1" ht="24.95" customHeight="1" x14ac:dyDescent="0.2">
      <c r="A15" s="193" t="s">
        <v>216</v>
      </c>
      <c r="B15" s="199" t="s">
        <v>217</v>
      </c>
      <c r="C15" s="113">
        <v>1.7893755824790307</v>
      </c>
      <c r="D15" s="115">
        <v>96</v>
      </c>
      <c r="E15" s="114">
        <v>101</v>
      </c>
      <c r="F15" s="114">
        <v>97</v>
      </c>
      <c r="G15" s="114">
        <v>101</v>
      </c>
      <c r="H15" s="140">
        <v>97</v>
      </c>
      <c r="I15" s="115">
        <v>-1</v>
      </c>
      <c r="J15" s="116">
        <v>-1.0309278350515463</v>
      </c>
    </row>
    <row r="16" spans="1:15" s="287" customFormat="1" ht="24.95" customHeight="1" x14ac:dyDescent="0.2">
      <c r="A16" s="193" t="s">
        <v>218</v>
      </c>
      <c r="B16" s="199" t="s">
        <v>141</v>
      </c>
      <c r="C16" s="113">
        <v>6.2628145386766079</v>
      </c>
      <c r="D16" s="115">
        <v>336</v>
      </c>
      <c r="E16" s="114">
        <v>350</v>
      </c>
      <c r="F16" s="114">
        <v>360</v>
      </c>
      <c r="G16" s="114">
        <v>363</v>
      </c>
      <c r="H16" s="140">
        <v>374</v>
      </c>
      <c r="I16" s="115">
        <v>-38</v>
      </c>
      <c r="J16" s="116">
        <v>-10.160427807486631</v>
      </c>
      <c r="K16" s="110"/>
      <c r="L16" s="110"/>
      <c r="M16" s="110"/>
      <c r="N16" s="110"/>
      <c r="O16" s="110"/>
    </row>
    <row r="17" spans="1:15" s="110" customFormat="1" ht="24.95" customHeight="1" x14ac:dyDescent="0.2">
      <c r="A17" s="193" t="s">
        <v>142</v>
      </c>
      <c r="B17" s="199" t="s">
        <v>220</v>
      </c>
      <c r="C17" s="113">
        <v>1.342031686859273</v>
      </c>
      <c r="D17" s="115">
        <v>72</v>
      </c>
      <c r="E17" s="114">
        <v>65</v>
      </c>
      <c r="F17" s="114">
        <v>66</v>
      </c>
      <c r="G17" s="114">
        <v>67</v>
      </c>
      <c r="H17" s="140">
        <v>82</v>
      </c>
      <c r="I17" s="115">
        <v>-10</v>
      </c>
      <c r="J17" s="116">
        <v>-12.195121951219512</v>
      </c>
    </row>
    <row r="18" spans="1:15" s="287" customFormat="1" ht="24.95" customHeight="1" x14ac:dyDescent="0.2">
      <c r="A18" s="201" t="s">
        <v>144</v>
      </c>
      <c r="B18" s="202" t="s">
        <v>145</v>
      </c>
      <c r="C18" s="113">
        <v>7.1575023299161229</v>
      </c>
      <c r="D18" s="115">
        <v>384</v>
      </c>
      <c r="E18" s="114">
        <v>382</v>
      </c>
      <c r="F18" s="114">
        <v>386</v>
      </c>
      <c r="G18" s="114">
        <v>386</v>
      </c>
      <c r="H18" s="140">
        <v>398</v>
      </c>
      <c r="I18" s="115">
        <v>-14</v>
      </c>
      <c r="J18" s="116">
        <v>-3.5175879396984926</v>
      </c>
      <c r="K18" s="110"/>
      <c r="L18" s="110"/>
      <c r="M18" s="110"/>
      <c r="N18" s="110"/>
      <c r="O18" s="110"/>
    </row>
    <row r="19" spans="1:15" s="110" customFormat="1" ht="24.95" customHeight="1" x14ac:dyDescent="0.2">
      <c r="A19" s="193" t="s">
        <v>146</v>
      </c>
      <c r="B19" s="199" t="s">
        <v>147</v>
      </c>
      <c r="C19" s="113">
        <v>16.644920782851816</v>
      </c>
      <c r="D19" s="115">
        <v>893</v>
      </c>
      <c r="E19" s="114">
        <v>883</v>
      </c>
      <c r="F19" s="114">
        <v>894</v>
      </c>
      <c r="G19" s="114">
        <v>902</v>
      </c>
      <c r="H19" s="140">
        <v>898</v>
      </c>
      <c r="I19" s="115">
        <v>-5</v>
      </c>
      <c r="J19" s="116">
        <v>-0.55679287305122493</v>
      </c>
    </row>
    <row r="20" spans="1:15" s="287" customFormat="1" ht="24.95" customHeight="1" x14ac:dyDescent="0.2">
      <c r="A20" s="193" t="s">
        <v>148</v>
      </c>
      <c r="B20" s="199" t="s">
        <v>149</v>
      </c>
      <c r="C20" s="113">
        <v>4.6225535880708293</v>
      </c>
      <c r="D20" s="115">
        <v>248</v>
      </c>
      <c r="E20" s="114">
        <v>266</v>
      </c>
      <c r="F20" s="114">
        <v>274</v>
      </c>
      <c r="G20" s="114">
        <v>275</v>
      </c>
      <c r="H20" s="140">
        <v>274</v>
      </c>
      <c r="I20" s="115">
        <v>-26</v>
      </c>
      <c r="J20" s="116">
        <v>-9.4890510948905114</v>
      </c>
      <c r="K20" s="110"/>
      <c r="L20" s="110"/>
      <c r="M20" s="110"/>
      <c r="N20" s="110"/>
      <c r="O20" s="110"/>
    </row>
    <row r="21" spans="1:15" s="110" customFormat="1" ht="24.95" customHeight="1" x14ac:dyDescent="0.2">
      <c r="A21" s="201" t="s">
        <v>150</v>
      </c>
      <c r="B21" s="202" t="s">
        <v>151</v>
      </c>
      <c r="C21" s="113">
        <v>21.640260950605779</v>
      </c>
      <c r="D21" s="115">
        <v>1161</v>
      </c>
      <c r="E21" s="114">
        <v>1242</v>
      </c>
      <c r="F21" s="114">
        <v>1242</v>
      </c>
      <c r="G21" s="114">
        <v>1178</v>
      </c>
      <c r="H21" s="140">
        <v>1127</v>
      </c>
      <c r="I21" s="115">
        <v>34</v>
      </c>
      <c r="J21" s="116">
        <v>3.0168589174800355</v>
      </c>
    </row>
    <row r="22" spans="1:15" s="110" customFormat="1" ht="24.95" customHeight="1" x14ac:dyDescent="0.2">
      <c r="A22" s="201" t="s">
        <v>152</v>
      </c>
      <c r="B22" s="199" t="s">
        <v>153</v>
      </c>
      <c r="C22" s="113">
        <v>0.5964585274930102</v>
      </c>
      <c r="D22" s="115">
        <v>32</v>
      </c>
      <c r="E22" s="114">
        <v>30</v>
      </c>
      <c r="F22" s="114">
        <v>31</v>
      </c>
      <c r="G22" s="114">
        <v>37</v>
      </c>
      <c r="H22" s="140">
        <v>35</v>
      </c>
      <c r="I22" s="115">
        <v>-3</v>
      </c>
      <c r="J22" s="116">
        <v>-8.5714285714285712</v>
      </c>
    </row>
    <row r="23" spans="1:15" s="110" customFormat="1" ht="24.95" customHeight="1" x14ac:dyDescent="0.2">
      <c r="A23" s="193" t="s">
        <v>154</v>
      </c>
      <c r="B23" s="199" t="s">
        <v>155</v>
      </c>
      <c r="C23" s="113">
        <v>1.0810810810810811</v>
      </c>
      <c r="D23" s="115">
        <v>58</v>
      </c>
      <c r="E23" s="114">
        <v>60</v>
      </c>
      <c r="F23" s="114">
        <v>61</v>
      </c>
      <c r="G23" s="114">
        <v>63</v>
      </c>
      <c r="H23" s="140">
        <v>58</v>
      </c>
      <c r="I23" s="115">
        <v>0</v>
      </c>
      <c r="J23" s="116">
        <v>0</v>
      </c>
    </row>
    <row r="24" spans="1:15" s="110" customFormat="1" ht="24.95" customHeight="1" x14ac:dyDescent="0.2">
      <c r="A24" s="193" t="s">
        <v>156</v>
      </c>
      <c r="B24" s="199" t="s">
        <v>221</v>
      </c>
      <c r="C24" s="113">
        <v>6.9151910531220873</v>
      </c>
      <c r="D24" s="115">
        <v>371</v>
      </c>
      <c r="E24" s="114">
        <v>390</v>
      </c>
      <c r="F24" s="114">
        <v>407</v>
      </c>
      <c r="G24" s="114">
        <v>404</v>
      </c>
      <c r="H24" s="140">
        <v>387</v>
      </c>
      <c r="I24" s="115">
        <v>-16</v>
      </c>
      <c r="J24" s="116">
        <v>-4.1343669250645991</v>
      </c>
    </row>
    <row r="25" spans="1:15" s="110" customFormat="1" ht="24.95" customHeight="1" x14ac:dyDescent="0.2">
      <c r="A25" s="193" t="s">
        <v>222</v>
      </c>
      <c r="B25" s="204" t="s">
        <v>159</v>
      </c>
      <c r="C25" s="113">
        <v>8.3504193849021426</v>
      </c>
      <c r="D25" s="115">
        <v>448</v>
      </c>
      <c r="E25" s="114">
        <v>467</v>
      </c>
      <c r="F25" s="114">
        <v>452</v>
      </c>
      <c r="G25" s="114">
        <v>431</v>
      </c>
      <c r="H25" s="140">
        <v>409</v>
      </c>
      <c r="I25" s="115">
        <v>39</v>
      </c>
      <c r="J25" s="116">
        <v>9.5354523227383865</v>
      </c>
    </row>
    <row r="26" spans="1:15" s="110" customFormat="1" ht="24.95" customHeight="1" x14ac:dyDescent="0.2">
      <c r="A26" s="201">
        <v>782.78300000000002</v>
      </c>
      <c r="B26" s="203" t="s">
        <v>160</v>
      </c>
      <c r="C26" s="113">
        <v>0.20503261882572227</v>
      </c>
      <c r="D26" s="115">
        <v>11</v>
      </c>
      <c r="E26" s="114">
        <v>12</v>
      </c>
      <c r="F26" s="114">
        <v>10</v>
      </c>
      <c r="G26" s="114">
        <v>11</v>
      </c>
      <c r="H26" s="140">
        <v>16</v>
      </c>
      <c r="I26" s="115">
        <v>-5</v>
      </c>
      <c r="J26" s="116">
        <v>-31.25</v>
      </c>
    </row>
    <row r="27" spans="1:15" s="110" customFormat="1" ht="24.95" customHeight="1" x14ac:dyDescent="0.2">
      <c r="A27" s="193" t="s">
        <v>161</v>
      </c>
      <c r="B27" s="199" t="s">
        <v>162</v>
      </c>
      <c r="C27" s="113">
        <v>1.733457595526561</v>
      </c>
      <c r="D27" s="115">
        <v>93</v>
      </c>
      <c r="E27" s="114">
        <v>98</v>
      </c>
      <c r="F27" s="114">
        <v>97</v>
      </c>
      <c r="G27" s="114">
        <v>94</v>
      </c>
      <c r="H27" s="140">
        <v>95</v>
      </c>
      <c r="I27" s="115">
        <v>-2</v>
      </c>
      <c r="J27" s="116">
        <v>-2.1052631578947367</v>
      </c>
    </row>
    <row r="28" spans="1:15" s="110" customFormat="1" ht="24.95" customHeight="1" x14ac:dyDescent="0.2">
      <c r="A28" s="193" t="s">
        <v>163</v>
      </c>
      <c r="B28" s="199" t="s">
        <v>164</v>
      </c>
      <c r="C28" s="113">
        <v>0.74557315936626278</v>
      </c>
      <c r="D28" s="115">
        <v>40</v>
      </c>
      <c r="E28" s="114">
        <v>40</v>
      </c>
      <c r="F28" s="114">
        <v>38</v>
      </c>
      <c r="G28" s="114">
        <v>40</v>
      </c>
      <c r="H28" s="140">
        <v>44</v>
      </c>
      <c r="I28" s="115">
        <v>-4</v>
      </c>
      <c r="J28" s="116">
        <v>-9.0909090909090917</v>
      </c>
    </row>
    <row r="29" spans="1:15" s="110" customFormat="1" ht="24.95" customHeight="1" x14ac:dyDescent="0.2">
      <c r="A29" s="193">
        <v>86</v>
      </c>
      <c r="B29" s="199" t="s">
        <v>165</v>
      </c>
      <c r="C29" s="113">
        <v>5.3867660764212486</v>
      </c>
      <c r="D29" s="115">
        <v>289</v>
      </c>
      <c r="E29" s="114">
        <v>287</v>
      </c>
      <c r="F29" s="114">
        <v>295</v>
      </c>
      <c r="G29" s="114">
        <v>302</v>
      </c>
      <c r="H29" s="140">
        <v>296</v>
      </c>
      <c r="I29" s="115">
        <v>-7</v>
      </c>
      <c r="J29" s="116">
        <v>-2.3648648648648649</v>
      </c>
    </row>
    <row r="30" spans="1:15" s="110" customFormat="1" ht="24.95" customHeight="1" x14ac:dyDescent="0.2">
      <c r="A30" s="193">
        <v>87.88</v>
      </c>
      <c r="B30" s="204" t="s">
        <v>166</v>
      </c>
      <c r="C30" s="113">
        <v>2.6281453867660765</v>
      </c>
      <c r="D30" s="115">
        <v>141</v>
      </c>
      <c r="E30" s="114">
        <v>130</v>
      </c>
      <c r="F30" s="114">
        <v>136</v>
      </c>
      <c r="G30" s="114">
        <v>143</v>
      </c>
      <c r="H30" s="140">
        <v>143</v>
      </c>
      <c r="I30" s="115">
        <v>-2</v>
      </c>
      <c r="J30" s="116">
        <v>-1.3986013986013985</v>
      </c>
    </row>
    <row r="31" spans="1:15" s="110" customFormat="1" ht="24.95" customHeight="1" x14ac:dyDescent="0.2">
      <c r="A31" s="193" t="s">
        <v>167</v>
      </c>
      <c r="B31" s="199" t="s">
        <v>168</v>
      </c>
      <c r="C31" s="113">
        <v>9.2637465051258161</v>
      </c>
      <c r="D31" s="115">
        <v>497</v>
      </c>
      <c r="E31" s="114">
        <v>540</v>
      </c>
      <c r="F31" s="114">
        <v>571</v>
      </c>
      <c r="G31" s="114">
        <v>588</v>
      </c>
      <c r="H31" s="140">
        <v>553</v>
      </c>
      <c r="I31" s="115">
        <v>-56</v>
      </c>
      <c r="J31" s="116">
        <v>-10.126582278481013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2.7772600186393288</v>
      </c>
      <c r="D34" s="115">
        <v>149</v>
      </c>
      <c r="E34" s="114">
        <v>151</v>
      </c>
      <c r="F34" s="114">
        <v>161</v>
      </c>
      <c r="G34" s="114">
        <v>162</v>
      </c>
      <c r="H34" s="140">
        <v>151</v>
      </c>
      <c r="I34" s="115">
        <v>-2</v>
      </c>
      <c r="J34" s="116">
        <v>-1.3245033112582782</v>
      </c>
    </row>
    <row r="35" spans="1:10" s="110" customFormat="1" ht="24.95" customHeight="1" x14ac:dyDescent="0.2">
      <c r="A35" s="292" t="s">
        <v>171</v>
      </c>
      <c r="B35" s="293" t="s">
        <v>172</v>
      </c>
      <c r="C35" s="113">
        <v>17.409133271202236</v>
      </c>
      <c r="D35" s="115">
        <v>934</v>
      </c>
      <c r="E35" s="114">
        <v>942</v>
      </c>
      <c r="F35" s="114">
        <v>952</v>
      </c>
      <c r="G35" s="114">
        <v>964</v>
      </c>
      <c r="H35" s="140">
        <v>995</v>
      </c>
      <c r="I35" s="115">
        <v>-61</v>
      </c>
      <c r="J35" s="116">
        <v>-6.1306532663316586</v>
      </c>
    </row>
    <row r="36" spans="1:10" s="110" customFormat="1" ht="24.95" customHeight="1" x14ac:dyDescent="0.2">
      <c r="A36" s="294" t="s">
        <v>173</v>
      </c>
      <c r="B36" s="295" t="s">
        <v>174</v>
      </c>
      <c r="C36" s="125">
        <v>79.813606710158439</v>
      </c>
      <c r="D36" s="143">
        <v>4282</v>
      </c>
      <c r="E36" s="144">
        <v>4445</v>
      </c>
      <c r="F36" s="144">
        <v>4508</v>
      </c>
      <c r="G36" s="144">
        <v>4468</v>
      </c>
      <c r="H36" s="145">
        <v>4335</v>
      </c>
      <c r="I36" s="143">
        <v>-53</v>
      </c>
      <c r="J36" s="146">
        <v>-1.2226066897347174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5365</v>
      </c>
      <c r="F11" s="264">
        <v>5538</v>
      </c>
      <c r="G11" s="264">
        <v>5621</v>
      </c>
      <c r="H11" s="264">
        <v>5594</v>
      </c>
      <c r="I11" s="265">
        <v>5481</v>
      </c>
      <c r="J11" s="263">
        <v>-116</v>
      </c>
      <c r="K11" s="266">
        <v>-2.1164021164021163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46.039142590866732</v>
      </c>
      <c r="E13" s="115">
        <v>2470</v>
      </c>
      <c r="F13" s="114">
        <v>2468</v>
      </c>
      <c r="G13" s="114">
        <v>2497</v>
      </c>
      <c r="H13" s="114">
        <v>2399</v>
      </c>
      <c r="I13" s="140">
        <v>2335</v>
      </c>
      <c r="J13" s="115">
        <v>135</v>
      </c>
      <c r="K13" s="116">
        <v>5.7815845824411136</v>
      </c>
    </row>
    <row r="14" spans="1:15" ht="15.95" customHeight="1" x14ac:dyDescent="0.2">
      <c r="A14" s="306" t="s">
        <v>230</v>
      </c>
      <c r="B14" s="307"/>
      <c r="C14" s="308"/>
      <c r="D14" s="113">
        <v>42.590866728797764</v>
      </c>
      <c r="E14" s="115">
        <v>2285</v>
      </c>
      <c r="F14" s="114">
        <v>2449</v>
      </c>
      <c r="G14" s="114">
        <v>2507</v>
      </c>
      <c r="H14" s="114">
        <v>2548</v>
      </c>
      <c r="I14" s="140">
        <v>2498</v>
      </c>
      <c r="J14" s="115">
        <v>-213</v>
      </c>
      <c r="K14" s="116">
        <v>-8.5268214571657328</v>
      </c>
    </row>
    <row r="15" spans="1:15" ht="15.95" customHeight="1" x14ac:dyDescent="0.2">
      <c r="A15" s="306" t="s">
        <v>231</v>
      </c>
      <c r="B15" s="307"/>
      <c r="C15" s="308"/>
      <c r="D15" s="113">
        <v>4.8462255358807083</v>
      </c>
      <c r="E15" s="115">
        <v>260</v>
      </c>
      <c r="F15" s="114">
        <v>263</v>
      </c>
      <c r="G15" s="114">
        <v>262</v>
      </c>
      <c r="H15" s="114">
        <v>270</v>
      </c>
      <c r="I15" s="140">
        <v>270</v>
      </c>
      <c r="J15" s="115">
        <v>-10</v>
      </c>
      <c r="K15" s="116">
        <v>-3.7037037037037037</v>
      </c>
    </row>
    <row r="16" spans="1:15" ht="15.95" customHeight="1" x14ac:dyDescent="0.2">
      <c r="A16" s="306" t="s">
        <v>232</v>
      </c>
      <c r="B16" s="307"/>
      <c r="C16" s="308"/>
      <c r="D16" s="113">
        <v>2.9263746505125816</v>
      </c>
      <c r="E16" s="115">
        <v>157</v>
      </c>
      <c r="F16" s="114">
        <v>164</v>
      </c>
      <c r="G16" s="114">
        <v>161</v>
      </c>
      <c r="H16" s="114">
        <v>172</v>
      </c>
      <c r="I16" s="140">
        <v>178</v>
      </c>
      <c r="J16" s="115">
        <v>-21</v>
      </c>
      <c r="K16" s="116">
        <v>-11.797752808988765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2.4417520969245108</v>
      </c>
      <c r="E18" s="115">
        <v>131</v>
      </c>
      <c r="F18" s="114">
        <v>124</v>
      </c>
      <c r="G18" s="114">
        <v>130</v>
      </c>
      <c r="H18" s="114">
        <v>134</v>
      </c>
      <c r="I18" s="140">
        <v>128</v>
      </c>
      <c r="J18" s="115">
        <v>3</v>
      </c>
      <c r="K18" s="116">
        <v>2.34375</v>
      </c>
    </row>
    <row r="19" spans="1:11" ht="14.1" customHeight="1" x14ac:dyDescent="0.2">
      <c r="A19" s="306" t="s">
        <v>235</v>
      </c>
      <c r="B19" s="307" t="s">
        <v>236</v>
      </c>
      <c r="C19" s="308"/>
      <c r="D19" s="113">
        <v>1.6589002795899348</v>
      </c>
      <c r="E19" s="115">
        <v>89</v>
      </c>
      <c r="F19" s="114">
        <v>82</v>
      </c>
      <c r="G19" s="114">
        <v>86</v>
      </c>
      <c r="H19" s="114">
        <v>90</v>
      </c>
      <c r="I19" s="140">
        <v>84</v>
      </c>
      <c r="J19" s="115">
        <v>5</v>
      </c>
      <c r="K19" s="116">
        <v>5.9523809523809526</v>
      </c>
    </row>
    <row r="20" spans="1:11" ht="14.1" customHeight="1" x14ac:dyDescent="0.2">
      <c r="A20" s="306">
        <v>12</v>
      </c>
      <c r="B20" s="307" t="s">
        <v>237</v>
      </c>
      <c r="C20" s="308"/>
      <c r="D20" s="113">
        <v>1.3233923578751166</v>
      </c>
      <c r="E20" s="115">
        <v>71</v>
      </c>
      <c r="F20" s="114">
        <v>86</v>
      </c>
      <c r="G20" s="114">
        <v>80</v>
      </c>
      <c r="H20" s="114">
        <v>75</v>
      </c>
      <c r="I20" s="140">
        <v>83</v>
      </c>
      <c r="J20" s="115">
        <v>-12</v>
      </c>
      <c r="K20" s="116">
        <v>-14.457831325301205</v>
      </c>
    </row>
    <row r="21" spans="1:11" ht="14.1" customHeight="1" x14ac:dyDescent="0.2">
      <c r="A21" s="306">
        <v>21</v>
      </c>
      <c r="B21" s="307" t="s">
        <v>238</v>
      </c>
      <c r="C21" s="308"/>
      <c r="D21" s="113">
        <v>9.3196644920782848E-2</v>
      </c>
      <c r="E21" s="115">
        <v>5</v>
      </c>
      <c r="F21" s="114">
        <v>8</v>
      </c>
      <c r="G21" s="114">
        <v>8</v>
      </c>
      <c r="H21" s="114">
        <v>6</v>
      </c>
      <c r="I21" s="140">
        <v>6</v>
      </c>
      <c r="J21" s="115">
        <v>-1</v>
      </c>
      <c r="K21" s="116">
        <v>-16.666666666666668</v>
      </c>
    </row>
    <row r="22" spans="1:11" ht="14.1" customHeight="1" x14ac:dyDescent="0.2">
      <c r="A22" s="306">
        <v>22</v>
      </c>
      <c r="B22" s="307" t="s">
        <v>239</v>
      </c>
      <c r="C22" s="308"/>
      <c r="D22" s="113">
        <v>0.55917986952469712</v>
      </c>
      <c r="E22" s="115">
        <v>30</v>
      </c>
      <c r="F22" s="114">
        <v>31</v>
      </c>
      <c r="G22" s="114">
        <v>32</v>
      </c>
      <c r="H22" s="114">
        <v>32</v>
      </c>
      <c r="I22" s="140">
        <v>30</v>
      </c>
      <c r="J22" s="115">
        <v>0</v>
      </c>
      <c r="K22" s="116">
        <v>0</v>
      </c>
    </row>
    <row r="23" spans="1:11" ht="14.1" customHeight="1" x14ac:dyDescent="0.2">
      <c r="A23" s="306">
        <v>23</v>
      </c>
      <c r="B23" s="307" t="s">
        <v>240</v>
      </c>
      <c r="C23" s="308"/>
      <c r="D23" s="113">
        <v>0.1863932898415657</v>
      </c>
      <c r="E23" s="115">
        <v>10</v>
      </c>
      <c r="F23" s="114">
        <v>10</v>
      </c>
      <c r="G23" s="114">
        <v>10</v>
      </c>
      <c r="H23" s="114">
        <v>12</v>
      </c>
      <c r="I23" s="140">
        <v>12</v>
      </c>
      <c r="J23" s="115">
        <v>-2</v>
      </c>
      <c r="K23" s="116">
        <v>-16.666666666666668</v>
      </c>
    </row>
    <row r="24" spans="1:11" ht="14.1" customHeight="1" x14ac:dyDescent="0.2">
      <c r="A24" s="306">
        <v>24</v>
      </c>
      <c r="B24" s="307" t="s">
        <v>241</v>
      </c>
      <c r="C24" s="308"/>
      <c r="D24" s="113">
        <v>1.3047530288909599</v>
      </c>
      <c r="E24" s="115">
        <v>70</v>
      </c>
      <c r="F24" s="114">
        <v>77</v>
      </c>
      <c r="G24" s="114">
        <v>70</v>
      </c>
      <c r="H24" s="114">
        <v>74</v>
      </c>
      <c r="I24" s="140">
        <v>77</v>
      </c>
      <c r="J24" s="115">
        <v>-7</v>
      </c>
      <c r="K24" s="116">
        <v>-9.0909090909090917</v>
      </c>
    </row>
    <row r="25" spans="1:11" ht="14.1" customHeight="1" x14ac:dyDescent="0.2">
      <c r="A25" s="306">
        <v>25</v>
      </c>
      <c r="B25" s="307" t="s">
        <v>242</v>
      </c>
      <c r="C25" s="308"/>
      <c r="D25" s="113">
        <v>1.733457595526561</v>
      </c>
      <c r="E25" s="115">
        <v>93</v>
      </c>
      <c r="F25" s="114">
        <v>92</v>
      </c>
      <c r="G25" s="114">
        <v>94</v>
      </c>
      <c r="H25" s="114">
        <v>96</v>
      </c>
      <c r="I25" s="140">
        <v>86</v>
      </c>
      <c r="J25" s="115">
        <v>7</v>
      </c>
      <c r="K25" s="116">
        <v>8.1395348837209305</v>
      </c>
    </row>
    <row r="26" spans="1:11" ht="14.1" customHeight="1" x14ac:dyDescent="0.2">
      <c r="A26" s="306">
        <v>26</v>
      </c>
      <c r="B26" s="307" t="s">
        <v>243</v>
      </c>
      <c r="C26" s="308"/>
      <c r="D26" s="113">
        <v>0.83876980428704562</v>
      </c>
      <c r="E26" s="115">
        <v>45</v>
      </c>
      <c r="F26" s="114">
        <v>47</v>
      </c>
      <c r="G26" s="114">
        <v>54</v>
      </c>
      <c r="H26" s="114">
        <v>56</v>
      </c>
      <c r="I26" s="140">
        <v>54</v>
      </c>
      <c r="J26" s="115">
        <v>-9</v>
      </c>
      <c r="K26" s="116">
        <v>-16.666666666666668</v>
      </c>
    </row>
    <row r="27" spans="1:11" ht="14.1" customHeight="1" x14ac:dyDescent="0.2">
      <c r="A27" s="306">
        <v>27</v>
      </c>
      <c r="B27" s="307" t="s">
        <v>244</v>
      </c>
      <c r="C27" s="308"/>
      <c r="D27" s="113">
        <v>0.46598322460391428</v>
      </c>
      <c r="E27" s="115">
        <v>25</v>
      </c>
      <c r="F27" s="114">
        <v>29</v>
      </c>
      <c r="G27" s="114">
        <v>27</v>
      </c>
      <c r="H27" s="114">
        <v>29</v>
      </c>
      <c r="I27" s="140">
        <v>28</v>
      </c>
      <c r="J27" s="115">
        <v>-3</v>
      </c>
      <c r="K27" s="116">
        <v>-10.714285714285714</v>
      </c>
    </row>
    <row r="28" spans="1:11" ht="14.1" customHeight="1" x14ac:dyDescent="0.2">
      <c r="A28" s="306">
        <v>28</v>
      </c>
      <c r="B28" s="307" t="s">
        <v>245</v>
      </c>
      <c r="C28" s="308"/>
      <c r="D28" s="113">
        <v>0.20503261882572227</v>
      </c>
      <c r="E28" s="115">
        <v>11</v>
      </c>
      <c r="F28" s="114">
        <v>10</v>
      </c>
      <c r="G28" s="114">
        <v>12</v>
      </c>
      <c r="H28" s="114">
        <v>13</v>
      </c>
      <c r="I28" s="140">
        <v>11</v>
      </c>
      <c r="J28" s="115">
        <v>0</v>
      </c>
      <c r="K28" s="116">
        <v>0</v>
      </c>
    </row>
    <row r="29" spans="1:11" ht="14.1" customHeight="1" x14ac:dyDescent="0.2">
      <c r="A29" s="306">
        <v>29</v>
      </c>
      <c r="B29" s="307" t="s">
        <v>246</v>
      </c>
      <c r="C29" s="308"/>
      <c r="D29" s="113">
        <v>3.3364398881640263</v>
      </c>
      <c r="E29" s="115">
        <v>179</v>
      </c>
      <c r="F29" s="114">
        <v>203</v>
      </c>
      <c r="G29" s="114">
        <v>196</v>
      </c>
      <c r="H29" s="114">
        <v>189</v>
      </c>
      <c r="I29" s="140">
        <v>190</v>
      </c>
      <c r="J29" s="115">
        <v>-11</v>
      </c>
      <c r="K29" s="116">
        <v>-5.7894736842105265</v>
      </c>
    </row>
    <row r="30" spans="1:11" ht="14.1" customHeight="1" x14ac:dyDescent="0.2">
      <c r="A30" s="306" t="s">
        <v>247</v>
      </c>
      <c r="B30" s="307" t="s">
        <v>248</v>
      </c>
      <c r="C30" s="308"/>
      <c r="D30" s="113">
        <v>0.37278657968313139</v>
      </c>
      <c r="E30" s="115">
        <v>20</v>
      </c>
      <c r="F30" s="114">
        <v>28</v>
      </c>
      <c r="G30" s="114">
        <v>26</v>
      </c>
      <c r="H30" s="114">
        <v>26</v>
      </c>
      <c r="I30" s="140">
        <v>27</v>
      </c>
      <c r="J30" s="115">
        <v>-7</v>
      </c>
      <c r="K30" s="116">
        <v>-25.925925925925927</v>
      </c>
    </row>
    <row r="31" spans="1:11" ht="14.1" customHeight="1" x14ac:dyDescent="0.2">
      <c r="A31" s="306" t="s">
        <v>249</v>
      </c>
      <c r="B31" s="307" t="s">
        <v>250</v>
      </c>
      <c r="C31" s="308"/>
      <c r="D31" s="113">
        <v>2.9636533084808945</v>
      </c>
      <c r="E31" s="115">
        <v>159</v>
      </c>
      <c r="F31" s="114">
        <v>175</v>
      </c>
      <c r="G31" s="114">
        <v>170</v>
      </c>
      <c r="H31" s="114">
        <v>163</v>
      </c>
      <c r="I31" s="140">
        <v>163</v>
      </c>
      <c r="J31" s="115">
        <v>-4</v>
      </c>
      <c r="K31" s="116">
        <v>-2.4539877300613497</v>
      </c>
    </row>
    <row r="32" spans="1:11" ht="14.1" customHeight="1" x14ac:dyDescent="0.2">
      <c r="A32" s="306">
        <v>31</v>
      </c>
      <c r="B32" s="307" t="s">
        <v>251</v>
      </c>
      <c r="C32" s="308"/>
      <c r="D32" s="113">
        <v>0.2982292637465051</v>
      </c>
      <c r="E32" s="115">
        <v>16</v>
      </c>
      <c r="F32" s="114">
        <v>17</v>
      </c>
      <c r="G32" s="114">
        <v>14</v>
      </c>
      <c r="H32" s="114">
        <v>13</v>
      </c>
      <c r="I32" s="140">
        <v>12</v>
      </c>
      <c r="J32" s="115">
        <v>4</v>
      </c>
      <c r="K32" s="116">
        <v>33.333333333333336</v>
      </c>
    </row>
    <row r="33" spans="1:11" ht="14.1" customHeight="1" x14ac:dyDescent="0.2">
      <c r="A33" s="306">
        <v>32</v>
      </c>
      <c r="B33" s="307" t="s">
        <v>252</v>
      </c>
      <c r="C33" s="308"/>
      <c r="D33" s="113">
        <v>0.96924510717614165</v>
      </c>
      <c r="E33" s="115">
        <v>52</v>
      </c>
      <c r="F33" s="114">
        <v>54</v>
      </c>
      <c r="G33" s="114">
        <v>52</v>
      </c>
      <c r="H33" s="114">
        <v>52</v>
      </c>
      <c r="I33" s="140">
        <v>59</v>
      </c>
      <c r="J33" s="115">
        <v>-7</v>
      </c>
      <c r="K33" s="116">
        <v>-11.864406779661017</v>
      </c>
    </row>
    <row r="34" spans="1:11" ht="14.1" customHeight="1" x14ac:dyDescent="0.2">
      <c r="A34" s="306">
        <v>33</v>
      </c>
      <c r="B34" s="307" t="s">
        <v>253</v>
      </c>
      <c r="C34" s="308"/>
      <c r="D34" s="113">
        <v>0.6337371854613234</v>
      </c>
      <c r="E34" s="115">
        <v>34</v>
      </c>
      <c r="F34" s="114">
        <v>28</v>
      </c>
      <c r="G34" s="114">
        <v>30</v>
      </c>
      <c r="H34" s="114">
        <v>34</v>
      </c>
      <c r="I34" s="140">
        <v>43</v>
      </c>
      <c r="J34" s="115">
        <v>-9</v>
      </c>
      <c r="K34" s="116">
        <v>-20.930232558139537</v>
      </c>
    </row>
    <row r="35" spans="1:11" ht="14.1" customHeight="1" x14ac:dyDescent="0.2">
      <c r="A35" s="306">
        <v>34</v>
      </c>
      <c r="B35" s="307" t="s">
        <v>254</v>
      </c>
      <c r="C35" s="308"/>
      <c r="D35" s="113">
        <v>5.4986020503261885</v>
      </c>
      <c r="E35" s="115">
        <v>295</v>
      </c>
      <c r="F35" s="114">
        <v>314</v>
      </c>
      <c r="G35" s="114">
        <v>325</v>
      </c>
      <c r="H35" s="114">
        <v>330</v>
      </c>
      <c r="I35" s="140">
        <v>326</v>
      </c>
      <c r="J35" s="115">
        <v>-31</v>
      </c>
      <c r="K35" s="116">
        <v>-9.5092024539877293</v>
      </c>
    </row>
    <row r="36" spans="1:11" ht="14.1" customHeight="1" x14ac:dyDescent="0.2">
      <c r="A36" s="306">
        <v>41</v>
      </c>
      <c r="B36" s="307" t="s">
        <v>255</v>
      </c>
      <c r="C36" s="308"/>
      <c r="D36" s="113">
        <v>0.13047530288909598</v>
      </c>
      <c r="E36" s="115">
        <v>7</v>
      </c>
      <c r="F36" s="114">
        <v>7</v>
      </c>
      <c r="G36" s="114">
        <v>4</v>
      </c>
      <c r="H36" s="114">
        <v>4</v>
      </c>
      <c r="I36" s="140">
        <v>6</v>
      </c>
      <c r="J36" s="115">
        <v>1</v>
      </c>
      <c r="K36" s="116">
        <v>16.666666666666668</v>
      </c>
    </row>
    <row r="37" spans="1:11" ht="14.1" customHeight="1" x14ac:dyDescent="0.2">
      <c r="A37" s="306">
        <v>42</v>
      </c>
      <c r="B37" s="307" t="s">
        <v>256</v>
      </c>
      <c r="C37" s="308"/>
      <c r="D37" s="113">
        <v>7.4557315936626276E-2</v>
      </c>
      <c r="E37" s="115">
        <v>4</v>
      </c>
      <c r="F37" s="114">
        <v>4</v>
      </c>
      <c r="G37" s="114">
        <v>5</v>
      </c>
      <c r="H37" s="114">
        <v>5</v>
      </c>
      <c r="I37" s="140">
        <v>6</v>
      </c>
      <c r="J37" s="115">
        <v>-2</v>
      </c>
      <c r="K37" s="116">
        <v>-33.333333333333336</v>
      </c>
    </row>
    <row r="38" spans="1:11" ht="14.1" customHeight="1" x14ac:dyDescent="0.2">
      <c r="A38" s="306">
        <v>43</v>
      </c>
      <c r="B38" s="307" t="s">
        <v>257</v>
      </c>
      <c r="C38" s="308"/>
      <c r="D38" s="113">
        <v>0.27958993476234856</v>
      </c>
      <c r="E38" s="115">
        <v>15</v>
      </c>
      <c r="F38" s="114">
        <v>16</v>
      </c>
      <c r="G38" s="114">
        <v>16</v>
      </c>
      <c r="H38" s="114">
        <v>17</v>
      </c>
      <c r="I38" s="140">
        <v>16</v>
      </c>
      <c r="J38" s="115">
        <v>-1</v>
      </c>
      <c r="K38" s="116">
        <v>-6.25</v>
      </c>
    </row>
    <row r="39" spans="1:11" ht="14.1" customHeight="1" x14ac:dyDescent="0.2">
      <c r="A39" s="306">
        <v>51</v>
      </c>
      <c r="B39" s="307" t="s">
        <v>258</v>
      </c>
      <c r="C39" s="308"/>
      <c r="D39" s="113">
        <v>3.7278657968313142</v>
      </c>
      <c r="E39" s="115">
        <v>200</v>
      </c>
      <c r="F39" s="114">
        <v>202</v>
      </c>
      <c r="G39" s="114">
        <v>228</v>
      </c>
      <c r="H39" s="114">
        <v>226</v>
      </c>
      <c r="I39" s="140">
        <v>220</v>
      </c>
      <c r="J39" s="115">
        <v>-20</v>
      </c>
      <c r="K39" s="116">
        <v>-9.0909090909090917</v>
      </c>
    </row>
    <row r="40" spans="1:11" ht="14.1" customHeight="1" x14ac:dyDescent="0.2">
      <c r="A40" s="306" t="s">
        <v>259</v>
      </c>
      <c r="B40" s="307" t="s">
        <v>260</v>
      </c>
      <c r="C40" s="308"/>
      <c r="D40" s="113">
        <v>3.3737185461323391</v>
      </c>
      <c r="E40" s="115">
        <v>181</v>
      </c>
      <c r="F40" s="114">
        <v>186</v>
      </c>
      <c r="G40" s="114">
        <v>212</v>
      </c>
      <c r="H40" s="114">
        <v>211</v>
      </c>
      <c r="I40" s="140">
        <v>205</v>
      </c>
      <c r="J40" s="115">
        <v>-24</v>
      </c>
      <c r="K40" s="116">
        <v>-11.707317073170731</v>
      </c>
    </row>
    <row r="41" spans="1:11" ht="14.1" customHeight="1" x14ac:dyDescent="0.2">
      <c r="A41" s="306"/>
      <c r="B41" s="307" t="s">
        <v>261</v>
      </c>
      <c r="C41" s="308"/>
      <c r="D41" s="113">
        <v>2.5535880708294503</v>
      </c>
      <c r="E41" s="115">
        <v>137</v>
      </c>
      <c r="F41" s="114">
        <v>139</v>
      </c>
      <c r="G41" s="114">
        <v>161</v>
      </c>
      <c r="H41" s="114">
        <v>161</v>
      </c>
      <c r="I41" s="140">
        <v>155</v>
      </c>
      <c r="J41" s="115">
        <v>-18</v>
      </c>
      <c r="K41" s="116">
        <v>-11.612903225806452</v>
      </c>
    </row>
    <row r="42" spans="1:11" ht="14.1" customHeight="1" x14ac:dyDescent="0.2">
      <c r="A42" s="306">
        <v>52</v>
      </c>
      <c r="B42" s="307" t="s">
        <v>262</v>
      </c>
      <c r="C42" s="308"/>
      <c r="D42" s="113">
        <v>5.1817334575955263</v>
      </c>
      <c r="E42" s="115">
        <v>278</v>
      </c>
      <c r="F42" s="114">
        <v>309</v>
      </c>
      <c r="G42" s="114">
        <v>309</v>
      </c>
      <c r="H42" s="114">
        <v>308</v>
      </c>
      <c r="I42" s="140">
        <v>315</v>
      </c>
      <c r="J42" s="115">
        <v>-37</v>
      </c>
      <c r="K42" s="116">
        <v>-11.746031746031745</v>
      </c>
    </row>
    <row r="43" spans="1:11" ht="14.1" customHeight="1" x14ac:dyDescent="0.2">
      <c r="A43" s="306" t="s">
        <v>263</v>
      </c>
      <c r="B43" s="307" t="s">
        <v>264</v>
      </c>
      <c r="C43" s="308"/>
      <c r="D43" s="113">
        <v>4.9394221808014915</v>
      </c>
      <c r="E43" s="115">
        <v>265</v>
      </c>
      <c r="F43" s="114">
        <v>293</v>
      </c>
      <c r="G43" s="114">
        <v>294</v>
      </c>
      <c r="H43" s="114">
        <v>293</v>
      </c>
      <c r="I43" s="140">
        <v>300</v>
      </c>
      <c r="J43" s="115">
        <v>-35</v>
      </c>
      <c r="K43" s="116">
        <v>-11.666666666666666</v>
      </c>
    </row>
    <row r="44" spans="1:11" ht="14.1" customHeight="1" x14ac:dyDescent="0.2">
      <c r="A44" s="306">
        <v>53</v>
      </c>
      <c r="B44" s="307" t="s">
        <v>265</v>
      </c>
      <c r="C44" s="308"/>
      <c r="D44" s="113">
        <v>1.8825722273998136</v>
      </c>
      <c r="E44" s="115">
        <v>101</v>
      </c>
      <c r="F44" s="114">
        <v>91</v>
      </c>
      <c r="G44" s="114">
        <v>88</v>
      </c>
      <c r="H44" s="114">
        <v>82</v>
      </c>
      <c r="I44" s="140">
        <v>79</v>
      </c>
      <c r="J44" s="115">
        <v>22</v>
      </c>
      <c r="K44" s="116">
        <v>27.848101265822784</v>
      </c>
    </row>
    <row r="45" spans="1:11" ht="14.1" customHeight="1" x14ac:dyDescent="0.2">
      <c r="A45" s="306" t="s">
        <v>266</v>
      </c>
      <c r="B45" s="307" t="s">
        <v>267</v>
      </c>
      <c r="C45" s="308"/>
      <c r="D45" s="113">
        <v>1.7893755824790307</v>
      </c>
      <c r="E45" s="115">
        <v>96</v>
      </c>
      <c r="F45" s="114">
        <v>85</v>
      </c>
      <c r="G45" s="114">
        <v>83</v>
      </c>
      <c r="H45" s="114">
        <v>75</v>
      </c>
      <c r="I45" s="140">
        <v>72</v>
      </c>
      <c r="J45" s="115">
        <v>24</v>
      </c>
      <c r="K45" s="116">
        <v>33.333333333333336</v>
      </c>
    </row>
    <row r="46" spans="1:11" ht="14.1" customHeight="1" x14ac:dyDescent="0.2">
      <c r="A46" s="306">
        <v>54</v>
      </c>
      <c r="B46" s="307" t="s">
        <v>268</v>
      </c>
      <c r="C46" s="308"/>
      <c r="D46" s="113">
        <v>11.407269338303822</v>
      </c>
      <c r="E46" s="115">
        <v>612</v>
      </c>
      <c r="F46" s="114">
        <v>629</v>
      </c>
      <c r="G46" s="114">
        <v>663</v>
      </c>
      <c r="H46" s="114">
        <v>659</v>
      </c>
      <c r="I46" s="140">
        <v>684</v>
      </c>
      <c r="J46" s="115">
        <v>-72</v>
      </c>
      <c r="K46" s="116">
        <v>-10.526315789473685</v>
      </c>
    </row>
    <row r="47" spans="1:11" ht="14.1" customHeight="1" x14ac:dyDescent="0.2">
      <c r="A47" s="306">
        <v>61</v>
      </c>
      <c r="B47" s="307" t="s">
        <v>269</v>
      </c>
      <c r="C47" s="308"/>
      <c r="D47" s="113">
        <v>0.67101584342963649</v>
      </c>
      <c r="E47" s="115">
        <v>36</v>
      </c>
      <c r="F47" s="114">
        <v>33</v>
      </c>
      <c r="G47" s="114">
        <v>34</v>
      </c>
      <c r="H47" s="114">
        <v>33</v>
      </c>
      <c r="I47" s="140">
        <v>37</v>
      </c>
      <c r="J47" s="115">
        <v>-1</v>
      </c>
      <c r="K47" s="116">
        <v>-2.7027027027027026</v>
      </c>
    </row>
    <row r="48" spans="1:11" ht="14.1" customHeight="1" x14ac:dyDescent="0.2">
      <c r="A48" s="306">
        <v>62</v>
      </c>
      <c r="B48" s="307" t="s">
        <v>270</v>
      </c>
      <c r="C48" s="308"/>
      <c r="D48" s="113">
        <v>21.062441752096923</v>
      </c>
      <c r="E48" s="115">
        <v>1130</v>
      </c>
      <c r="F48" s="114">
        <v>1094</v>
      </c>
      <c r="G48" s="114">
        <v>1075</v>
      </c>
      <c r="H48" s="114">
        <v>1028</v>
      </c>
      <c r="I48" s="140">
        <v>1007</v>
      </c>
      <c r="J48" s="115">
        <v>123</v>
      </c>
      <c r="K48" s="116">
        <v>12.214498510427012</v>
      </c>
    </row>
    <row r="49" spans="1:11" ht="14.1" customHeight="1" x14ac:dyDescent="0.2">
      <c r="A49" s="306">
        <v>63</v>
      </c>
      <c r="B49" s="307" t="s">
        <v>271</v>
      </c>
      <c r="C49" s="308"/>
      <c r="D49" s="113">
        <v>8.8909599254426848</v>
      </c>
      <c r="E49" s="115">
        <v>477</v>
      </c>
      <c r="F49" s="114">
        <v>567</v>
      </c>
      <c r="G49" s="114">
        <v>578</v>
      </c>
      <c r="H49" s="114">
        <v>573</v>
      </c>
      <c r="I49" s="140">
        <v>472</v>
      </c>
      <c r="J49" s="115">
        <v>5</v>
      </c>
      <c r="K49" s="116">
        <v>1.0593220338983051</v>
      </c>
    </row>
    <row r="50" spans="1:11" ht="14.1" customHeight="1" x14ac:dyDescent="0.2">
      <c r="A50" s="306" t="s">
        <v>272</v>
      </c>
      <c r="B50" s="307" t="s">
        <v>273</v>
      </c>
      <c r="C50" s="308"/>
      <c r="D50" s="113">
        <v>0.5964585274930102</v>
      </c>
      <c r="E50" s="115">
        <v>32</v>
      </c>
      <c r="F50" s="114">
        <v>33</v>
      </c>
      <c r="G50" s="114">
        <v>29</v>
      </c>
      <c r="H50" s="114">
        <v>33</v>
      </c>
      <c r="I50" s="140">
        <v>27</v>
      </c>
      <c r="J50" s="115">
        <v>5</v>
      </c>
      <c r="K50" s="116">
        <v>18.518518518518519</v>
      </c>
    </row>
    <row r="51" spans="1:11" ht="14.1" customHeight="1" x14ac:dyDescent="0.2">
      <c r="A51" s="306" t="s">
        <v>274</v>
      </c>
      <c r="B51" s="307" t="s">
        <v>275</v>
      </c>
      <c r="C51" s="308"/>
      <c r="D51" s="113">
        <v>6.1509785647716679</v>
      </c>
      <c r="E51" s="115">
        <v>330</v>
      </c>
      <c r="F51" s="114">
        <v>427</v>
      </c>
      <c r="G51" s="114">
        <v>451</v>
      </c>
      <c r="H51" s="114">
        <v>466</v>
      </c>
      <c r="I51" s="140">
        <v>411</v>
      </c>
      <c r="J51" s="115">
        <v>-81</v>
      </c>
      <c r="K51" s="116">
        <v>-19.708029197080293</v>
      </c>
    </row>
    <row r="52" spans="1:11" ht="14.1" customHeight="1" x14ac:dyDescent="0.2">
      <c r="A52" s="306">
        <v>71</v>
      </c>
      <c r="B52" s="307" t="s">
        <v>276</v>
      </c>
      <c r="C52" s="308"/>
      <c r="D52" s="113">
        <v>13.569431500465983</v>
      </c>
      <c r="E52" s="115">
        <v>728</v>
      </c>
      <c r="F52" s="114">
        <v>745</v>
      </c>
      <c r="G52" s="114">
        <v>752</v>
      </c>
      <c r="H52" s="114">
        <v>755</v>
      </c>
      <c r="I52" s="140">
        <v>754</v>
      </c>
      <c r="J52" s="115">
        <v>-26</v>
      </c>
      <c r="K52" s="116">
        <v>-3.4482758620689653</v>
      </c>
    </row>
    <row r="53" spans="1:11" ht="14.1" customHeight="1" x14ac:dyDescent="0.2">
      <c r="A53" s="306" t="s">
        <v>277</v>
      </c>
      <c r="B53" s="307" t="s">
        <v>278</v>
      </c>
      <c r="C53" s="308"/>
      <c r="D53" s="113">
        <v>1.4911463187325256</v>
      </c>
      <c r="E53" s="115">
        <v>80</v>
      </c>
      <c r="F53" s="114">
        <v>76</v>
      </c>
      <c r="G53" s="114">
        <v>77</v>
      </c>
      <c r="H53" s="114">
        <v>77</v>
      </c>
      <c r="I53" s="140">
        <v>77</v>
      </c>
      <c r="J53" s="115">
        <v>3</v>
      </c>
      <c r="K53" s="116">
        <v>3.8961038961038961</v>
      </c>
    </row>
    <row r="54" spans="1:11" ht="14.1" customHeight="1" x14ac:dyDescent="0.2">
      <c r="A54" s="306" t="s">
        <v>279</v>
      </c>
      <c r="B54" s="307" t="s">
        <v>280</v>
      </c>
      <c r="C54" s="308"/>
      <c r="D54" s="113">
        <v>11.51910531220876</v>
      </c>
      <c r="E54" s="115">
        <v>618</v>
      </c>
      <c r="F54" s="114">
        <v>642</v>
      </c>
      <c r="G54" s="114">
        <v>645</v>
      </c>
      <c r="H54" s="114">
        <v>646</v>
      </c>
      <c r="I54" s="140">
        <v>642</v>
      </c>
      <c r="J54" s="115">
        <v>-24</v>
      </c>
      <c r="K54" s="116">
        <v>-3.7383177570093458</v>
      </c>
    </row>
    <row r="55" spans="1:11" ht="14.1" customHeight="1" x14ac:dyDescent="0.2">
      <c r="A55" s="306">
        <v>72</v>
      </c>
      <c r="B55" s="307" t="s">
        <v>281</v>
      </c>
      <c r="C55" s="308"/>
      <c r="D55" s="113">
        <v>1.7893755824790307</v>
      </c>
      <c r="E55" s="115">
        <v>96</v>
      </c>
      <c r="F55" s="114">
        <v>95</v>
      </c>
      <c r="G55" s="114">
        <v>99</v>
      </c>
      <c r="H55" s="114">
        <v>98</v>
      </c>
      <c r="I55" s="140">
        <v>96</v>
      </c>
      <c r="J55" s="115">
        <v>0</v>
      </c>
      <c r="K55" s="116">
        <v>0</v>
      </c>
    </row>
    <row r="56" spans="1:11" ht="14.1" customHeight="1" x14ac:dyDescent="0.2">
      <c r="A56" s="306" t="s">
        <v>282</v>
      </c>
      <c r="B56" s="307" t="s">
        <v>283</v>
      </c>
      <c r="C56" s="308"/>
      <c r="D56" s="113">
        <v>0.2982292637465051</v>
      </c>
      <c r="E56" s="115">
        <v>16</v>
      </c>
      <c r="F56" s="114">
        <v>16</v>
      </c>
      <c r="G56" s="114">
        <v>16</v>
      </c>
      <c r="H56" s="114">
        <v>17</v>
      </c>
      <c r="I56" s="140">
        <v>17</v>
      </c>
      <c r="J56" s="115">
        <v>-1</v>
      </c>
      <c r="K56" s="116">
        <v>-5.882352941176471</v>
      </c>
    </row>
    <row r="57" spans="1:11" ht="14.1" customHeight="1" x14ac:dyDescent="0.2">
      <c r="A57" s="306" t="s">
        <v>284</v>
      </c>
      <c r="B57" s="307" t="s">
        <v>285</v>
      </c>
      <c r="C57" s="308"/>
      <c r="D57" s="113">
        <v>1.1929170549860204</v>
      </c>
      <c r="E57" s="115">
        <v>64</v>
      </c>
      <c r="F57" s="114">
        <v>63</v>
      </c>
      <c r="G57" s="114">
        <v>65</v>
      </c>
      <c r="H57" s="114">
        <v>64</v>
      </c>
      <c r="I57" s="140">
        <v>62</v>
      </c>
      <c r="J57" s="115">
        <v>2</v>
      </c>
      <c r="K57" s="116">
        <v>3.225806451612903</v>
      </c>
    </row>
    <row r="58" spans="1:11" ht="14.1" customHeight="1" x14ac:dyDescent="0.2">
      <c r="A58" s="306">
        <v>73</v>
      </c>
      <c r="B58" s="307" t="s">
        <v>286</v>
      </c>
      <c r="C58" s="308"/>
      <c r="D58" s="113">
        <v>0.82013047530288907</v>
      </c>
      <c r="E58" s="115">
        <v>44</v>
      </c>
      <c r="F58" s="114">
        <v>45</v>
      </c>
      <c r="G58" s="114">
        <v>43</v>
      </c>
      <c r="H58" s="114">
        <v>42</v>
      </c>
      <c r="I58" s="140">
        <v>42</v>
      </c>
      <c r="J58" s="115">
        <v>2</v>
      </c>
      <c r="K58" s="116">
        <v>4.7619047619047619</v>
      </c>
    </row>
    <row r="59" spans="1:11" ht="14.1" customHeight="1" x14ac:dyDescent="0.2">
      <c r="A59" s="306" t="s">
        <v>287</v>
      </c>
      <c r="B59" s="307" t="s">
        <v>288</v>
      </c>
      <c r="C59" s="308"/>
      <c r="D59" s="113">
        <v>0.55917986952469712</v>
      </c>
      <c r="E59" s="115">
        <v>30</v>
      </c>
      <c r="F59" s="114">
        <v>32</v>
      </c>
      <c r="G59" s="114">
        <v>29</v>
      </c>
      <c r="H59" s="114">
        <v>28</v>
      </c>
      <c r="I59" s="140">
        <v>28</v>
      </c>
      <c r="J59" s="115">
        <v>2</v>
      </c>
      <c r="K59" s="116">
        <v>7.1428571428571432</v>
      </c>
    </row>
    <row r="60" spans="1:11" ht="14.1" customHeight="1" x14ac:dyDescent="0.2">
      <c r="A60" s="306">
        <v>81</v>
      </c>
      <c r="B60" s="307" t="s">
        <v>289</v>
      </c>
      <c r="C60" s="308"/>
      <c r="D60" s="113">
        <v>2.2553588070829451</v>
      </c>
      <c r="E60" s="115">
        <v>121</v>
      </c>
      <c r="F60" s="114">
        <v>119</v>
      </c>
      <c r="G60" s="114">
        <v>121</v>
      </c>
      <c r="H60" s="114">
        <v>123</v>
      </c>
      <c r="I60" s="140">
        <v>117</v>
      </c>
      <c r="J60" s="115">
        <v>4</v>
      </c>
      <c r="K60" s="116">
        <v>3.4188034188034186</v>
      </c>
    </row>
    <row r="61" spans="1:11" ht="14.1" customHeight="1" x14ac:dyDescent="0.2">
      <c r="A61" s="306" t="s">
        <v>290</v>
      </c>
      <c r="B61" s="307" t="s">
        <v>291</v>
      </c>
      <c r="C61" s="308"/>
      <c r="D61" s="113">
        <v>0.76421248835041944</v>
      </c>
      <c r="E61" s="115">
        <v>41</v>
      </c>
      <c r="F61" s="114">
        <v>41</v>
      </c>
      <c r="G61" s="114">
        <v>40</v>
      </c>
      <c r="H61" s="114">
        <v>41</v>
      </c>
      <c r="I61" s="140">
        <v>39</v>
      </c>
      <c r="J61" s="115">
        <v>2</v>
      </c>
      <c r="K61" s="116">
        <v>5.1282051282051286</v>
      </c>
    </row>
    <row r="62" spans="1:11" ht="14.1" customHeight="1" x14ac:dyDescent="0.2">
      <c r="A62" s="306" t="s">
        <v>292</v>
      </c>
      <c r="B62" s="307" t="s">
        <v>293</v>
      </c>
      <c r="C62" s="308"/>
      <c r="D62" s="113">
        <v>0.52190121155638391</v>
      </c>
      <c r="E62" s="115">
        <v>28</v>
      </c>
      <c r="F62" s="114">
        <v>29</v>
      </c>
      <c r="G62" s="114">
        <v>32</v>
      </c>
      <c r="H62" s="114">
        <v>30</v>
      </c>
      <c r="I62" s="140">
        <v>28</v>
      </c>
      <c r="J62" s="115">
        <v>0</v>
      </c>
      <c r="K62" s="116">
        <v>0</v>
      </c>
    </row>
    <row r="63" spans="1:11" ht="14.1" customHeight="1" x14ac:dyDescent="0.2">
      <c r="A63" s="306"/>
      <c r="B63" s="307" t="s">
        <v>294</v>
      </c>
      <c r="C63" s="308"/>
      <c r="D63" s="113">
        <v>0.41006523765144454</v>
      </c>
      <c r="E63" s="115">
        <v>22</v>
      </c>
      <c r="F63" s="114">
        <v>23</v>
      </c>
      <c r="G63" s="114">
        <v>20</v>
      </c>
      <c r="H63" s="114">
        <v>20</v>
      </c>
      <c r="I63" s="140">
        <v>20</v>
      </c>
      <c r="J63" s="115">
        <v>2</v>
      </c>
      <c r="K63" s="116">
        <v>10</v>
      </c>
    </row>
    <row r="64" spans="1:11" ht="14.1" customHeight="1" x14ac:dyDescent="0.2">
      <c r="A64" s="306" t="s">
        <v>295</v>
      </c>
      <c r="B64" s="307" t="s">
        <v>296</v>
      </c>
      <c r="C64" s="308"/>
      <c r="D64" s="113">
        <v>7.4557315936626276E-2</v>
      </c>
      <c r="E64" s="115">
        <v>4</v>
      </c>
      <c r="F64" s="114">
        <v>5</v>
      </c>
      <c r="G64" s="114">
        <v>5</v>
      </c>
      <c r="H64" s="114">
        <v>5</v>
      </c>
      <c r="I64" s="140">
        <v>5</v>
      </c>
      <c r="J64" s="115">
        <v>-1</v>
      </c>
      <c r="K64" s="116">
        <v>-20</v>
      </c>
    </row>
    <row r="65" spans="1:11" ht="14.1" customHeight="1" x14ac:dyDescent="0.2">
      <c r="A65" s="306" t="s">
        <v>297</v>
      </c>
      <c r="B65" s="307" t="s">
        <v>298</v>
      </c>
      <c r="C65" s="308"/>
      <c r="D65" s="113">
        <v>0.54054054054054057</v>
      </c>
      <c r="E65" s="115">
        <v>29</v>
      </c>
      <c r="F65" s="114">
        <v>26</v>
      </c>
      <c r="G65" s="114">
        <v>27</v>
      </c>
      <c r="H65" s="114">
        <v>29</v>
      </c>
      <c r="I65" s="140">
        <v>31</v>
      </c>
      <c r="J65" s="115">
        <v>-2</v>
      </c>
      <c r="K65" s="116">
        <v>-6.4516129032258061</v>
      </c>
    </row>
    <row r="66" spans="1:11" ht="14.1" customHeight="1" x14ac:dyDescent="0.2">
      <c r="A66" s="306">
        <v>82</v>
      </c>
      <c r="B66" s="307" t="s">
        <v>299</v>
      </c>
      <c r="C66" s="308"/>
      <c r="D66" s="113">
        <v>1.5843429636533084</v>
      </c>
      <c r="E66" s="115">
        <v>85</v>
      </c>
      <c r="F66" s="114">
        <v>83</v>
      </c>
      <c r="G66" s="114">
        <v>92</v>
      </c>
      <c r="H66" s="114">
        <v>90</v>
      </c>
      <c r="I66" s="140">
        <v>95</v>
      </c>
      <c r="J66" s="115">
        <v>-10</v>
      </c>
      <c r="K66" s="116">
        <v>-10.526315789473685</v>
      </c>
    </row>
    <row r="67" spans="1:11" ht="14.1" customHeight="1" x14ac:dyDescent="0.2">
      <c r="A67" s="306" t="s">
        <v>300</v>
      </c>
      <c r="B67" s="307" t="s">
        <v>301</v>
      </c>
      <c r="C67" s="308"/>
      <c r="D67" s="113">
        <v>0.57781919850885366</v>
      </c>
      <c r="E67" s="115">
        <v>31</v>
      </c>
      <c r="F67" s="114">
        <v>24</v>
      </c>
      <c r="G67" s="114">
        <v>28</v>
      </c>
      <c r="H67" s="114">
        <v>31</v>
      </c>
      <c r="I67" s="140">
        <v>35</v>
      </c>
      <c r="J67" s="115">
        <v>-4</v>
      </c>
      <c r="K67" s="116">
        <v>-11.428571428571429</v>
      </c>
    </row>
    <row r="68" spans="1:11" ht="14.1" customHeight="1" x14ac:dyDescent="0.2">
      <c r="A68" s="306" t="s">
        <v>302</v>
      </c>
      <c r="B68" s="307" t="s">
        <v>303</v>
      </c>
      <c r="C68" s="308"/>
      <c r="D68" s="113">
        <v>0.37278657968313139</v>
      </c>
      <c r="E68" s="115">
        <v>20</v>
      </c>
      <c r="F68" s="114">
        <v>22</v>
      </c>
      <c r="G68" s="114">
        <v>24</v>
      </c>
      <c r="H68" s="114">
        <v>23</v>
      </c>
      <c r="I68" s="140">
        <v>23</v>
      </c>
      <c r="J68" s="115">
        <v>-3</v>
      </c>
      <c r="K68" s="116">
        <v>-13.043478260869565</v>
      </c>
    </row>
    <row r="69" spans="1:11" ht="14.1" customHeight="1" x14ac:dyDescent="0.2">
      <c r="A69" s="306">
        <v>83</v>
      </c>
      <c r="B69" s="307" t="s">
        <v>304</v>
      </c>
      <c r="C69" s="308"/>
      <c r="D69" s="113">
        <v>1.6216216216216217</v>
      </c>
      <c r="E69" s="115">
        <v>87</v>
      </c>
      <c r="F69" s="114">
        <v>84</v>
      </c>
      <c r="G69" s="114">
        <v>92</v>
      </c>
      <c r="H69" s="114">
        <v>97</v>
      </c>
      <c r="I69" s="140">
        <v>94</v>
      </c>
      <c r="J69" s="115">
        <v>-7</v>
      </c>
      <c r="K69" s="116">
        <v>-7.4468085106382977</v>
      </c>
    </row>
    <row r="70" spans="1:11" ht="14.1" customHeight="1" x14ac:dyDescent="0.2">
      <c r="A70" s="306" t="s">
        <v>305</v>
      </c>
      <c r="B70" s="307" t="s">
        <v>306</v>
      </c>
      <c r="C70" s="308"/>
      <c r="D70" s="113">
        <v>0.85740913327120227</v>
      </c>
      <c r="E70" s="115">
        <v>46</v>
      </c>
      <c r="F70" s="114">
        <v>47</v>
      </c>
      <c r="G70" s="114">
        <v>50</v>
      </c>
      <c r="H70" s="114">
        <v>59</v>
      </c>
      <c r="I70" s="140">
        <v>55</v>
      </c>
      <c r="J70" s="115">
        <v>-9</v>
      </c>
      <c r="K70" s="116">
        <v>-16.363636363636363</v>
      </c>
    </row>
    <row r="71" spans="1:11" ht="14.1" customHeight="1" x14ac:dyDescent="0.2">
      <c r="A71" s="306"/>
      <c r="B71" s="307" t="s">
        <v>307</v>
      </c>
      <c r="C71" s="308"/>
      <c r="D71" s="113">
        <v>0.42870456663560114</v>
      </c>
      <c r="E71" s="115">
        <v>23</v>
      </c>
      <c r="F71" s="114">
        <v>20</v>
      </c>
      <c r="G71" s="114">
        <v>21</v>
      </c>
      <c r="H71" s="114">
        <v>28</v>
      </c>
      <c r="I71" s="140">
        <v>25</v>
      </c>
      <c r="J71" s="115">
        <v>-2</v>
      </c>
      <c r="K71" s="116">
        <v>-8</v>
      </c>
    </row>
    <row r="72" spans="1:11" ht="14.1" customHeight="1" x14ac:dyDescent="0.2">
      <c r="A72" s="306">
        <v>84</v>
      </c>
      <c r="B72" s="307" t="s">
        <v>308</v>
      </c>
      <c r="C72" s="308"/>
      <c r="D72" s="113">
        <v>0.61509785647716686</v>
      </c>
      <c r="E72" s="115">
        <v>33</v>
      </c>
      <c r="F72" s="114">
        <v>36</v>
      </c>
      <c r="G72" s="114">
        <v>33</v>
      </c>
      <c r="H72" s="114">
        <v>39</v>
      </c>
      <c r="I72" s="140">
        <v>30</v>
      </c>
      <c r="J72" s="115">
        <v>3</v>
      </c>
      <c r="K72" s="116">
        <v>10</v>
      </c>
    </row>
    <row r="73" spans="1:11" ht="14.1" customHeight="1" x14ac:dyDescent="0.2">
      <c r="A73" s="306" t="s">
        <v>309</v>
      </c>
      <c r="B73" s="307" t="s">
        <v>310</v>
      </c>
      <c r="C73" s="308"/>
      <c r="D73" s="113">
        <v>9.3196644920782848E-2</v>
      </c>
      <c r="E73" s="115">
        <v>5</v>
      </c>
      <c r="F73" s="114">
        <v>4</v>
      </c>
      <c r="G73" s="114">
        <v>0</v>
      </c>
      <c r="H73" s="114" t="s">
        <v>513</v>
      </c>
      <c r="I73" s="140" t="s">
        <v>513</v>
      </c>
      <c r="J73" s="115" t="s">
        <v>513</v>
      </c>
      <c r="K73" s="116" t="s">
        <v>513</v>
      </c>
    </row>
    <row r="74" spans="1:11" ht="14.1" customHeight="1" x14ac:dyDescent="0.2">
      <c r="A74" s="306" t="s">
        <v>311</v>
      </c>
      <c r="B74" s="307" t="s">
        <v>312</v>
      </c>
      <c r="C74" s="308"/>
      <c r="D74" s="113">
        <v>0</v>
      </c>
      <c r="E74" s="115">
        <v>0</v>
      </c>
      <c r="F74" s="114">
        <v>0</v>
      </c>
      <c r="G74" s="114">
        <v>0</v>
      </c>
      <c r="H74" s="114" t="s">
        <v>513</v>
      </c>
      <c r="I74" s="140" t="s">
        <v>513</v>
      </c>
      <c r="J74" s="115" t="s">
        <v>513</v>
      </c>
      <c r="K74" s="116" t="s">
        <v>513</v>
      </c>
    </row>
    <row r="75" spans="1:11" ht="14.1" customHeight="1" x14ac:dyDescent="0.2">
      <c r="A75" s="306" t="s">
        <v>313</v>
      </c>
      <c r="B75" s="307" t="s">
        <v>314</v>
      </c>
      <c r="C75" s="308"/>
      <c r="D75" s="113">
        <v>5.591798695246971E-2</v>
      </c>
      <c r="E75" s="115">
        <v>3</v>
      </c>
      <c r="F75" s="114">
        <v>3</v>
      </c>
      <c r="G75" s="114">
        <v>3</v>
      </c>
      <c r="H75" s="114">
        <v>5</v>
      </c>
      <c r="I75" s="140">
        <v>3</v>
      </c>
      <c r="J75" s="115">
        <v>0</v>
      </c>
      <c r="K75" s="116">
        <v>0</v>
      </c>
    </row>
    <row r="76" spans="1:11" ht="14.1" customHeight="1" x14ac:dyDescent="0.2">
      <c r="A76" s="306">
        <v>91</v>
      </c>
      <c r="B76" s="307" t="s">
        <v>315</v>
      </c>
      <c r="C76" s="308"/>
      <c r="D76" s="113">
        <v>0.13047530288909598</v>
      </c>
      <c r="E76" s="115">
        <v>7</v>
      </c>
      <c r="F76" s="114">
        <v>7</v>
      </c>
      <c r="G76" s="114">
        <v>7</v>
      </c>
      <c r="H76" s="114">
        <v>8</v>
      </c>
      <c r="I76" s="140">
        <v>9</v>
      </c>
      <c r="J76" s="115">
        <v>-2</v>
      </c>
      <c r="K76" s="116">
        <v>-22.222222222222221</v>
      </c>
    </row>
    <row r="77" spans="1:11" ht="14.1" customHeight="1" x14ac:dyDescent="0.2">
      <c r="A77" s="306">
        <v>92</v>
      </c>
      <c r="B77" s="307" t="s">
        <v>316</v>
      </c>
      <c r="C77" s="308"/>
      <c r="D77" s="113">
        <v>0.55917986952469712</v>
      </c>
      <c r="E77" s="115">
        <v>30</v>
      </c>
      <c r="F77" s="114">
        <v>30</v>
      </c>
      <c r="G77" s="114">
        <v>31</v>
      </c>
      <c r="H77" s="114">
        <v>35</v>
      </c>
      <c r="I77" s="140">
        <v>37</v>
      </c>
      <c r="J77" s="115">
        <v>-7</v>
      </c>
      <c r="K77" s="116">
        <v>-18.918918918918919</v>
      </c>
    </row>
    <row r="78" spans="1:11" ht="14.1" customHeight="1" x14ac:dyDescent="0.2">
      <c r="A78" s="306">
        <v>93</v>
      </c>
      <c r="B78" s="307" t="s">
        <v>317</v>
      </c>
      <c r="C78" s="308"/>
      <c r="D78" s="113">
        <v>7.4557315936626276E-2</v>
      </c>
      <c r="E78" s="115">
        <v>4</v>
      </c>
      <c r="F78" s="114">
        <v>4</v>
      </c>
      <c r="G78" s="114">
        <v>6</v>
      </c>
      <c r="H78" s="114">
        <v>6</v>
      </c>
      <c r="I78" s="140">
        <v>5</v>
      </c>
      <c r="J78" s="115">
        <v>-1</v>
      </c>
      <c r="K78" s="116">
        <v>-20</v>
      </c>
    </row>
    <row r="79" spans="1:11" ht="14.1" customHeight="1" x14ac:dyDescent="0.2">
      <c r="A79" s="306">
        <v>94</v>
      </c>
      <c r="B79" s="307" t="s">
        <v>318</v>
      </c>
      <c r="C79" s="308"/>
      <c r="D79" s="113">
        <v>0.1863932898415657</v>
      </c>
      <c r="E79" s="115">
        <v>10</v>
      </c>
      <c r="F79" s="114">
        <v>14</v>
      </c>
      <c r="G79" s="114">
        <v>17</v>
      </c>
      <c r="H79" s="114">
        <v>16</v>
      </c>
      <c r="I79" s="140">
        <v>15</v>
      </c>
      <c r="J79" s="115">
        <v>-5</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3.5973904939422181</v>
      </c>
      <c r="E81" s="143">
        <v>193</v>
      </c>
      <c r="F81" s="144">
        <v>194</v>
      </c>
      <c r="G81" s="144">
        <v>194</v>
      </c>
      <c r="H81" s="144">
        <v>205</v>
      </c>
      <c r="I81" s="145">
        <v>200</v>
      </c>
      <c r="J81" s="143">
        <v>-7</v>
      </c>
      <c r="K81" s="146">
        <v>-3.5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3037</v>
      </c>
      <c r="G12" s="536">
        <v>1917</v>
      </c>
      <c r="H12" s="536">
        <v>3533</v>
      </c>
      <c r="I12" s="536">
        <v>2986</v>
      </c>
      <c r="J12" s="537">
        <v>3252</v>
      </c>
      <c r="K12" s="538">
        <v>-215</v>
      </c>
      <c r="L12" s="349">
        <v>-6.6113161131611315</v>
      </c>
    </row>
    <row r="13" spans="1:17" s="110" customFormat="1" ht="15" customHeight="1" x14ac:dyDescent="0.2">
      <c r="A13" s="350" t="s">
        <v>344</v>
      </c>
      <c r="B13" s="351" t="s">
        <v>345</v>
      </c>
      <c r="C13" s="347"/>
      <c r="D13" s="347"/>
      <c r="E13" s="348"/>
      <c r="F13" s="536">
        <v>1714</v>
      </c>
      <c r="G13" s="536">
        <v>1012</v>
      </c>
      <c r="H13" s="536">
        <v>1983</v>
      </c>
      <c r="I13" s="536">
        <v>1839</v>
      </c>
      <c r="J13" s="537">
        <v>1839</v>
      </c>
      <c r="K13" s="538">
        <v>-125</v>
      </c>
      <c r="L13" s="349">
        <v>-6.7971723762914626</v>
      </c>
    </row>
    <row r="14" spans="1:17" s="110" customFormat="1" ht="22.5" customHeight="1" x14ac:dyDescent="0.2">
      <c r="A14" s="350"/>
      <c r="B14" s="351" t="s">
        <v>346</v>
      </c>
      <c r="C14" s="347"/>
      <c r="D14" s="347"/>
      <c r="E14" s="348"/>
      <c r="F14" s="536">
        <v>1323</v>
      </c>
      <c r="G14" s="536">
        <v>905</v>
      </c>
      <c r="H14" s="536">
        <v>1550</v>
      </c>
      <c r="I14" s="536">
        <v>1147</v>
      </c>
      <c r="J14" s="537">
        <v>1413</v>
      </c>
      <c r="K14" s="538">
        <v>-90</v>
      </c>
      <c r="L14" s="349">
        <v>-6.369426751592357</v>
      </c>
    </row>
    <row r="15" spans="1:17" s="110" customFormat="1" ht="15" customHeight="1" x14ac:dyDescent="0.2">
      <c r="A15" s="350" t="s">
        <v>347</v>
      </c>
      <c r="B15" s="351" t="s">
        <v>108</v>
      </c>
      <c r="C15" s="347"/>
      <c r="D15" s="347"/>
      <c r="E15" s="348"/>
      <c r="F15" s="536">
        <v>466</v>
      </c>
      <c r="G15" s="536">
        <v>300</v>
      </c>
      <c r="H15" s="536">
        <v>1232</v>
      </c>
      <c r="I15" s="536">
        <v>480</v>
      </c>
      <c r="J15" s="537">
        <v>405</v>
      </c>
      <c r="K15" s="538">
        <v>61</v>
      </c>
      <c r="L15" s="349">
        <v>15.061728395061728</v>
      </c>
    </row>
    <row r="16" spans="1:17" s="110" customFormat="1" ht="15" customHeight="1" x14ac:dyDescent="0.2">
      <c r="A16" s="350"/>
      <c r="B16" s="351" t="s">
        <v>109</v>
      </c>
      <c r="C16" s="347"/>
      <c r="D16" s="347"/>
      <c r="E16" s="348"/>
      <c r="F16" s="536">
        <v>2079</v>
      </c>
      <c r="G16" s="536">
        <v>1372</v>
      </c>
      <c r="H16" s="536">
        <v>1988</v>
      </c>
      <c r="I16" s="536">
        <v>2076</v>
      </c>
      <c r="J16" s="537">
        <v>2294</v>
      </c>
      <c r="K16" s="538">
        <v>-215</v>
      </c>
      <c r="L16" s="349">
        <v>-9.3722755013077599</v>
      </c>
    </row>
    <row r="17" spans="1:12" s="110" customFormat="1" ht="15" customHeight="1" x14ac:dyDescent="0.2">
      <c r="A17" s="350"/>
      <c r="B17" s="351" t="s">
        <v>110</v>
      </c>
      <c r="C17" s="347"/>
      <c r="D17" s="347"/>
      <c r="E17" s="348"/>
      <c r="F17" s="536">
        <v>451</v>
      </c>
      <c r="G17" s="536">
        <v>219</v>
      </c>
      <c r="H17" s="536">
        <v>279</v>
      </c>
      <c r="I17" s="536">
        <v>404</v>
      </c>
      <c r="J17" s="537">
        <v>513</v>
      </c>
      <c r="K17" s="538">
        <v>-62</v>
      </c>
      <c r="L17" s="349">
        <v>-12.085769980506823</v>
      </c>
    </row>
    <row r="18" spans="1:12" s="110" customFormat="1" ht="15" customHeight="1" x14ac:dyDescent="0.2">
      <c r="A18" s="350"/>
      <c r="B18" s="351" t="s">
        <v>111</v>
      </c>
      <c r="C18" s="347"/>
      <c r="D18" s="347"/>
      <c r="E18" s="348"/>
      <c r="F18" s="536">
        <v>41</v>
      </c>
      <c r="G18" s="536">
        <v>26</v>
      </c>
      <c r="H18" s="536">
        <v>34</v>
      </c>
      <c r="I18" s="536">
        <v>26</v>
      </c>
      <c r="J18" s="537">
        <v>40</v>
      </c>
      <c r="K18" s="538">
        <v>1</v>
      </c>
      <c r="L18" s="349">
        <v>2.5</v>
      </c>
    </row>
    <row r="19" spans="1:12" s="110" customFormat="1" ht="15" customHeight="1" x14ac:dyDescent="0.2">
      <c r="A19" s="118" t="s">
        <v>113</v>
      </c>
      <c r="B19" s="119" t="s">
        <v>181</v>
      </c>
      <c r="C19" s="347"/>
      <c r="D19" s="347"/>
      <c r="E19" s="348"/>
      <c r="F19" s="536">
        <v>2069</v>
      </c>
      <c r="G19" s="536">
        <v>1160</v>
      </c>
      <c r="H19" s="536">
        <v>2597</v>
      </c>
      <c r="I19" s="536">
        <v>2067</v>
      </c>
      <c r="J19" s="537">
        <v>2228</v>
      </c>
      <c r="K19" s="538">
        <v>-159</v>
      </c>
      <c r="L19" s="349">
        <v>-7.1364452423698381</v>
      </c>
    </row>
    <row r="20" spans="1:12" s="110" customFormat="1" ht="15" customHeight="1" x14ac:dyDescent="0.2">
      <c r="A20" s="118"/>
      <c r="B20" s="119" t="s">
        <v>182</v>
      </c>
      <c r="C20" s="347"/>
      <c r="D20" s="347"/>
      <c r="E20" s="348"/>
      <c r="F20" s="536">
        <v>968</v>
      </c>
      <c r="G20" s="536">
        <v>757</v>
      </c>
      <c r="H20" s="536">
        <v>936</v>
      </c>
      <c r="I20" s="536">
        <v>919</v>
      </c>
      <c r="J20" s="537">
        <v>1024</v>
      </c>
      <c r="K20" s="538">
        <v>-56</v>
      </c>
      <c r="L20" s="349">
        <v>-5.46875</v>
      </c>
    </row>
    <row r="21" spans="1:12" s="110" customFormat="1" ht="15" customHeight="1" x14ac:dyDescent="0.2">
      <c r="A21" s="118" t="s">
        <v>113</v>
      </c>
      <c r="B21" s="119" t="s">
        <v>116</v>
      </c>
      <c r="C21" s="347"/>
      <c r="D21" s="347"/>
      <c r="E21" s="348"/>
      <c r="F21" s="536">
        <v>2445</v>
      </c>
      <c r="G21" s="536">
        <v>1634</v>
      </c>
      <c r="H21" s="536">
        <v>2943</v>
      </c>
      <c r="I21" s="536">
        <v>2477</v>
      </c>
      <c r="J21" s="537">
        <v>2794</v>
      </c>
      <c r="K21" s="538">
        <v>-349</v>
      </c>
      <c r="L21" s="349">
        <v>-12.491052254831782</v>
      </c>
    </row>
    <row r="22" spans="1:12" s="110" customFormat="1" ht="15" customHeight="1" x14ac:dyDescent="0.2">
      <c r="A22" s="118"/>
      <c r="B22" s="119" t="s">
        <v>117</v>
      </c>
      <c r="C22" s="347"/>
      <c r="D22" s="347"/>
      <c r="E22" s="348"/>
      <c r="F22" s="536">
        <v>591</v>
      </c>
      <c r="G22" s="536">
        <v>282</v>
      </c>
      <c r="H22" s="536">
        <v>590</v>
      </c>
      <c r="I22" s="536">
        <v>507</v>
      </c>
      <c r="J22" s="537">
        <v>458</v>
      </c>
      <c r="K22" s="538">
        <v>133</v>
      </c>
      <c r="L22" s="349">
        <v>29.039301310043669</v>
      </c>
    </row>
    <row r="23" spans="1:12" s="110" customFormat="1" ht="15" customHeight="1" x14ac:dyDescent="0.2">
      <c r="A23" s="352" t="s">
        <v>347</v>
      </c>
      <c r="B23" s="353" t="s">
        <v>193</v>
      </c>
      <c r="C23" s="354"/>
      <c r="D23" s="354"/>
      <c r="E23" s="355"/>
      <c r="F23" s="539">
        <v>37</v>
      </c>
      <c r="G23" s="539">
        <v>50</v>
      </c>
      <c r="H23" s="539">
        <v>591</v>
      </c>
      <c r="I23" s="539">
        <v>24</v>
      </c>
      <c r="J23" s="540">
        <v>28</v>
      </c>
      <c r="K23" s="541">
        <v>9</v>
      </c>
      <c r="L23" s="356">
        <v>32.142857142857146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v>
      </c>
      <c r="G25" s="542">
        <v>32.1</v>
      </c>
      <c r="H25" s="542">
        <v>30.2</v>
      </c>
      <c r="I25" s="542">
        <v>26.3</v>
      </c>
      <c r="J25" s="542">
        <v>25.3</v>
      </c>
      <c r="K25" s="543" t="s">
        <v>349</v>
      </c>
      <c r="L25" s="364">
        <v>-0.30000000000000071</v>
      </c>
    </row>
    <row r="26" spans="1:12" s="110" customFormat="1" ht="15" customHeight="1" x14ac:dyDescent="0.2">
      <c r="A26" s="365" t="s">
        <v>105</v>
      </c>
      <c r="B26" s="366" t="s">
        <v>345</v>
      </c>
      <c r="C26" s="362"/>
      <c r="D26" s="362"/>
      <c r="E26" s="363"/>
      <c r="F26" s="542">
        <v>22.3</v>
      </c>
      <c r="G26" s="542">
        <v>28.7</v>
      </c>
      <c r="H26" s="542">
        <v>27.1</v>
      </c>
      <c r="I26" s="542">
        <v>23.1</v>
      </c>
      <c r="J26" s="544">
        <v>22.8</v>
      </c>
      <c r="K26" s="543" t="s">
        <v>349</v>
      </c>
      <c r="L26" s="364">
        <v>-0.5</v>
      </c>
    </row>
    <row r="27" spans="1:12" s="110" customFormat="1" ht="15" customHeight="1" x14ac:dyDescent="0.2">
      <c r="A27" s="365"/>
      <c r="B27" s="366" t="s">
        <v>346</v>
      </c>
      <c r="C27" s="362"/>
      <c r="D27" s="362"/>
      <c r="E27" s="363"/>
      <c r="F27" s="542">
        <v>28.5</v>
      </c>
      <c r="G27" s="542">
        <v>36</v>
      </c>
      <c r="H27" s="542">
        <v>34.1</v>
      </c>
      <c r="I27" s="542">
        <v>31.6</v>
      </c>
      <c r="J27" s="542">
        <v>28.6</v>
      </c>
      <c r="K27" s="543" t="s">
        <v>349</v>
      </c>
      <c r="L27" s="364">
        <v>-0.10000000000000142</v>
      </c>
    </row>
    <row r="28" spans="1:12" s="110" customFormat="1" ht="15" customHeight="1" x14ac:dyDescent="0.2">
      <c r="A28" s="365" t="s">
        <v>113</v>
      </c>
      <c r="B28" s="366" t="s">
        <v>108</v>
      </c>
      <c r="C28" s="362"/>
      <c r="D28" s="362"/>
      <c r="E28" s="363"/>
      <c r="F28" s="542">
        <v>34.1</v>
      </c>
      <c r="G28" s="542">
        <v>36.200000000000003</v>
      </c>
      <c r="H28" s="542">
        <v>36.4</v>
      </c>
      <c r="I28" s="542">
        <v>29.5</v>
      </c>
      <c r="J28" s="542">
        <v>33.4</v>
      </c>
      <c r="K28" s="543" t="s">
        <v>349</v>
      </c>
      <c r="L28" s="364">
        <v>0.70000000000000284</v>
      </c>
    </row>
    <row r="29" spans="1:12" s="110" customFormat="1" ht="11.25" x14ac:dyDescent="0.2">
      <c r="A29" s="365"/>
      <c r="B29" s="366" t="s">
        <v>109</v>
      </c>
      <c r="C29" s="362"/>
      <c r="D29" s="362"/>
      <c r="E29" s="363"/>
      <c r="F29" s="542">
        <v>23.3</v>
      </c>
      <c r="G29" s="542">
        <v>32.299999999999997</v>
      </c>
      <c r="H29" s="542">
        <v>28</v>
      </c>
      <c r="I29" s="542">
        <v>25.5</v>
      </c>
      <c r="J29" s="544">
        <v>25.2</v>
      </c>
      <c r="K29" s="543" t="s">
        <v>349</v>
      </c>
      <c r="L29" s="364">
        <v>-1.8999999999999986</v>
      </c>
    </row>
    <row r="30" spans="1:12" s="110" customFormat="1" ht="15" customHeight="1" x14ac:dyDescent="0.2">
      <c r="A30" s="365"/>
      <c r="B30" s="366" t="s">
        <v>110</v>
      </c>
      <c r="C30" s="362"/>
      <c r="D30" s="362"/>
      <c r="E30" s="363"/>
      <c r="F30" s="542">
        <v>24.4</v>
      </c>
      <c r="G30" s="542">
        <v>23.8</v>
      </c>
      <c r="H30" s="542">
        <v>30.6</v>
      </c>
      <c r="I30" s="542">
        <v>26</v>
      </c>
      <c r="J30" s="542">
        <v>18.7</v>
      </c>
      <c r="K30" s="543" t="s">
        <v>349</v>
      </c>
      <c r="L30" s="364">
        <v>5.6999999999999993</v>
      </c>
    </row>
    <row r="31" spans="1:12" s="110" customFormat="1" ht="15" customHeight="1" x14ac:dyDescent="0.2">
      <c r="A31" s="365"/>
      <c r="B31" s="366" t="s">
        <v>111</v>
      </c>
      <c r="C31" s="362"/>
      <c r="D31" s="362"/>
      <c r="E31" s="363"/>
      <c r="F31" s="542">
        <v>24.4</v>
      </c>
      <c r="G31" s="542">
        <v>52</v>
      </c>
      <c r="H31" s="542">
        <v>47.1</v>
      </c>
      <c r="I31" s="542">
        <v>48</v>
      </c>
      <c r="J31" s="542">
        <v>39.5</v>
      </c>
      <c r="K31" s="543" t="s">
        <v>349</v>
      </c>
      <c r="L31" s="364">
        <v>-15.100000000000001</v>
      </c>
    </row>
    <row r="32" spans="1:12" s="110" customFormat="1" ht="15" customHeight="1" x14ac:dyDescent="0.2">
      <c r="A32" s="367" t="s">
        <v>113</v>
      </c>
      <c r="B32" s="368" t="s">
        <v>181</v>
      </c>
      <c r="C32" s="362"/>
      <c r="D32" s="362"/>
      <c r="E32" s="363"/>
      <c r="F32" s="542">
        <v>21.5</v>
      </c>
      <c r="G32" s="542">
        <v>26.9</v>
      </c>
      <c r="H32" s="542">
        <v>25</v>
      </c>
      <c r="I32" s="542">
        <v>19.5</v>
      </c>
      <c r="J32" s="544">
        <v>21.5</v>
      </c>
      <c r="K32" s="543" t="s">
        <v>349</v>
      </c>
      <c r="L32" s="364">
        <v>0</v>
      </c>
    </row>
    <row r="33" spans="1:12" s="110" customFormat="1" ht="15" customHeight="1" x14ac:dyDescent="0.2">
      <c r="A33" s="367"/>
      <c r="B33" s="368" t="s">
        <v>182</v>
      </c>
      <c r="C33" s="362"/>
      <c r="D33" s="362"/>
      <c r="E33" s="363"/>
      <c r="F33" s="542">
        <v>32.4</v>
      </c>
      <c r="G33" s="542">
        <v>40.1</v>
      </c>
      <c r="H33" s="542">
        <v>41.2</v>
      </c>
      <c r="I33" s="542">
        <v>42</v>
      </c>
      <c r="J33" s="542">
        <v>33.799999999999997</v>
      </c>
      <c r="K33" s="543" t="s">
        <v>349</v>
      </c>
      <c r="L33" s="364">
        <v>-1.3999999999999986</v>
      </c>
    </row>
    <row r="34" spans="1:12" s="369" customFormat="1" ht="15" customHeight="1" x14ac:dyDescent="0.2">
      <c r="A34" s="367" t="s">
        <v>113</v>
      </c>
      <c r="B34" s="368" t="s">
        <v>116</v>
      </c>
      <c r="C34" s="362"/>
      <c r="D34" s="362"/>
      <c r="E34" s="363"/>
      <c r="F34" s="542">
        <v>25.4</v>
      </c>
      <c r="G34" s="542">
        <v>32.299999999999997</v>
      </c>
      <c r="H34" s="542">
        <v>31.3</v>
      </c>
      <c r="I34" s="542">
        <v>26.7</v>
      </c>
      <c r="J34" s="542">
        <v>24.7</v>
      </c>
      <c r="K34" s="543" t="s">
        <v>349</v>
      </c>
      <c r="L34" s="364">
        <v>0.69999999999999929</v>
      </c>
    </row>
    <row r="35" spans="1:12" s="369" customFormat="1" ht="11.25" x14ac:dyDescent="0.2">
      <c r="A35" s="370"/>
      <c r="B35" s="371" t="s">
        <v>117</v>
      </c>
      <c r="C35" s="372"/>
      <c r="D35" s="372"/>
      <c r="E35" s="373"/>
      <c r="F35" s="545">
        <v>23.4</v>
      </c>
      <c r="G35" s="545">
        <v>31.2</v>
      </c>
      <c r="H35" s="545">
        <v>25.8</v>
      </c>
      <c r="I35" s="545">
        <v>24.7</v>
      </c>
      <c r="J35" s="546">
        <v>28.8</v>
      </c>
      <c r="K35" s="547" t="s">
        <v>349</v>
      </c>
      <c r="L35" s="374">
        <v>-5.4000000000000021</v>
      </c>
    </row>
    <row r="36" spans="1:12" s="369" customFormat="1" ht="15.95" customHeight="1" x14ac:dyDescent="0.2">
      <c r="A36" s="375" t="s">
        <v>350</v>
      </c>
      <c r="B36" s="376"/>
      <c r="C36" s="377"/>
      <c r="D36" s="376"/>
      <c r="E36" s="378"/>
      <c r="F36" s="548">
        <v>2963</v>
      </c>
      <c r="G36" s="548">
        <v>1806</v>
      </c>
      <c r="H36" s="548">
        <v>2804</v>
      </c>
      <c r="I36" s="548">
        <v>2926</v>
      </c>
      <c r="J36" s="548">
        <v>3162</v>
      </c>
      <c r="K36" s="549">
        <v>-199</v>
      </c>
      <c r="L36" s="380">
        <v>-6.2934851359898802</v>
      </c>
    </row>
    <row r="37" spans="1:12" s="369" customFormat="1" ht="15.95" customHeight="1" x14ac:dyDescent="0.2">
      <c r="A37" s="381"/>
      <c r="B37" s="382" t="s">
        <v>113</v>
      </c>
      <c r="C37" s="382" t="s">
        <v>351</v>
      </c>
      <c r="D37" s="382"/>
      <c r="E37" s="383"/>
      <c r="F37" s="548">
        <v>741</v>
      </c>
      <c r="G37" s="548">
        <v>580</v>
      </c>
      <c r="H37" s="548">
        <v>847</v>
      </c>
      <c r="I37" s="548">
        <v>771</v>
      </c>
      <c r="J37" s="548">
        <v>800</v>
      </c>
      <c r="K37" s="549">
        <v>-59</v>
      </c>
      <c r="L37" s="380">
        <v>-7.375</v>
      </c>
    </row>
    <row r="38" spans="1:12" s="369" customFormat="1" ht="15.95" customHeight="1" x14ac:dyDescent="0.2">
      <c r="A38" s="381"/>
      <c r="B38" s="384" t="s">
        <v>105</v>
      </c>
      <c r="C38" s="384" t="s">
        <v>106</v>
      </c>
      <c r="D38" s="385"/>
      <c r="E38" s="383"/>
      <c r="F38" s="548">
        <v>1670</v>
      </c>
      <c r="G38" s="548">
        <v>958</v>
      </c>
      <c r="H38" s="548">
        <v>1556</v>
      </c>
      <c r="I38" s="548">
        <v>1801</v>
      </c>
      <c r="J38" s="550">
        <v>1790</v>
      </c>
      <c r="K38" s="549">
        <v>-120</v>
      </c>
      <c r="L38" s="380">
        <v>-6.7039106145251397</v>
      </c>
    </row>
    <row r="39" spans="1:12" s="369" customFormat="1" ht="15.95" customHeight="1" x14ac:dyDescent="0.2">
      <c r="A39" s="381"/>
      <c r="B39" s="385"/>
      <c r="C39" s="382" t="s">
        <v>352</v>
      </c>
      <c r="D39" s="385"/>
      <c r="E39" s="383"/>
      <c r="F39" s="548">
        <v>372</v>
      </c>
      <c r="G39" s="548">
        <v>275</v>
      </c>
      <c r="H39" s="548">
        <v>421</v>
      </c>
      <c r="I39" s="548">
        <v>416</v>
      </c>
      <c r="J39" s="548">
        <v>408</v>
      </c>
      <c r="K39" s="549">
        <v>-36</v>
      </c>
      <c r="L39" s="380">
        <v>-8.8235294117647065</v>
      </c>
    </row>
    <row r="40" spans="1:12" s="369" customFormat="1" ht="15.95" customHeight="1" x14ac:dyDescent="0.2">
      <c r="A40" s="381"/>
      <c r="B40" s="384"/>
      <c r="C40" s="384" t="s">
        <v>107</v>
      </c>
      <c r="D40" s="385"/>
      <c r="E40" s="383"/>
      <c r="F40" s="548">
        <v>1293</v>
      </c>
      <c r="G40" s="548">
        <v>848</v>
      </c>
      <c r="H40" s="548">
        <v>1248</v>
      </c>
      <c r="I40" s="548">
        <v>1125</v>
      </c>
      <c r="J40" s="548">
        <v>1372</v>
      </c>
      <c r="K40" s="549">
        <v>-79</v>
      </c>
      <c r="L40" s="380">
        <v>-5.7580174927113701</v>
      </c>
    </row>
    <row r="41" spans="1:12" s="369" customFormat="1" ht="24" customHeight="1" x14ac:dyDescent="0.2">
      <c r="A41" s="381"/>
      <c r="B41" s="385"/>
      <c r="C41" s="382" t="s">
        <v>352</v>
      </c>
      <c r="D41" s="385"/>
      <c r="E41" s="383"/>
      <c r="F41" s="548">
        <v>369</v>
      </c>
      <c r="G41" s="548">
        <v>305</v>
      </c>
      <c r="H41" s="548">
        <v>426</v>
      </c>
      <c r="I41" s="548">
        <v>355</v>
      </c>
      <c r="J41" s="550">
        <v>392</v>
      </c>
      <c r="K41" s="549">
        <v>-23</v>
      </c>
      <c r="L41" s="380">
        <v>-5.8673469387755102</v>
      </c>
    </row>
    <row r="42" spans="1:12" s="110" customFormat="1" ht="15" customHeight="1" x14ac:dyDescent="0.2">
      <c r="A42" s="381"/>
      <c r="B42" s="384" t="s">
        <v>113</v>
      </c>
      <c r="C42" s="384" t="s">
        <v>353</v>
      </c>
      <c r="D42" s="385"/>
      <c r="E42" s="383"/>
      <c r="F42" s="548">
        <v>414</v>
      </c>
      <c r="G42" s="548">
        <v>229</v>
      </c>
      <c r="H42" s="548">
        <v>579</v>
      </c>
      <c r="I42" s="548">
        <v>454</v>
      </c>
      <c r="J42" s="548">
        <v>374</v>
      </c>
      <c r="K42" s="549">
        <v>40</v>
      </c>
      <c r="L42" s="380">
        <v>10.695187165775401</v>
      </c>
    </row>
    <row r="43" spans="1:12" s="110" customFormat="1" ht="15" customHeight="1" x14ac:dyDescent="0.2">
      <c r="A43" s="381"/>
      <c r="B43" s="385"/>
      <c r="C43" s="382" t="s">
        <v>352</v>
      </c>
      <c r="D43" s="385"/>
      <c r="E43" s="383"/>
      <c r="F43" s="548">
        <v>141</v>
      </c>
      <c r="G43" s="548">
        <v>83</v>
      </c>
      <c r="H43" s="548">
        <v>211</v>
      </c>
      <c r="I43" s="548">
        <v>134</v>
      </c>
      <c r="J43" s="548">
        <v>125</v>
      </c>
      <c r="K43" s="549">
        <v>16</v>
      </c>
      <c r="L43" s="380">
        <v>12.8</v>
      </c>
    </row>
    <row r="44" spans="1:12" s="110" customFormat="1" ht="15" customHeight="1" x14ac:dyDescent="0.2">
      <c r="A44" s="381"/>
      <c r="B44" s="384"/>
      <c r="C44" s="366" t="s">
        <v>109</v>
      </c>
      <c r="D44" s="385"/>
      <c r="E44" s="383"/>
      <c r="F44" s="548">
        <v>2066</v>
      </c>
      <c r="G44" s="548">
        <v>1346</v>
      </c>
      <c r="H44" s="548">
        <v>1926</v>
      </c>
      <c r="I44" s="548">
        <v>2058</v>
      </c>
      <c r="J44" s="550">
        <v>2257</v>
      </c>
      <c r="K44" s="549">
        <v>-191</v>
      </c>
      <c r="L44" s="380">
        <v>-8.4625609215773157</v>
      </c>
    </row>
    <row r="45" spans="1:12" s="110" customFormat="1" ht="15" customHeight="1" x14ac:dyDescent="0.2">
      <c r="A45" s="381"/>
      <c r="B45" s="385"/>
      <c r="C45" s="382" t="s">
        <v>352</v>
      </c>
      <c r="D45" s="385"/>
      <c r="E45" s="383"/>
      <c r="F45" s="548">
        <v>482</v>
      </c>
      <c r="G45" s="548">
        <v>435</v>
      </c>
      <c r="H45" s="548">
        <v>539</v>
      </c>
      <c r="I45" s="548">
        <v>524</v>
      </c>
      <c r="J45" s="548">
        <v>568</v>
      </c>
      <c r="K45" s="549">
        <v>-86</v>
      </c>
      <c r="L45" s="380">
        <v>-15.140845070422536</v>
      </c>
    </row>
    <row r="46" spans="1:12" s="110" customFormat="1" ht="15" customHeight="1" x14ac:dyDescent="0.2">
      <c r="A46" s="381"/>
      <c r="B46" s="384"/>
      <c r="C46" s="366" t="s">
        <v>110</v>
      </c>
      <c r="D46" s="385"/>
      <c r="E46" s="383"/>
      <c r="F46" s="548">
        <v>442</v>
      </c>
      <c r="G46" s="548">
        <v>206</v>
      </c>
      <c r="H46" s="548">
        <v>265</v>
      </c>
      <c r="I46" s="548">
        <v>389</v>
      </c>
      <c r="J46" s="548">
        <v>493</v>
      </c>
      <c r="K46" s="549">
        <v>-51</v>
      </c>
      <c r="L46" s="380">
        <v>-10.344827586206897</v>
      </c>
    </row>
    <row r="47" spans="1:12" s="110" customFormat="1" ht="15" customHeight="1" x14ac:dyDescent="0.2">
      <c r="A47" s="381"/>
      <c r="B47" s="385"/>
      <c r="C47" s="382" t="s">
        <v>352</v>
      </c>
      <c r="D47" s="385"/>
      <c r="E47" s="383"/>
      <c r="F47" s="548">
        <v>108</v>
      </c>
      <c r="G47" s="548">
        <v>49</v>
      </c>
      <c r="H47" s="548">
        <v>81</v>
      </c>
      <c r="I47" s="548">
        <v>101</v>
      </c>
      <c r="J47" s="550">
        <v>92</v>
      </c>
      <c r="K47" s="549">
        <v>16</v>
      </c>
      <c r="L47" s="380">
        <v>17.391304347826086</v>
      </c>
    </row>
    <row r="48" spans="1:12" s="110" customFormat="1" ht="15" customHeight="1" x14ac:dyDescent="0.2">
      <c r="A48" s="381"/>
      <c r="B48" s="385"/>
      <c r="C48" s="366" t="s">
        <v>111</v>
      </c>
      <c r="D48" s="386"/>
      <c r="E48" s="387"/>
      <c r="F48" s="548">
        <v>41</v>
      </c>
      <c r="G48" s="548">
        <v>25</v>
      </c>
      <c r="H48" s="548">
        <v>34</v>
      </c>
      <c r="I48" s="548">
        <v>25</v>
      </c>
      <c r="J48" s="548">
        <v>38</v>
      </c>
      <c r="K48" s="549">
        <v>3</v>
      </c>
      <c r="L48" s="380">
        <v>7.8947368421052628</v>
      </c>
    </row>
    <row r="49" spans="1:12" s="110" customFormat="1" ht="15" customHeight="1" x14ac:dyDescent="0.2">
      <c r="A49" s="381"/>
      <c r="B49" s="385"/>
      <c r="C49" s="382" t="s">
        <v>352</v>
      </c>
      <c r="D49" s="385"/>
      <c r="E49" s="383"/>
      <c r="F49" s="548">
        <v>10</v>
      </c>
      <c r="G49" s="548">
        <v>13</v>
      </c>
      <c r="H49" s="548">
        <v>16</v>
      </c>
      <c r="I49" s="548">
        <v>12</v>
      </c>
      <c r="J49" s="548">
        <v>15</v>
      </c>
      <c r="K49" s="549">
        <v>-5</v>
      </c>
      <c r="L49" s="380">
        <v>-33.333333333333336</v>
      </c>
    </row>
    <row r="50" spans="1:12" s="110" customFormat="1" ht="15" customHeight="1" x14ac:dyDescent="0.2">
      <c r="A50" s="381"/>
      <c r="B50" s="384" t="s">
        <v>113</v>
      </c>
      <c r="C50" s="382" t="s">
        <v>181</v>
      </c>
      <c r="D50" s="385"/>
      <c r="E50" s="383"/>
      <c r="F50" s="548">
        <v>2016</v>
      </c>
      <c r="G50" s="548">
        <v>1090</v>
      </c>
      <c r="H50" s="548">
        <v>1902</v>
      </c>
      <c r="I50" s="548">
        <v>2038</v>
      </c>
      <c r="J50" s="550">
        <v>2189</v>
      </c>
      <c r="K50" s="549">
        <v>-173</v>
      </c>
      <c r="L50" s="380">
        <v>-7.9031521242576517</v>
      </c>
    </row>
    <row r="51" spans="1:12" s="110" customFormat="1" ht="15" customHeight="1" x14ac:dyDescent="0.2">
      <c r="A51" s="381"/>
      <c r="B51" s="385"/>
      <c r="C51" s="382" t="s">
        <v>352</v>
      </c>
      <c r="D51" s="385"/>
      <c r="E51" s="383"/>
      <c r="F51" s="548">
        <v>434</v>
      </c>
      <c r="G51" s="548">
        <v>293</v>
      </c>
      <c r="H51" s="548">
        <v>475</v>
      </c>
      <c r="I51" s="548">
        <v>398</v>
      </c>
      <c r="J51" s="548">
        <v>471</v>
      </c>
      <c r="K51" s="549">
        <v>-37</v>
      </c>
      <c r="L51" s="380">
        <v>-7.8556263269639066</v>
      </c>
    </row>
    <row r="52" spans="1:12" s="110" customFormat="1" ht="15" customHeight="1" x14ac:dyDescent="0.2">
      <c r="A52" s="381"/>
      <c r="B52" s="384"/>
      <c r="C52" s="382" t="s">
        <v>182</v>
      </c>
      <c r="D52" s="385"/>
      <c r="E52" s="383"/>
      <c r="F52" s="548">
        <v>947</v>
      </c>
      <c r="G52" s="548">
        <v>716</v>
      </c>
      <c r="H52" s="548">
        <v>902</v>
      </c>
      <c r="I52" s="548">
        <v>888</v>
      </c>
      <c r="J52" s="548">
        <v>973</v>
      </c>
      <c r="K52" s="549">
        <v>-26</v>
      </c>
      <c r="L52" s="380">
        <v>-2.6721479958890031</v>
      </c>
    </row>
    <row r="53" spans="1:12" s="269" customFormat="1" ht="11.25" customHeight="1" x14ac:dyDescent="0.2">
      <c r="A53" s="381"/>
      <c r="B53" s="385"/>
      <c r="C53" s="382" t="s">
        <v>352</v>
      </c>
      <c r="D53" s="385"/>
      <c r="E53" s="383"/>
      <c r="F53" s="548">
        <v>307</v>
      </c>
      <c r="G53" s="548">
        <v>287</v>
      </c>
      <c r="H53" s="548">
        <v>372</v>
      </c>
      <c r="I53" s="548">
        <v>373</v>
      </c>
      <c r="J53" s="550">
        <v>329</v>
      </c>
      <c r="K53" s="549">
        <v>-22</v>
      </c>
      <c r="L53" s="380">
        <v>-6.6869300911854106</v>
      </c>
    </row>
    <row r="54" spans="1:12" s="151" customFormat="1" ht="12.75" customHeight="1" x14ac:dyDescent="0.2">
      <c r="A54" s="381"/>
      <c r="B54" s="384" t="s">
        <v>113</v>
      </c>
      <c r="C54" s="384" t="s">
        <v>116</v>
      </c>
      <c r="D54" s="385"/>
      <c r="E54" s="383"/>
      <c r="F54" s="548">
        <v>2373</v>
      </c>
      <c r="G54" s="548">
        <v>1534</v>
      </c>
      <c r="H54" s="548">
        <v>2265</v>
      </c>
      <c r="I54" s="548">
        <v>2418</v>
      </c>
      <c r="J54" s="548">
        <v>2710</v>
      </c>
      <c r="K54" s="549">
        <v>-337</v>
      </c>
      <c r="L54" s="380">
        <v>-12.435424354243542</v>
      </c>
    </row>
    <row r="55" spans="1:12" ht="11.25" x14ac:dyDescent="0.2">
      <c r="A55" s="381"/>
      <c r="B55" s="385"/>
      <c r="C55" s="382" t="s">
        <v>352</v>
      </c>
      <c r="D55" s="385"/>
      <c r="E55" s="383"/>
      <c r="F55" s="548">
        <v>603</v>
      </c>
      <c r="G55" s="548">
        <v>495</v>
      </c>
      <c r="H55" s="548">
        <v>708</v>
      </c>
      <c r="I55" s="548">
        <v>646</v>
      </c>
      <c r="J55" s="548">
        <v>670</v>
      </c>
      <c r="K55" s="549">
        <v>-67</v>
      </c>
      <c r="L55" s="380">
        <v>-10</v>
      </c>
    </row>
    <row r="56" spans="1:12" ht="14.25" customHeight="1" x14ac:dyDescent="0.2">
      <c r="A56" s="381"/>
      <c r="B56" s="385"/>
      <c r="C56" s="384" t="s">
        <v>117</v>
      </c>
      <c r="D56" s="385"/>
      <c r="E56" s="383"/>
      <c r="F56" s="548">
        <v>589</v>
      </c>
      <c r="G56" s="548">
        <v>272</v>
      </c>
      <c r="H56" s="548">
        <v>539</v>
      </c>
      <c r="I56" s="548">
        <v>506</v>
      </c>
      <c r="J56" s="548">
        <v>452</v>
      </c>
      <c r="K56" s="549">
        <v>137</v>
      </c>
      <c r="L56" s="380">
        <v>30.309734513274336</v>
      </c>
    </row>
    <row r="57" spans="1:12" ht="18.75" customHeight="1" x14ac:dyDescent="0.2">
      <c r="A57" s="388"/>
      <c r="B57" s="389"/>
      <c r="C57" s="390" t="s">
        <v>352</v>
      </c>
      <c r="D57" s="389"/>
      <c r="E57" s="391"/>
      <c r="F57" s="551">
        <v>138</v>
      </c>
      <c r="G57" s="552">
        <v>85</v>
      </c>
      <c r="H57" s="552">
        <v>139</v>
      </c>
      <c r="I57" s="552">
        <v>125</v>
      </c>
      <c r="J57" s="552">
        <v>130</v>
      </c>
      <c r="K57" s="553">
        <f t="shared" ref="K57" si="0">IF(OR(F57=".",J57=".")=TRUE,".",IF(OR(F57="*",J57="*")=TRUE,"*",IF(AND(F57="-",J57="-")=TRUE,"-",IF(AND(ISNUMBER(J57),ISNUMBER(F57))=TRUE,IF(F57-J57=0,0,F57-J57),IF(ISNUMBER(F57)=TRUE,F57,-J57)))))</f>
        <v>8</v>
      </c>
      <c r="L57" s="392">
        <f t="shared" ref="L57" si="1">IF(K57 =".",".",IF(K57 ="*","*",IF(K57="-","-",IF(K57=0,0,IF(OR(J57="-",J57=".",F57="-",F57=".")=TRUE,"X",IF(J57=0,"0,0",IF(ABS(K57*100/J57)&gt;250,".X",(K57*100/J57))))))))</f>
        <v>6.1538461538461542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3037</v>
      </c>
      <c r="E11" s="114">
        <v>1917</v>
      </c>
      <c r="F11" s="114">
        <v>3533</v>
      </c>
      <c r="G11" s="114">
        <v>2986</v>
      </c>
      <c r="H11" s="140">
        <v>3252</v>
      </c>
      <c r="I11" s="115">
        <v>-215</v>
      </c>
      <c r="J11" s="116">
        <v>-6.6113161131611315</v>
      </c>
    </row>
    <row r="12" spans="1:15" s="110" customFormat="1" ht="24.95" customHeight="1" x14ac:dyDescent="0.2">
      <c r="A12" s="193" t="s">
        <v>132</v>
      </c>
      <c r="B12" s="194" t="s">
        <v>133</v>
      </c>
      <c r="C12" s="113">
        <v>8.3635166282515634</v>
      </c>
      <c r="D12" s="115">
        <v>254</v>
      </c>
      <c r="E12" s="114">
        <v>75</v>
      </c>
      <c r="F12" s="114">
        <v>247</v>
      </c>
      <c r="G12" s="114">
        <v>192</v>
      </c>
      <c r="H12" s="140">
        <v>127</v>
      </c>
      <c r="I12" s="115">
        <v>127</v>
      </c>
      <c r="J12" s="116">
        <v>100</v>
      </c>
    </row>
    <row r="13" spans="1:15" s="110" customFormat="1" ht="24.95" customHeight="1" x14ac:dyDescent="0.2">
      <c r="A13" s="193" t="s">
        <v>134</v>
      </c>
      <c r="B13" s="199" t="s">
        <v>214</v>
      </c>
      <c r="C13" s="113">
        <v>1.0536713862364175</v>
      </c>
      <c r="D13" s="115">
        <v>32</v>
      </c>
      <c r="E13" s="114">
        <v>29</v>
      </c>
      <c r="F13" s="114">
        <v>34</v>
      </c>
      <c r="G13" s="114">
        <v>34</v>
      </c>
      <c r="H13" s="140">
        <v>36</v>
      </c>
      <c r="I13" s="115">
        <v>-4</v>
      </c>
      <c r="J13" s="116">
        <v>-11.111111111111111</v>
      </c>
    </row>
    <row r="14" spans="1:15" s="287" customFormat="1" ht="24.95" customHeight="1" x14ac:dyDescent="0.2">
      <c r="A14" s="193" t="s">
        <v>215</v>
      </c>
      <c r="B14" s="199" t="s">
        <v>137</v>
      </c>
      <c r="C14" s="113">
        <v>19.690484030293053</v>
      </c>
      <c r="D14" s="115">
        <v>598</v>
      </c>
      <c r="E14" s="114">
        <v>354</v>
      </c>
      <c r="F14" s="114">
        <v>717</v>
      </c>
      <c r="G14" s="114">
        <v>608</v>
      </c>
      <c r="H14" s="140">
        <v>540</v>
      </c>
      <c r="I14" s="115">
        <v>58</v>
      </c>
      <c r="J14" s="116">
        <v>10.74074074074074</v>
      </c>
      <c r="K14" s="110"/>
      <c r="L14" s="110"/>
      <c r="M14" s="110"/>
      <c r="N14" s="110"/>
      <c r="O14" s="110"/>
    </row>
    <row r="15" spans="1:15" s="110" customFormat="1" ht="24.95" customHeight="1" x14ac:dyDescent="0.2">
      <c r="A15" s="193" t="s">
        <v>216</v>
      </c>
      <c r="B15" s="199" t="s">
        <v>217</v>
      </c>
      <c r="C15" s="113">
        <v>5.6634837010207439</v>
      </c>
      <c r="D15" s="115">
        <v>172</v>
      </c>
      <c r="E15" s="114">
        <v>154</v>
      </c>
      <c r="F15" s="114">
        <v>262</v>
      </c>
      <c r="G15" s="114">
        <v>189</v>
      </c>
      <c r="H15" s="140">
        <v>169</v>
      </c>
      <c r="I15" s="115">
        <v>3</v>
      </c>
      <c r="J15" s="116">
        <v>1.7751479289940828</v>
      </c>
    </row>
    <row r="16" spans="1:15" s="287" customFormat="1" ht="24.95" customHeight="1" x14ac:dyDescent="0.2">
      <c r="A16" s="193" t="s">
        <v>218</v>
      </c>
      <c r="B16" s="199" t="s">
        <v>141</v>
      </c>
      <c r="C16" s="113">
        <v>9.9110964767863017</v>
      </c>
      <c r="D16" s="115">
        <v>301</v>
      </c>
      <c r="E16" s="114">
        <v>110</v>
      </c>
      <c r="F16" s="114">
        <v>258</v>
      </c>
      <c r="G16" s="114">
        <v>296</v>
      </c>
      <c r="H16" s="140">
        <v>198</v>
      </c>
      <c r="I16" s="115">
        <v>103</v>
      </c>
      <c r="J16" s="116">
        <v>52.020202020202021</v>
      </c>
      <c r="K16" s="110"/>
      <c r="L16" s="110"/>
      <c r="M16" s="110"/>
      <c r="N16" s="110"/>
      <c r="O16" s="110"/>
    </row>
    <row r="17" spans="1:15" s="110" customFormat="1" ht="24.95" customHeight="1" x14ac:dyDescent="0.2">
      <c r="A17" s="193" t="s">
        <v>142</v>
      </c>
      <c r="B17" s="199" t="s">
        <v>220</v>
      </c>
      <c r="C17" s="113">
        <v>4.1159038524860057</v>
      </c>
      <c r="D17" s="115">
        <v>125</v>
      </c>
      <c r="E17" s="114">
        <v>90</v>
      </c>
      <c r="F17" s="114">
        <v>197</v>
      </c>
      <c r="G17" s="114">
        <v>123</v>
      </c>
      <c r="H17" s="140">
        <v>173</v>
      </c>
      <c r="I17" s="115">
        <v>-48</v>
      </c>
      <c r="J17" s="116">
        <v>-27.745664739884393</v>
      </c>
    </row>
    <row r="18" spans="1:15" s="287" customFormat="1" ht="24.95" customHeight="1" x14ac:dyDescent="0.2">
      <c r="A18" s="201" t="s">
        <v>144</v>
      </c>
      <c r="B18" s="202" t="s">
        <v>145</v>
      </c>
      <c r="C18" s="113">
        <v>9.2525518603885413</v>
      </c>
      <c r="D18" s="115">
        <v>281</v>
      </c>
      <c r="E18" s="114">
        <v>154</v>
      </c>
      <c r="F18" s="114">
        <v>285</v>
      </c>
      <c r="G18" s="114">
        <v>338</v>
      </c>
      <c r="H18" s="140">
        <v>406</v>
      </c>
      <c r="I18" s="115">
        <v>-125</v>
      </c>
      <c r="J18" s="116">
        <v>-30.788177339901477</v>
      </c>
      <c r="K18" s="110"/>
      <c r="L18" s="110"/>
      <c r="M18" s="110"/>
      <c r="N18" s="110"/>
      <c r="O18" s="110"/>
    </row>
    <row r="19" spans="1:15" s="110" customFormat="1" ht="24.95" customHeight="1" x14ac:dyDescent="0.2">
      <c r="A19" s="193" t="s">
        <v>146</v>
      </c>
      <c r="B19" s="199" t="s">
        <v>147</v>
      </c>
      <c r="C19" s="113">
        <v>12.578202173197234</v>
      </c>
      <c r="D19" s="115">
        <v>382</v>
      </c>
      <c r="E19" s="114">
        <v>240</v>
      </c>
      <c r="F19" s="114">
        <v>421</v>
      </c>
      <c r="G19" s="114">
        <v>316</v>
      </c>
      <c r="H19" s="140">
        <v>354</v>
      </c>
      <c r="I19" s="115">
        <v>28</v>
      </c>
      <c r="J19" s="116">
        <v>7.9096045197740112</v>
      </c>
    </row>
    <row r="20" spans="1:15" s="287" customFormat="1" ht="24.95" customHeight="1" x14ac:dyDescent="0.2">
      <c r="A20" s="193" t="s">
        <v>148</v>
      </c>
      <c r="B20" s="199" t="s">
        <v>149</v>
      </c>
      <c r="C20" s="113">
        <v>4.6756667764241024</v>
      </c>
      <c r="D20" s="115">
        <v>142</v>
      </c>
      <c r="E20" s="114">
        <v>101</v>
      </c>
      <c r="F20" s="114">
        <v>194</v>
      </c>
      <c r="G20" s="114">
        <v>163</v>
      </c>
      <c r="H20" s="140">
        <v>152</v>
      </c>
      <c r="I20" s="115">
        <v>-10</v>
      </c>
      <c r="J20" s="116">
        <v>-6.5789473684210522</v>
      </c>
      <c r="K20" s="110"/>
      <c r="L20" s="110"/>
      <c r="M20" s="110"/>
      <c r="N20" s="110"/>
      <c r="O20" s="110"/>
    </row>
    <row r="21" spans="1:15" s="110" customFormat="1" ht="24.95" customHeight="1" x14ac:dyDescent="0.2">
      <c r="A21" s="201" t="s">
        <v>150</v>
      </c>
      <c r="B21" s="202" t="s">
        <v>151</v>
      </c>
      <c r="C21" s="113">
        <v>5.8281198551201845</v>
      </c>
      <c r="D21" s="115">
        <v>177</v>
      </c>
      <c r="E21" s="114">
        <v>115</v>
      </c>
      <c r="F21" s="114">
        <v>173</v>
      </c>
      <c r="G21" s="114">
        <v>247</v>
      </c>
      <c r="H21" s="140">
        <v>162</v>
      </c>
      <c r="I21" s="115">
        <v>15</v>
      </c>
      <c r="J21" s="116">
        <v>9.2592592592592595</v>
      </c>
    </row>
    <row r="22" spans="1:15" s="110" customFormat="1" ht="24.95" customHeight="1" x14ac:dyDescent="0.2">
      <c r="A22" s="201" t="s">
        <v>152</v>
      </c>
      <c r="B22" s="199" t="s">
        <v>153</v>
      </c>
      <c r="C22" s="113">
        <v>0.26341784655910438</v>
      </c>
      <c r="D22" s="115">
        <v>8</v>
      </c>
      <c r="E22" s="114" t="s">
        <v>513</v>
      </c>
      <c r="F22" s="114">
        <v>13</v>
      </c>
      <c r="G22" s="114">
        <v>28</v>
      </c>
      <c r="H22" s="140">
        <v>9</v>
      </c>
      <c r="I22" s="115">
        <v>-1</v>
      </c>
      <c r="J22" s="116">
        <v>-11.111111111111111</v>
      </c>
    </row>
    <row r="23" spans="1:15" s="110" customFormat="1" ht="24.95" customHeight="1" x14ac:dyDescent="0.2">
      <c r="A23" s="193" t="s">
        <v>154</v>
      </c>
      <c r="B23" s="199" t="s">
        <v>155</v>
      </c>
      <c r="C23" s="113">
        <v>0.4280540006585446</v>
      </c>
      <c r="D23" s="115">
        <v>13</v>
      </c>
      <c r="E23" s="114" t="s">
        <v>513</v>
      </c>
      <c r="F23" s="114">
        <v>8</v>
      </c>
      <c r="G23" s="114">
        <v>22</v>
      </c>
      <c r="H23" s="140">
        <v>13</v>
      </c>
      <c r="I23" s="115">
        <v>0</v>
      </c>
      <c r="J23" s="116">
        <v>0</v>
      </c>
    </row>
    <row r="24" spans="1:15" s="110" customFormat="1" ht="24.95" customHeight="1" x14ac:dyDescent="0.2">
      <c r="A24" s="193" t="s">
        <v>156</v>
      </c>
      <c r="B24" s="199" t="s">
        <v>221</v>
      </c>
      <c r="C24" s="113">
        <v>3.2268686203490287</v>
      </c>
      <c r="D24" s="115">
        <v>98</v>
      </c>
      <c r="E24" s="114">
        <v>92</v>
      </c>
      <c r="F24" s="114">
        <v>107</v>
      </c>
      <c r="G24" s="114">
        <v>84</v>
      </c>
      <c r="H24" s="140">
        <v>93</v>
      </c>
      <c r="I24" s="115">
        <v>5</v>
      </c>
      <c r="J24" s="116">
        <v>5.376344086021505</v>
      </c>
    </row>
    <row r="25" spans="1:15" s="110" customFormat="1" ht="24.95" customHeight="1" x14ac:dyDescent="0.2">
      <c r="A25" s="193" t="s">
        <v>222</v>
      </c>
      <c r="B25" s="204" t="s">
        <v>159</v>
      </c>
      <c r="C25" s="113">
        <v>7.3756997036549228</v>
      </c>
      <c r="D25" s="115">
        <v>224</v>
      </c>
      <c r="E25" s="114">
        <v>138</v>
      </c>
      <c r="F25" s="114">
        <v>197</v>
      </c>
      <c r="G25" s="114">
        <v>217</v>
      </c>
      <c r="H25" s="140">
        <v>199</v>
      </c>
      <c r="I25" s="115">
        <v>25</v>
      </c>
      <c r="J25" s="116">
        <v>12.562814070351759</v>
      </c>
    </row>
    <row r="26" spans="1:15" s="110" customFormat="1" ht="24.95" customHeight="1" x14ac:dyDescent="0.2">
      <c r="A26" s="201">
        <v>782.78300000000002</v>
      </c>
      <c r="B26" s="203" t="s">
        <v>160</v>
      </c>
      <c r="C26" s="113">
        <v>6.2232466249588407</v>
      </c>
      <c r="D26" s="115">
        <v>189</v>
      </c>
      <c r="E26" s="114">
        <v>128</v>
      </c>
      <c r="F26" s="114">
        <v>243</v>
      </c>
      <c r="G26" s="114">
        <v>239</v>
      </c>
      <c r="H26" s="140">
        <v>234</v>
      </c>
      <c r="I26" s="115">
        <v>-45</v>
      </c>
      <c r="J26" s="116">
        <v>-19.23076923076923</v>
      </c>
    </row>
    <row r="27" spans="1:15" s="110" customFormat="1" ht="24.95" customHeight="1" x14ac:dyDescent="0.2">
      <c r="A27" s="193" t="s">
        <v>161</v>
      </c>
      <c r="B27" s="199" t="s">
        <v>162</v>
      </c>
      <c r="C27" s="113">
        <v>3.5561409285479093</v>
      </c>
      <c r="D27" s="115">
        <v>108</v>
      </c>
      <c r="E27" s="114">
        <v>60</v>
      </c>
      <c r="F27" s="114">
        <v>138</v>
      </c>
      <c r="G27" s="114">
        <v>59</v>
      </c>
      <c r="H27" s="140">
        <v>357</v>
      </c>
      <c r="I27" s="115">
        <v>-249</v>
      </c>
      <c r="J27" s="116">
        <v>-69.747899159663859</v>
      </c>
    </row>
    <row r="28" spans="1:15" s="110" customFormat="1" ht="24.95" customHeight="1" x14ac:dyDescent="0.2">
      <c r="A28" s="193" t="s">
        <v>163</v>
      </c>
      <c r="B28" s="199" t="s">
        <v>164</v>
      </c>
      <c r="C28" s="113">
        <v>2.008561080013171</v>
      </c>
      <c r="D28" s="115">
        <v>61</v>
      </c>
      <c r="E28" s="114">
        <v>48</v>
      </c>
      <c r="F28" s="114">
        <v>179</v>
      </c>
      <c r="G28" s="114">
        <v>60</v>
      </c>
      <c r="H28" s="140">
        <v>111</v>
      </c>
      <c r="I28" s="115">
        <v>-50</v>
      </c>
      <c r="J28" s="116">
        <v>-45.045045045045043</v>
      </c>
    </row>
    <row r="29" spans="1:15" s="110" customFormat="1" ht="24.95" customHeight="1" x14ac:dyDescent="0.2">
      <c r="A29" s="193">
        <v>86</v>
      </c>
      <c r="B29" s="199" t="s">
        <v>165</v>
      </c>
      <c r="C29" s="113">
        <v>5.0049390846229835</v>
      </c>
      <c r="D29" s="115">
        <v>152</v>
      </c>
      <c r="E29" s="114">
        <v>142</v>
      </c>
      <c r="F29" s="114">
        <v>231</v>
      </c>
      <c r="G29" s="114">
        <v>135</v>
      </c>
      <c r="H29" s="140">
        <v>138</v>
      </c>
      <c r="I29" s="115">
        <v>14</v>
      </c>
      <c r="J29" s="116">
        <v>10.144927536231885</v>
      </c>
    </row>
    <row r="30" spans="1:15" s="110" customFormat="1" ht="24.95" customHeight="1" x14ac:dyDescent="0.2">
      <c r="A30" s="193">
        <v>87.88</v>
      </c>
      <c r="B30" s="204" t="s">
        <v>166</v>
      </c>
      <c r="C30" s="113">
        <v>6.6513006256173854</v>
      </c>
      <c r="D30" s="115">
        <v>202</v>
      </c>
      <c r="E30" s="114">
        <v>152</v>
      </c>
      <c r="F30" s="114">
        <v>230</v>
      </c>
      <c r="G30" s="114">
        <v>152</v>
      </c>
      <c r="H30" s="140">
        <v>166</v>
      </c>
      <c r="I30" s="115">
        <v>36</v>
      </c>
      <c r="J30" s="116">
        <v>21.686746987951807</v>
      </c>
    </row>
    <row r="31" spans="1:15" s="110" customFormat="1" ht="24.95" customHeight="1" x14ac:dyDescent="0.2">
      <c r="A31" s="193" t="s">
        <v>167</v>
      </c>
      <c r="B31" s="199" t="s">
        <v>168</v>
      </c>
      <c r="C31" s="113">
        <v>3.8195587751070135</v>
      </c>
      <c r="D31" s="115">
        <v>116</v>
      </c>
      <c r="E31" s="114">
        <v>84</v>
      </c>
      <c r="F31" s="114">
        <v>116</v>
      </c>
      <c r="G31" s="114">
        <v>92</v>
      </c>
      <c r="H31" s="140">
        <v>155</v>
      </c>
      <c r="I31" s="115">
        <v>-39</v>
      </c>
      <c r="J31" s="116">
        <v>-25.161290322580644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8.3635166282515634</v>
      </c>
      <c r="D34" s="115">
        <v>254</v>
      </c>
      <c r="E34" s="114">
        <v>75</v>
      </c>
      <c r="F34" s="114">
        <v>247</v>
      </c>
      <c r="G34" s="114">
        <v>192</v>
      </c>
      <c r="H34" s="140">
        <v>127</v>
      </c>
      <c r="I34" s="115">
        <v>127</v>
      </c>
      <c r="J34" s="116">
        <v>100</v>
      </c>
    </row>
    <row r="35" spans="1:10" s="110" customFormat="1" ht="24.95" customHeight="1" x14ac:dyDescent="0.2">
      <c r="A35" s="292" t="s">
        <v>171</v>
      </c>
      <c r="B35" s="293" t="s">
        <v>172</v>
      </c>
      <c r="C35" s="113">
        <v>29.996707276918013</v>
      </c>
      <c r="D35" s="115">
        <v>911</v>
      </c>
      <c r="E35" s="114">
        <v>537</v>
      </c>
      <c r="F35" s="114">
        <v>1036</v>
      </c>
      <c r="G35" s="114">
        <v>980</v>
      </c>
      <c r="H35" s="140">
        <v>982</v>
      </c>
      <c r="I35" s="115">
        <v>-71</v>
      </c>
      <c r="J35" s="116">
        <v>-7.2301425661914465</v>
      </c>
    </row>
    <row r="36" spans="1:10" s="110" customFormat="1" ht="24.95" customHeight="1" x14ac:dyDescent="0.2">
      <c r="A36" s="294" t="s">
        <v>173</v>
      </c>
      <c r="B36" s="295" t="s">
        <v>174</v>
      </c>
      <c r="C36" s="125">
        <v>61.639776094830424</v>
      </c>
      <c r="D36" s="143">
        <v>1872</v>
      </c>
      <c r="E36" s="144">
        <v>1305</v>
      </c>
      <c r="F36" s="144">
        <v>2250</v>
      </c>
      <c r="G36" s="144">
        <v>1814</v>
      </c>
      <c r="H36" s="145">
        <v>2143</v>
      </c>
      <c r="I36" s="143">
        <v>-271</v>
      </c>
      <c r="J36" s="146">
        <v>-12.645823611759216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3037</v>
      </c>
      <c r="F11" s="264">
        <v>1917</v>
      </c>
      <c r="G11" s="264">
        <v>3533</v>
      </c>
      <c r="H11" s="264">
        <v>2986</v>
      </c>
      <c r="I11" s="265">
        <v>3252</v>
      </c>
      <c r="J11" s="263">
        <v>-215</v>
      </c>
      <c r="K11" s="266">
        <v>-6.6113161131611315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25.255186038854131</v>
      </c>
      <c r="E13" s="115">
        <v>767</v>
      </c>
      <c r="F13" s="114">
        <v>544</v>
      </c>
      <c r="G13" s="114">
        <v>951</v>
      </c>
      <c r="H13" s="114">
        <v>847</v>
      </c>
      <c r="I13" s="140">
        <v>841</v>
      </c>
      <c r="J13" s="115">
        <v>-74</v>
      </c>
      <c r="K13" s="116">
        <v>-8.7990487514863265</v>
      </c>
    </row>
    <row r="14" spans="1:15" ht="15.95" customHeight="1" x14ac:dyDescent="0.2">
      <c r="A14" s="306" t="s">
        <v>230</v>
      </c>
      <c r="B14" s="307"/>
      <c r="C14" s="308"/>
      <c r="D14" s="113">
        <v>64.010536713862365</v>
      </c>
      <c r="E14" s="115">
        <v>1944</v>
      </c>
      <c r="F14" s="114">
        <v>1159</v>
      </c>
      <c r="G14" s="114">
        <v>2214</v>
      </c>
      <c r="H14" s="114">
        <v>1794</v>
      </c>
      <c r="I14" s="140">
        <v>2000</v>
      </c>
      <c r="J14" s="115">
        <v>-56</v>
      </c>
      <c r="K14" s="116">
        <v>-2.8</v>
      </c>
    </row>
    <row r="15" spans="1:15" ht="15.95" customHeight="1" x14ac:dyDescent="0.2">
      <c r="A15" s="306" t="s">
        <v>231</v>
      </c>
      <c r="B15" s="307"/>
      <c r="C15" s="308"/>
      <c r="D15" s="113">
        <v>5.2354297003621992</v>
      </c>
      <c r="E15" s="115">
        <v>159</v>
      </c>
      <c r="F15" s="114">
        <v>106</v>
      </c>
      <c r="G15" s="114">
        <v>190</v>
      </c>
      <c r="H15" s="114">
        <v>210</v>
      </c>
      <c r="I15" s="140">
        <v>196</v>
      </c>
      <c r="J15" s="115">
        <v>-37</v>
      </c>
      <c r="K15" s="116">
        <v>-18.877551020408163</v>
      </c>
    </row>
    <row r="16" spans="1:15" ht="15.95" customHeight="1" x14ac:dyDescent="0.2">
      <c r="A16" s="306" t="s">
        <v>232</v>
      </c>
      <c r="B16" s="307"/>
      <c r="C16" s="308"/>
      <c r="D16" s="113">
        <v>5.3671386236417513</v>
      </c>
      <c r="E16" s="115">
        <v>163</v>
      </c>
      <c r="F16" s="114">
        <v>100</v>
      </c>
      <c r="G16" s="114">
        <v>169</v>
      </c>
      <c r="H16" s="114">
        <v>134</v>
      </c>
      <c r="I16" s="140">
        <v>209</v>
      </c>
      <c r="J16" s="115">
        <v>-46</v>
      </c>
      <c r="K16" s="116">
        <v>-22.009569377990431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2.1402700032927231</v>
      </c>
      <c r="E18" s="115">
        <v>65</v>
      </c>
      <c r="F18" s="114">
        <v>41</v>
      </c>
      <c r="G18" s="114">
        <v>131</v>
      </c>
      <c r="H18" s="114">
        <v>76</v>
      </c>
      <c r="I18" s="140">
        <v>68</v>
      </c>
      <c r="J18" s="115">
        <v>-3</v>
      </c>
      <c r="K18" s="116">
        <v>-4.4117647058823533</v>
      </c>
    </row>
    <row r="19" spans="1:11" ht="14.1" customHeight="1" x14ac:dyDescent="0.2">
      <c r="A19" s="306" t="s">
        <v>235</v>
      </c>
      <c r="B19" s="307" t="s">
        <v>236</v>
      </c>
      <c r="C19" s="308"/>
      <c r="D19" s="113">
        <v>1.1195258478761936</v>
      </c>
      <c r="E19" s="115">
        <v>34</v>
      </c>
      <c r="F19" s="114">
        <v>15</v>
      </c>
      <c r="G19" s="114">
        <v>85</v>
      </c>
      <c r="H19" s="114">
        <v>49</v>
      </c>
      <c r="I19" s="140">
        <v>30</v>
      </c>
      <c r="J19" s="115">
        <v>4</v>
      </c>
      <c r="K19" s="116">
        <v>13.333333333333334</v>
      </c>
    </row>
    <row r="20" spans="1:11" ht="14.1" customHeight="1" x14ac:dyDescent="0.2">
      <c r="A20" s="306">
        <v>12</v>
      </c>
      <c r="B20" s="307" t="s">
        <v>237</v>
      </c>
      <c r="C20" s="308"/>
      <c r="D20" s="113">
        <v>9.1537701679288777</v>
      </c>
      <c r="E20" s="115">
        <v>278</v>
      </c>
      <c r="F20" s="114">
        <v>56</v>
      </c>
      <c r="G20" s="114">
        <v>216</v>
      </c>
      <c r="H20" s="114">
        <v>222</v>
      </c>
      <c r="I20" s="140">
        <v>138</v>
      </c>
      <c r="J20" s="115">
        <v>140</v>
      </c>
      <c r="K20" s="116">
        <v>101.44927536231884</v>
      </c>
    </row>
    <row r="21" spans="1:11" ht="14.1" customHeight="1" x14ac:dyDescent="0.2">
      <c r="A21" s="306">
        <v>21</v>
      </c>
      <c r="B21" s="307" t="s">
        <v>238</v>
      </c>
      <c r="C21" s="308"/>
      <c r="D21" s="113">
        <v>0.82318077049720118</v>
      </c>
      <c r="E21" s="115">
        <v>25</v>
      </c>
      <c r="F21" s="114">
        <v>8</v>
      </c>
      <c r="G21" s="114">
        <v>18</v>
      </c>
      <c r="H21" s="114">
        <v>17</v>
      </c>
      <c r="I21" s="140">
        <v>35</v>
      </c>
      <c r="J21" s="115">
        <v>-10</v>
      </c>
      <c r="K21" s="116">
        <v>-28.571428571428573</v>
      </c>
    </row>
    <row r="22" spans="1:11" ht="14.1" customHeight="1" x14ac:dyDescent="0.2">
      <c r="A22" s="306">
        <v>22</v>
      </c>
      <c r="B22" s="307" t="s">
        <v>239</v>
      </c>
      <c r="C22" s="308"/>
      <c r="D22" s="113">
        <v>1.415870925255186</v>
      </c>
      <c r="E22" s="115">
        <v>43</v>
      </c>
      <c r="F22" s="114">
        <v>32</v>
      </c>
      <c r="G22" s="114">
        <v>59</v>
      </c>
      <c r="H22" s="114">
        <v>56</v>
      </c>
      <c r="I22" s="140">
        <v>32</v>
      </c>
      <c r="J22" s="115">
        <v>11</v>
      </c>
      <c r="K22" s="116">
        <v>34.375</v>
      </c>
    </row>
    <row r="23" spans="1:11" ht="14.1" customHeight="1" x14ac:dyDescent="0.2">
      <c r="A23" s="306">
        <v>23</v>
      </c>
      <c r="B23" s="307" t="s">
        <v>240</v>
      </c>
      <c r="C23" s="308"/>
      <c r="D23" s="113">
        <v>0.19756338491932829</v>
      </c>
      <c r="E23" s="115">
        <v>6</v>
      </c>
      <c r="F23" s="114">
        <v>17</v>
      </c>
      <c r="G23" s="114">
        <v>40</v>
      </c>
      <c r="H23" s="114">
        <v>11</v>
      </c>
      <c r="I23" s="140">
        <v>14</v>
      </c>
      <c r="J23" s="115">
        <v>-8</v>
      </c>
      <c r="K23" s="116">
        <v>-57.142857142857146</v>
      </c>
    </row>
    <row r="24" spans="1:11" ht="14.1" customHeight="1" x14ac:dyDescent="0.2">
      <c r="A24" s="306">
        <v>24</v>
      </c>
      <c r="B24" s="307" t="s">
        <v>241</v>
      </c>
      <c r="C24" s="308"/>
      <c r="D24" s="113">
        <v>7.8696081659532435</v>
      </c>
      <c r="E24" s="115">
        <v>239</v>
      </c>
      <c r="F24" s="114">
        <v>106</v>
      </c>
      <c r="G24" s="114">
        <v>239</v>
      </c>
      <c r="H24" s="114">
        <v>258</v>
      </c>
      <c r="I24" s="140">
        <v>203</v>
      </c>
      <c r="J24" s="115">
        <v>36</v>
      </c>
      <c r="K24" s="116">
        <v>17.733990147783253</v>
      </c>
    </row>
    <row r="25" spans="1:11" ht="14.1" customHeight="1" x14ac:dyDescent="0.2">
      <c r="A25" s="306">
        <v>25</v>
      </c>
      <c r="B25" s="307" t="s">
        <v>242</v>
      </c>
      <c r="C25" s="308"/>
      <c r="D25" s="113">
        <v>4.3793216990451107</v>
      </c>
      <c r="E25" s="115">
        <v>133</v>
      </c>
      <c r="F25" s="114">
        <v>89</v>
      </c>
      <c r="G25" s="114">
        <v>169</v>
      </c>
      <c r="H25" s="114">
        <v>125</v>
      </c>
      <c r="I25" s="140">
        <v>167</v>
      </c>
      <c r="J25" s="115">
        <v>-34</v>
      </c>
      <c r="K25" s="116">
        <v>-20.359281437125748</v>
      </c>
    </row>
    <row r="26" spans="1:11" ht="14.1" customHeight="1" x14ac:dyDescent="0.2">
      <c r="A26" s="306">
        <v>26</v>
      </c>
      <c r="B26" s="307" t="s">
        <v>243</v>
      </c>
      <c r="C26" s="308"/>
      <c r="D26" s="113">
        <v>2.9634507737899241</v>
      </c>
      <c r="E26" s="115">
        <v>90</v>
      </c>
      <c r="F26" s="114">
        <v>35</v>
      </c>
      <c r="G26" s="114">
        <v>103</v>
      </c>
      <c r="H26" s="114">
        <v>79</v>
      </c>
      <c r="I26" s="140">
        <v>76</v>
      </c>
      <c r="J26" s="115">
        <v>14</v>
      </c>
      <c r="K26" s="116">
        <v>18.421052631578949</v>
      </c>
    </row>
    <row r="27" spans="1:11" ht="14.1" customHeight="1" x14ac:dyDescent="0.2">
      <c r="A27" s="306">
        <v>27</v>
      </c>
      <c r="B27" s="307" t="s">
        <v>244</v>
      </c>
      <c r="C27" s="308"/>
      <c r="D27" s="113">
        <v>1.0536713862364175</v>
      </c>
      <c r="E27" s="115">
        <v>32</v>
      </c>
      <c r="F27" s="114">
        <v>19</v>
      </c>
      <c r="G27" s="114">
        <v>54</v>
      </c>
      <c r="H27" s="114">
        <v>42</v>
      </c>
      <c r="I27" s="140">
        <v>47</v>
      </c>
      <c r="J27" s="115">
        <v>-15</v>
      </c>
      <c r="K27" s="116">
        <v>-31.914893617021278</v>
      </c>
    </row>
    <row r="28" spans="1:11" ht="14.1" customHeight="1" x14ac:dyDescent="0.2">
      <c r="A28" s="306">
        <v>28</v>
      </c>
      <c r="B28" s="307" t="s">
        <v>245</v>
      </c>
      <c r="C28" s="308"/>
      <c r="D28" s="113">
        <v>0.39512676983865658</v>
      </c>
      <c r="E28" s="115">
        <v>12</v>
      </c>
      <c r="F28" s="114" t="s">
        <v>513</v>
      </c>
      <c r="G28" s="114">
        <v>5</v>
      </c>
      <c r="H28" s="114">
        <v>4</v>
      </c>
      <c r="I28" s="140">
        <v>7</v>
      </c>
      <c r="J28" s="115">
        <v>5</v>
      </c>
      <c r="K28" s="116">
        <v>71.428571428571431</v>
      </c>
    </row>
    <row r="29" spans="1:11" ht="14.1" customHeight="1" x14ac:dyDescent="0.2">
      <c r="A29" s="306">
        <v>29</v>
      </c>
      <c r="B29" s="307" t="s">
        <v>246</v>
      </c>
      <c r="C29" s="308"/>
      <c r="D29" s="113">
        <v>4.906157392163319</v>
      </c>
      <c r="E29" s="115">
        <v>149</v>
      </c>
      <c r="F29" s="114">
        <v>104</v>
      </c>
      <c r="G29" s="114">
        <v>150</v>
      </c>
      <c r="H29" s="114">
        <v>163</v>
      </c>
      <c r="I29" s="140">
        <v>129</v>
      </c>
      <c r="J29" s="115">
        <v>20</v>
      </c>
      <c r="K29" s="116">
        <v>15.503875968992247</v>
      </c>
    </row>
    <row r="30" spans="1:11" ht="14.1" customHeight="1" x14ac:dyDescent="0.2">
      <c r="A30" s="306" t="s">
        <v>247</v>
      </c>
      <c r="B30" s="307" t="s">
        <v>248</v>
      </c>
      <c r="C30" s="308"/>
      <c r="D30" s="113">
        <v>3.2927230819888047</v>
      </c>
      <c r="E30" s="115">
        <v>100</v>
      </c>
      <c r="F30" s="114">
        <v>70</v>
      </c>
      <c r="G30" s="114">
        <v>100</v>
      </c>
      <c r="H30" s="114">
        <v>92</v>
      </c>
      <c r="I30" s="140">
        <v>75</v>
      </c>
      <c r="J30" s="115">
        <v>25</v>
      </c>
      <c r="K30" s="116">
        <v>33.333333333333336</v>
      </c>
    </row>
    <row r="31" spans="1:11" ht="14.1" customHeight="1" x14ac:dyDescent="0.2">
      <c r="A31" s="306" t="s">
        <v>249</v>
      </c>
      <c r="B31" s="307" t="s">
        <v>250</v>
      </c>
      <c r="C31" s="308"/>
      <c r="D31" s="113" t="s">
        <v>513</v>
      </c>
      <c r="E31" s="115" t="s">
        <v>513</v>
      </c>
      <c r="F31" s="114">
        <v>34</v>
      </c>
      <c r="G31" s="114">
        <v>50</v>
      </c>
      <c r="H31" s="114">
        <v>71</v>
      </c>
      <c r="I31" s="140">
        <v>54</v>
      </c>
      <c r="J31" s="115" t="s">
        <v>513</v>
      </c>
      <c r="K31" s="116" t="s">
        <v>513</v>
      </c>
    </row>
    <row r="32" spans="1:11" ht="14.1" customHeight="1" x14ac:dyDescent="0.2">
      <c r="A32" s="306">
        <v>31</v>
      </c>
      <c r="B32" s="307" t="s">
        <v>251</v>
      </c>
      <c r="C32" s="308"/>
      <c r="D32" s="113">
        <v>0.19756338491932829</v>
      </c>
      <c r="E32" s="115">
        <v>6</v>
      </c>
      <c r="F32" s="114" t="s">
        <v>513</v>
      </c>
      <c r="G32" s="114">
        <v>9</v>
      </c>
      <c r="H32" s="114">
        <v>12</v>
      </c>
      <c r="I32" s="140">
        <v>15</v>
      </c>
      <c r="J32" s="115">
        <v>-9</v>
      </c>
      <c r="K32" s="116">
        <v>-60</v>
      </c>
    </row>
    <row r="33" spans="1:11" ht="14.1" customHeight="1" x14ac:dyDescent="0.2">
      <c r="A33" s="306">
        <v>32</v>
      </c>
      <c r="B33" s="307" t="s">
        <v>252</v>
      </c>
      <c r="C33" s="308"/>
      <c r="D33" s="113">
        <v>2.7658873888705959</v>
      </c>
      <c r="E33" s="115">
        <v>84</v>
      </c>
      <c r="F33" s="114">
        <v>34</v>
      </c>
      <c r="G33" s="114">
        <v>69</v>
      </c>
      <c r="H33" s="114">
        <v>142</v>
      </c>
      <c r="I33" s="140">
        <v>189</v>
      </c>
      <c r="J33" s="115">
        <v>-105</v>
      </c>
      <c r="K33" s="116">
        <v>-55.555555555555557</v>
      </c>
    </row>
    <row r="34" spans="1:11" ht="14.1" customHeight="1" x14ac:dyDescent="0.2">
      <c r="A34" s="306">
        <v>33</v>
      </c>
      <c r="B34" s="307" t="s">
        <v>253</v>
      </c>
      <c r="C34" s="308"/>
      <c r="D34" s="113">
        <v>2.0744155416529471</v>
      </c>
      <c r="E34" s="115">
        <v>63</v>
      </c>
      <c r="F34" s="114">
        <v>35</v>
      </c>
      <c r="G34" s="114">
        <v>70</v>
      </c>
      <c r="H34" s="114">
        <v>77</v>
      </c>
      <c r="I34" s="140">
        <v>53</v>
      </c>
      <c r="J34" s="115">
        <v>10</v>
      </c>
      <c r="K34" s="116">
        <v>18.867924528301888</v>
      </c>
    </row>
    <row r="35" spans="1:11" ht="14.1" customHeight="1" x14ac:dyDescent="0.2">
      <c r="A35" s="306">
        <v>34</v>
      </c>
      <c r="B35" s="307" t="s">
        <v>254</v>
      </c>
      <c r="C35" s="308"/>
      <c r="D35" s="113">
        <v>2.3707606190319392</v>
      </c>
      <c r="E35" s="115">
        <v>72</v>
      </c>
      <c r="F35" s="114">
        <v>48</v>
      </c>
      <c r="G35" s="114">
        <v>72</v>
      </c>
      <c r="H35" s="114">
        <v>66</v>
      </c>
      <c r="I35" s="140">
        <v>109</v>
      </c>
      <c r="J35" s="115">
        <v>-37</v>
      </c>
      <c r="K35" s="116">
        <v>-33.944954128440365</v>
      </c>
    </row>
    <row r="36" spans="1:11" ht="14.1" customHeight="1" x14ac:dyDescent="0.2">
      <c r="A36" s="306">
        <v>41</v>
      </c>
      <c r="B36" s="307" t="s">
        <v>255</v>
      </c>
      <c r="C36" s="308"/>
      <c r="D36" s="113">
        <v>1.5146526177148503</v>
      </c>
      <c r="E36" s="115">
        <v>46</v>
      </c>
      <c r="F36" s="114">
        <v>26</v>
      </c>
      <c r="G36" s="114">
        <v>58</v>
      </c>
      <c r="H36" s="114">
        <v>65</v>
      </c>
      <c r="I36" s="140">
        <v>75</v>
      </c>
      <c r="J36" s="115">
        <v>-29</v>
      </c>
      <c r="K36" s="116">
        <v>-38.666666666666664</v>
      </c>
    </row>
    <row r="37" spans="1:11" ht="14.1" customHeight="1" x14ac:dyDescent="0.2">
      <c r="A37" s="306">
        <v>42</v>
      </c>
      <c r="B37" s="307" t="s">
        <v>256</v>
      </c>
      <c r="C37" s="308"/>
      <c r="D37" s="113" t="s">
        <v>513</v>
      </c>
      <c r="E37" s="115" t="s">
        <v>513</v>
      </c>
      <c r="F37" s="114">
        <v>0</v>
      </c>
      <c r="G37" s="114">
        <v>3</v>
      </c>
      <c r="H37" s="114">
        <v>4</v>
      </c>
      <c r="I37" s="140">
        <v>3</v>
      </c>
      <c r="J37" s="115" t="s">
        <v>513</v>
      </c>
      <c r="K37" s="116" t="s">
        <v>513</v>
      </c>
    </row>
    <row r="38" spans="1:11" ht="14.1" customHeight="1" x14ac:dyDescent="0.2">
      <c r="A38" s="306">
        <v>43</v>
      </c>
      <c r="B38" s="307" t="s">
        <v>257</v>
      </c>
      <c r="C38" s="308"/>
      <c r="D38" s="113">
        <v>0.52683569311820877</v>
      </c>
      <c r="E38" s="115">
        <v>16</v>
      </c>
      <c r="F38" s="114">
        <v>6</v>
      </c>
      <c r="G38" s="114">
        <v>17</v>
      </c>
      <c r="H38" s="114">
        <v>29</v>
      </c>
      <c r="I38" s="140">
        <v>7</v>
      </c>
      <c r="J38" s="115">
        <v>9</v>
      </c>
      <c r="K38" s="116">
        <v>128.57142857142858</v>
      </c>
    </row>
    <row r="39" spans="1:11" ht="14.1" customHeight="1" x14ac:dyDescent="0.2">
      <c r="A39" s="306">
        <v>51</v>
      </c>
      <c r="B39" s="307" t="s">
        <v>258</v>
      </c>
      <c r="C39" s="308"/>
      <c r="D39" s="113">
        <v>8.7586433980902214</v>
      </c>
      <c r="E39" s="115">
        <v>266</v>
      </c>
      <c r="F39" s="114">
        <v>180</v>
      </c>
      <c r="G39" s="114">
        <v>360</v>
      </c>
      <c r="H39" s="114">
        <v>242</v>
      </c>
      <c r="I39" s="140">
        <v>256</v>
      </c>
      <c r="J39" s="115">
        <v>10</v>
      </c>
      <c r="K39" s="116">
        <v>3.90625</v>
      </c>
    </row>
    <row r="40" spans="1:11" ht="14.1" customHeight="1" x14ac:dyDescent="0.2">
      <c r="A40" s="306" t="s">
        <v>259</v>
      </c>
      <c r="B40" s="307" t="s">
        <v>260</v>
      </c>
      <c r="C40" s="308"/>
      <c r="D40" s="113">
        <v>7.8037537043134675</v>
      </c>
      <c r="E40" s="115">
        <v>237</v>
      </c>
      <c r="F40" s="114">
        <v>160</v>
      </c>
      <c r="G40" s="114">
        <v>329</v>
      </c>
      <c r="H40" s="114">
        <v>223</v>
      </c>
      <c r="I40" s="140">
        <v>224</v>
      </c>
      <c r="J40" s="115">
        <v>13</v>
      </c>
      <c r="K40" s="116">
        <v>5.8035714285714288</v>
      </c>
    </row>
    <row r="41" spans="1:11" ht="14.1" customHeight="1" x14ac:dyDescent="0.2">
      <c r="A41" s="306"/>
      <c r="B41" s="307" t="s">
        <v>261</v>
      </c>
      <c r="C41" s="308"/>
      <c r="D41" s="113">
        <v>7.6061903193941394</v>
      </c>
      <c r="E41" s="115">
        <v>231</v>
      </c>
      <c r="F41" s="114">
        <v>143</v>
      </c>
      <c r="G41" s="114">
        <v>316</v>
      </c>
      <c r="H41" s="114">
        <v>211</v>
      </c>
      <c r="I41" s="140">
        <v>217</v>
      </c>
      <c r="J41" s="115">
        <v>14</v>
      </c>
      <c r="K41" s="116">
        <v>6.4516129032258061</v>
      </c>
    </row>
    <row r="42" spans="1:11" ht="14.1" customHeight="1" x14ac:dyDescent="0.2">
      <c r="A42" s="306">
        <v>52</v>
      </c>
      <c r="B42" s="307" t="s">
        <v>262</v>
      </c>
      <c r="C42" s="308"/>
      <c r="D42" s="113">
        <v>4.4122489298649983</v>
      </c>
      <c r="E42" s="115">
        <v>134</v>
      </c>
      <c r="F42" s="114">
        <v>98</v>
      </c>
      <c r="G42" s="114">
        <v>130</v>
      </c>
      <c r="H42" s="114">
        <v>144</v>
      </c>
      <c r="I42" s="140">
        <v>133</v>
      </c>
      <c r="J42" s="115">
        <v>1</v>
      </c>
      <c r="K42" s="116">
        <v>0.75187969924812026</v>
      </c>
    </row>
    <row r="43" spans="1:11" ht="14.1" customHeight="1" x14ac:dyDescent="0.2">
      <c r="A43" s="306" t="s">
        <v>263</v>
      </c>
      <c r="B43" s="307" t="s">
        <v>264</v>
      </c>
      <c r="C43" s="308"/>
      <c r="D43" s="113">
        <v>3.7866315442871255</v>
      </c>
      <c r="E43" s="115">
        <v>115</v>
      </c>
      <c r="F43" s="114">
        <v>86</v>
      </c>
      <c r="G43" s="114">
        <v>117</v>
      </c>
      <c r="H43" s="114">
        <v>125</v>
      </c>
      <c r="I43" s="140">
        <v>121</v>
      </c>
      <c r="J43" s="115">
        <v>-6</v>
      </c>
      <c r="K43" s="116">
        <v>-4.9586776859504136</v>
      </c>
    </row>
    <row r="44" spans="1:11" ht="14.1" customHeight="1" x14ac:dyDescent="0.2">
      <c r="A44" s="306">
        <v>53</v>
      </c>
      <c r="B44" s="307" t="s">
        <v>265</v>
      </c>
      <c r="C44" s="308"/>
      <c r="D44" s="113">
        <v>1.5805070793546263</v>
      </c>
      <c r="E44" s="115">
        <v>48</v>
      </c>
      <c r="F44" s="114">
        <v>47</v>
      </c>
      <c r="G44" s="114">
        <v>46</v>
      </c>
      <c r="H44" s="114">
        <v>41</v>
      </c>
      <c r="I44" s="140">
        <v>92</v>
      </c>
      <c r="J44" s="115">
        <v>-44</v>
      </c>
      <c r="K44" s="116">
        <v>-47.826086956521742</v>
      </c>
    </row>
    <row r="45" spans="1:11" ht="14.1" customHeight="1" x14ac:dyDescent="0.2">
      <c r="A45" s="306" t="s">
        <v>266</v>
      </c>
      <c r="B45" s="307" t="s">
        <v>267</v>
      </c>
      <c r="C45" s="308"/>
      <c r="D45" s="113">
        <v>1.5805070793546263</v>
      </c>
      <c r="E45" s="115">
        <v>48</v>
      </c>
      <c r="F45" s="114">
        <v>45</v>
      </c>
      <c r="G45" s="114">
        <v>44</v>
      </c>
      <c r="H45" s="114">
        <v>41</v>
      </c>
      <c r="I45" s="140">
        <v>90</v>
      </c>
      <c r="J45" s="115">
        <v>-42</v>
      </c>
      <c r="K45" s="116">
        <v>-46.666666666666664</v>
      </c>
    </row>
    <row r="46" spans="1:11" ht="14.1" customHeight="1" x14ac:dyDescent="0.2">
      <c r="A46" s="306">
        <v>54</v>
      </c>
      <c r="B46" s="307" t="s">
        <v>268</v>
      </c>
      <c r="C46" s="308"/>
      <c r="D46" s="113">
        <v>3.5232136977280213</v>
      </c>
      <c r="E46" s="115">
        <v>107</v>
      </c>
      <c r="F46" s="114">
        <v>91</v>
      </c>
      <c r="G46" s="114">
        <v>124</v>
      </c>
      <c r="H46" s="114">
        <v>91</v>
      </c>
      <c r="I46" s="140">
        <v>127</v>
      </c>
      <c r="J46" s="115">
        <v>-20</v>
      </c>
      <c r="K46" s="116">
        <v>-15.748031496062993</v>
      </c>
    </row>
    <row r="47" spans="1:11" ht="14.1" customHeight="1" x14ac:dyDescent="0.2">
      <c r="A47" s="306">
        <v>61</v>
      </c>
      <c r="B47" s="307" t="s">
        <v>269</v>
      </c>
      <c r="C47" s="308"/>
      <c r="D47" s="113">
        <v>0.75732630885742513</v>
      </c>
      <c r="E47" s="115">
        <v>23</v>
      </c>
      <c r="F47" s="114">
        <v>15</v>
      </c>
      <c r="G47" s="114">
        <v>36</v>
      </c>
      <c r="H47" s="114">
        <v>31</v>
      </c>
      <c r="I47" s="140">
        <v>31</v>
      </c>
      <c r="J47" s="115">
        <v>-8</v>
      </c>
      <c r="K47" s="116">
        <v>-25.806451612903224</v>
      </c>
    </row>
    <row r="48" spans="1:11" ht="14.1" customHeight="1" x14ac:dyDescent="0.2">
      <c r="A48" s="306">
        <v>62</v>
      </c>
      <c r="B48" s="307" t="s">
        <v>270</v>
      </c>
      <c r="C48" s="308"/>
      <c r="D48" s="113">
        <v>5.992756009219625</v>
      </c>
      <c r="E48" s="115">
        <v>182</v>
      </c>
      <c r="F48" s="114">
        <v>147</v>
      </c>
      <c r="G48" s="114">
        <v>249</v>
      </c>
      <c r="H48" s="114">
        <v>162</v>
      </c>
      <c r="I48" s="140">
        <v>167</v>
      </c>
      <c r="J48" s="115">
        <v>15</v>
      </c>
      <c r="K48" s="116">
        <v>8.9820359281437128</v>
      </c>
    </row>
    <row r="49" spans="1:11" ht="14.1" customHeight="1" x14ac:dyDescent="0.2">
      <c r="A49" s="306">
        <v>63</v>
      </c>
      <c r="B49" s="307" t="s">
        <v>271</v>
      </c>
      <c r="C49" s="308"/>
      <c r="D49" s="113">
        <v>3.8854132367467895</v>
      </c>
      <c r="E49" s="115">
        <v>118</v>
      </c>
      <c r="F49" s="114">
        <v>79</v>
      </c>
      <c r="G49" s="114">
        <v>121</v>
      </c>
      <c r="H49" s="114">
        <v>157</v>
      </c>
      <c r="I49" s="140">
        <v>103</v>
      </c>
      <c r="J49" s="115">
        <v>15</v>
      </c>
      <c r="K49" s="116">
        <v>14.563106796116505</v>
      </c>
    </row>
    <row r="50" spans="1:11" ht="14.1" customHeight="1" x14ac:dyDescent="0.2">
      <c r="A50" s="306" t="s">
        <v>272</v>
      </c>
      <c r="B50" s="307" t="s">
        <v>273</v>
      </c>
      <c r="C50" s="308"/>
      <c r="D50" s="113">
        <v>0.75732630885742513</v>
      </c>
      <c r="E50" s="115">
        <v>23</v>
      </c>
      <c r="F50" s="114">
        <v>11</v>
      </c>
      <c r="G50" s="114">
        <v>29</v>
      </c>
      <c r="H50" s="114">
        <v>33</v>
      </c>
      <c r="I50" s="140">
        <v>12</v>
      </c>
      <c r="J50" s="115">
        <v>11</v>
      </c>
      <c r="K50" s="116">
        <v>91.666666666666671</v>
      </c>
    </row>
    <row r="51" spans="1:11" ht="14.1" customHeight="1" x14ac:dyDescent="0.2">
      <c r="A51" s="306" t="s">
        <v>274</v>
      </c>
      <c r="B51" s="307" t="s">
        <v>275</v>
      </c>
      <c r="C51" s="308"/>
      <c r="D51" s="113">
        <v>2.798814619690484</v>
      </c>
      <c r="E51" s="115">
        <v>85</v>
      </c>
      <c r="F51" s="114">
        <v>53</v>
      </c>
      <c r="G51" s="114">
        <v>75</v>
      </c>
      <c r="H51" s="114">
        <v>100</v>
      </c>
      <c r="I51" s="140">
        <v>76</v>
      </c>
      <c r="J51" s="115">
        <v>9</v>
      </c>
      <c r="K51" s="116">
        <v>11.842105263157896</v>
      </c>
    </row>
    <row r="52" spans="1:11" ht="14.1" customHeight="1" x14ac:dyDescent="0.2">
      <c r="A52" s="306">
        <v>71</v>
      </c>
      <c r="B52" s="307" t="s">
        <v>276</v>
      </c>
      <c r="C52" s="308"/>
      <c r="D52" s="113">
        <v>5.3671386236417513</v>
      </c>
      <c r="E52" s="115">
        <v>163</v>
      </c>
      <c r="F52" s="114">
        <v>110</v>
      </c>
      <c r="G52" s="114">
        <v>193</v>
      </c>
      <c r="H52" s="114">
        <v>170</v>
      </c>
      <c r="I52" s="140">
        <v>349</v>
      </c>
      <c r="J52" s="115">
        <v>-186</v>
      </c>
      <c r="K52" s="116">
        <v>-53.295128939828082</v>
      </c>
    </row>
    <row r="53" spans="1:11" ht="14.1" customHeight="1" x14ac:dyDescent="0.2">
      <c r="A53" s="306" t="s">
        <v>277</v>
      </c>
      <c r="B53" s="307" t="s">
        <v>278</v>
      </c>
      <c r="C53" s="308"/>
      <c r="D53" s="113">
        <v>1.382943694435298</v>
      </c>
      <c r="E53" s="115">
        <v>42</v>
      </c>
      <c r="F53" s="114">
        <v>32</v>
      </c>
      <c r="G53" s="114">
        <v>59</v>
      </c>
      <c r="H53" s="114">
        <v>50</v>
      </c>
      <c r="I53" s="140">
        <v>187</v>
      </c>
      <c r="J53" s="115">
        <v>-145</v>
      </c>
      <c r="K53" s="116">
        <v>-77.540106951871664</v>
      </c>
    </row>
    <row r="54" spans="1:11" ht="14.1" customHeight="1" x14ac:dyDescent="0.2">
      <c r="A54" s="306" t="s">
        <v>279</v>
      </c>
      <c r="B54" s="307" t="s">
        <v>280</v>
      </c>
      <c r="C54" s="308"/>
      <c r="D54" s="113">
        <v>3.2268686203490287</v>
      </c>
      <c r="E54" s="115">
        <v>98</v>
      </c>
      <c r="F54" s="114">
        <v>70</v>
      </c>
      <c r="G54" s="114">
        <v>113</v>
      </c>
      <c r="H54" s="114">
        <v>109</v>
      </c>
      <c r="I54" s="140">
        <v>146</v>
      </c>
      <c r="J54" s="115">
        <v>-48</v>
      </c>
      <c r="K54" s="116">
        <v>-32.876712328767127</v>
      </c>
    </row>
    <row r="55" spans="1:11" ht="14.1" customHeight="1" x14ac:dyDescent="0.2">
      <c r="A55" s="306">
        <v>72</v>
      </c>
      <c r="B55" s="307" t="s">
        <v>281</v>
      </c>
      <c r="C55" s="308"/>
      <c r="D55" s="113">
        <v>1.0536713862364175</v>
      </c>
      <c r="E55" s="115">
        <v>32</v>
      </c>
      <c r="F55" s="114">
        <v>23</v>
      </c>
      <c r="G55" s="114">
        <v>38</v>
      </c>
      <c r="H55" s="114">
        <v>50</v>
      </c>
      <c r="I55" s="140">
        <v>35</v>
      </c>
      <c r="J55" s="115">
        <v>-3</v>
      </c>
      <c r="K55" s="116">
        <v>-8.5714285714285712</v>
      </c>
    </row>
    <row r="56" spans="1:11" ht="14.1" customHeight="1" x14ac:dyDescent="0.2">
      <c r="A56" s="306" t="s">
        <v>282</v>
      </c>
      <c r="B56" s="307" t="s">
        <v>283</v>
      </c>
      <c r="C56" s="308"/>
      <c r="D56" s="113">
        <v>0.23049061573921634</v>
      </c>
      <c r="E56" s="115">
        <v>7</v>
      </c>
      <c r="F56" s="114">
        <v>4</v>
      </c>
      <c r="G56" s="114">
        <v>8</v>
      </c>
      <c r="H56" s="114">
        <v>13</v>
      </c>
      <c r="I56" s="140">
        <v>8</v>
      </c>
      <c r="J56" s="115">
        <v>-1</v>
      </c>
      <c r="K56" s="116">
        <v>-12.5</v>
      </c>
    </row>
    <row r="57" spans="1:11" ht="14.1" customHeight="1" x14ac:dyDescent="0.2">
      <c r="A57" s="306" t="s">
        <v>284</v>
      </c>
      <c r="B57" s="307" t="s">
        <v>285</v>
      </c>
      <c r="C57" s="308"/>
      <c r="D57" s="113">
        <v>0.65854461639776096</v>
      </c>
      <c r="E57" s="115">
        <v>20</v>
      </c>
      <c r="F57" s="114">
        <v>11</v>
      </c>
      <c r="G57" s="114">
        <v>19</v>
      </c>
      <c r="H57" s="114">
        <v>27</v>
      </c>
      <c r="I57" s="140">
        <v>22</v>
      </c>
      <c r="J57" s="115">
        <v>-2</v>
      </c>
      <c r="K57" s="116">
        <v>-9.0909090909090917</v>
      </c>
    </row>
    <row r="58" spans="1:11" ht="14.1" customHeight="1" x14ac:dyDescent="0.2">
      <c r="A58" s="306">
        <v>73</v>
      </c>
      <c r="B58" s="307" t="s">
        <v>286</v>
      </c>
      <c r="C58" s="308"/>
      <c r="D58" s="113">
        <v>0.98781692459664139</v>
      </c>
      <c r="E58" s="115">
        <v>30</v>
      </c>
      <c r="F58" s="114">
        <v>38</v>
      </c>
      <c r="G58" s="114">
        <v>60</v>
      </c>
      <c r="H58" s="114">
        <v>23</v>
      </c>
      <c r="I58" s="140">
        <v>54</v>
      </c>
      <c r="J58" s="115">
        <v>-24</v>
      </c>
      <c r="K58" s="116">
        <v>-44.444444444444443</v>
      </c>
    </row>
    <row r="59" spans="1:11" ht="14.1" customHeight="1" x14ac:dyDescent="0.2">
      <c r="A59" s="306" t="s">
        <v>287</v>
      </c>
      <c r="B59" s="307" t="s">
        <v>288</v>
      </c>
      <c r="C59" s="308"/>
      <c r="D59" s="113">
        <v>0.79025353967731315</v>
      </c>
      <c r="E59" s="115">
        <v>24</v>
      </c>
      <c r="F59" s="114">
        <v>28</v>
      </c>
      <c r="G59" s="114">
        <v>52</v>
      </c>
      <c r="H59" s="114">
        <v>19</v>
      </c>
      <c r="I59" s="140">
        <v>45</v>
      </c>
      <c r="J59" s="115">
        <v>-21</v>
      </c>
      <c r="K59" s="116">
        <v>-46.666666666666664</v>
      </c>
    </row>
    <row r="60" spans="1:11" ht="14.1" customHeight="1" x14ac:dyDescent="0.2">
      <c r="A60" s="306">
        <v>81</v>
      </c>
      <c r="B60" s="307" t="s">
        <v>289</v>
      </c>
      <c r="C60" s="308"/>
      <c r="D60" s="113">
        <v>6.0915377016792887</v>
      </c>
      <c r="E60" s="115">
        <v>185</v>
      </c>
      <c r="F60" s="114">
        <v>157</v>
      </c>
      <c r="G60" s="114">
        <v>237</v>
      </c>
      <c r="H60" s="114">
        <v>135</v>
      </c>
      <c r="I60" s="140">
        <v>153</v>
      </c>
      <c r="J60" s="115">
        <v>32</v>
      </c>
      <c r="K60" s="116">
        <v>20.915032679738562</v>
      </c>
    </row>
    <row r="61" spans="1:11" ht="14.1" customHeight="1" x14ac:dyDescent="0.2">
      <c r="A61" s="306" t="s">
        <v>290</v>
      </c>
      <c r="B61" s="307" t="s">
        <v>291</v>
      </c>
      <c r="C61" s="308"/>
      <c r="D61" s="113">
        <v>1.2183075403358579</v>
      </c>
      <c r="E61" s="115">
        <v>37</v>
      </c>
      <c r="F61" s="114">
        <v>35</v>
      </c>
      <c r="G61" s="114">
        <v>45</v>
      </c>
      <c r="H61" s="114">
        <v>39</v>
      </c>
      <c r="I61" s="140">
        <v>37</v>
      </c>
      <c r="J61" s="115">
        <v>0</v>
      </c>
      <c r="K61" s="116">
        <v>0</v>
      </c>
    </row>
    <row r="62" spans="1:11" ht="14.1" customHeight="1" x14ac:dyDescent="0.2">
      <c r="A62" s="306" t="s">
        <v>292</v>
      </c>
      <c r="B62" s="307" t="s">
        <v>293</v>
      </c>
      <c r="C62" s="308"/>
      <c r="D62" s="113">
        <v>3.2927230819888047</v>
      </c>
      <c r="E62" s="115">
        <v>100</v>
      </c>
      <c r="F62" s="114">
        <v>84</v>
      </c>
      <c r="G62" s="114">
        <v>137</v>
      </c>
      <c r="H62" s="114">
        <v>56</v>
      </c>
      <c r="I62" s="140">
        <v>54</v>
      </c>
      <c r="J62" s="115">
        <v>46</v>
      </c>
      <c r="K62" s="116">
        <v>85.18518518518519</v>
      </c>
    </row>
    <row r="63" spans="1:11" ht="14.1" customHeight="1" x14ac:dyDescent="0.2">
      <c r="A63" s="306"/>
      <c r="B63" s="307" t="s">
        <v>294</v>
      </c>
      <c r="C63" s="308"/>
      <c r="D63" s="113">
        <v>3.0293052354297005</v>
      </c>
      <c r="E63" s="115">
        <v>92</v>
      </c>
      <c r="F63" s="114">
        <v>74</v>
      </c>
      <c r="G63" s="114">
        <v>116</v>
      </c>
      <c r="H63" s="114">
        <v>45</v>
      </c>
      <c r="I63" s="140">
        <v>47</v>
      </c>
      <c r="J63" s="115">
        <v>45</v>
      </c>
      <c r="K63" s="116">
        <v>95.744680851063833</v>
      </c>
    </row>
    <row r="64" spans="1:11" ht="14.1" customHeight="1" x14ac:dyDescent="0.2">
      <c r="A64" s="306" t="s">
        <v>295</v>
      </c>
      <c r="B64" s="307" t="s">
        <v>296</v>
      </c>
      <c r="C64" s="308"/>
      <c r="D64" s="113">
        <v>0.75732630885742513</v>
      </c>
      <c r="E64" s="115">
        <v>23</v>
      </c>
      <c r="F64" s="114">
        <v>13</v>
      </c>
      <c r="G64" s="114">
        <v>17</v>
      </c>
      <c r="H64" s="114">
        <v>11</v>
      </c>
      <c r="I64" s="140">
        <v>14</v>
      </c>
      <c r="J64" s="115">
        <v>9</v>
      </c>
      <c r="K64" s="116">
        <v>64.285714285714292</v>
      </c>
    </row>
    <row r="65" spans="1:11" ht="14.1" customHeight="1" x14ac:dyDescent="0.2">
      <c r="A65" s="306" t="s">
        <v>297</v>
      </c>
      <c r="B65" s="307" t="s">
        <v>298</v>
      </c>
      <c r="C65" s="308"/>
      <c r="D65" s="113">
        <v>0.4280540006585446</v>
      </c>
      <c r="E65" s="115">
        <v>13</v>
      </c>
      <c r="F65" s="114">
        <v>18</v>
      </c>
      <c r="G65" s="114">
        <v>24</v>
      </c>
      <c r="H65" s="114">
        <v>18</v>
      </c>
      <c r="I65" s="140">
        <v>32</v>
      </c>
      <c r="J65" s="115">
        <v>-19</v>
      </c>
      <c r="K65" s="116">
        <v>-59.375</v>
      </c>
    </row>
    <row r="66" spans="1:11" ht="14.1" customHeight="1" x14ac:dyDescent="0.2">
      <c r="A66" s="306">
        <v>82</v>
      </c>
      <c r="B66" s="307" t="s">
        <v>299</v>
      </c>
      <c r="C66" s="308"/>
      <c r="D66" s="113">
        <v>3.1610141587092526</v>
      </c>
      <c r="E66" s="115">
        <v>96</v>
      </c>
      <c r="F66" s="114">
        <v>93</v>
      </c>
      <c r="G66" s="114">
        <v>152</v>
      </c>
      <c r="H66" s="114">
        <v>92</v>
      </c>
      <c r="I66" s="140">
        <v>119</v>
      </c>
      <c r="J66" s="115">
        <v>-23</v>
      </c>
      <c r="K66" s="116">
        <v>-19.327731092436974</v>
      </c>
    </row>
    <row r="67" spans="1:11" ht="14.1" customHeight="1" x14ac:dyDescent="0.2">
      <c r="A67" s="306" t="s">
        <v>300</v>
      </c>
      <c r="B67" s="307" t="s">
        <v>301</v>
      </c>
      <c r="C67" s="308"/>
      <c r="D67" s="113">
        <v>1.8109976950938427</v>
      </c>
      <c r="E67" s="115">
        <v>55</v>
      </c>
      <c r="F67" s="114">
        <v>78</v>
      </c>
      <c r="G67" s="114">
        <v>110</v>
      </c>
      <c r="H67" s="114">
        <v>77</v>
      </c>
      <c r="I67" s="140">
        <v>73</v>
      </c>
      <c r="J67" s="115">
        <v>-18</v>
      </c>
      <c r="K67" s="116">
        <v>-24.657534246575342</v>
      </c>
    </row>
    <row r="68" spans="1:11" ht="14.1" customHeight="1" x14ac:dyDescent="0.2">
      <c r="A68" s="306" t="s">
        <v>302</v>
      </c>
      <c r="B68" s="307" t="s">
        <v>303</v>
      </c>
      <c r="C68" s="308"/>
      <c r="D68" s="113">
        <v>0.69147184721764898</v>
      </c>
      <c r="E68" s="115">
        <v>21</v>
      </c>
      <c r="F68" s="114">
        <v>7</v>
      </c>
      <c r="G68" s="114">
        <v>23</v>
      </c>
      <c r="H68" s="114">
        <v>10</v>
      </c>
      <c r="I68" s="140">
        <v>38</v>
      </c>
      <c r="J68" s="115">
        <v>-17</v>
      </c>
      <c r="K68" s="116">
        <v>-44.736842105263158</v>
      </c>
    </row>
    <row r="69" spans="1:11" ht="14.1" customHeight="1" x14ac:dyDescent="0.2">
      <c r="A69" s="306">
        <v>83</v>
      </c>
      <c r="B69" s="307" t="s">
        <v>304</v>
      </c>
      <c r="C69" s="308"/>
      <c r="D69" s="113">
        <v>5.8610470859400721</v>
      </c>
      <c r="E69" s="115">
        <v>178</v>
      </c>
      <c r="F69" s="114">
        <v>94</v>
      </c>
      <c r="G69" s="114">
        <v>190</v>
      </c>
      <c r="H69" s="114">
        <v>110</v>
      </c>
      <c r="I69" s="140">
        <v>143</v>
      </c>
      <c r="J69" s="115">
        <v>35</v>
      </c>
      <c r="K69" s="116">
        <v>24.475524475524477</v>
      </c>
    </row>
    <row r="70" spans="1:11" ht="14.1" customHeight="1" x14ac:dyDescent="0.2">
      <c r="A70" s="306" t="s">
        <v>305</v>
      </c>
      <c r="B70" s="307" t="s">
        <v>306</v>
      </c>
      <c r="C70" s="308"/>
      <c r="D70" s="113">
        <v>5.0707935462627596</v>
      </c>
      <c r="E70" s="115">
        <v>154</v>
      </c>
      <c r="F70" s="114">
        <v>79</v>
      </c>
      <c r="G70" s="114">
        <v>164</v>
      </c>
      <c r="H70" s="114">
        <v>95</v>
      </c>
      <c r="I70" s="140">
        <v>124</v>
      </c>
      <c r="J70" s="115">
        <v>30</v>
      </c>
      <c r="K70" s="116">
        <v>24.193548387096776</v>
      </c>
    </row>
    <row r="71" spans="1:11" ht="14.1" customHeight="1" x14ac:dyDescent="0.2">
      <c r="A71" s="306"/>
      <c r="B71" s="307" t="s">
        <v>307</v>
      </c>
      <c r="C71" s="308"/>
      <c r="D71" s="113">
        <v>3.2927230819888047</v>
      </c>
      <c r="E71" s="115">
        <v>100</v>
      </c>
      <c r="F71" s="114">
        <v>49</v>
      </c>
      <c r="G71" s="114">
        <v>106</v>
      </c>
      <c r="H71" s="114">
        <v>52</v>
      </c>
      <c r="I71" s="140">
        <v>71</v>
      </c>
      <c r="J71" s="115">
        <v>29</v>
      </c>
      <c r="K71" s="116">
        <v>40.845070422535208</v>
      </c>
    </row>
    <row r="72" spans="1:11" ht="14.1" customHeight="1" x14ac:dyDescent="0.2">
      <c r="A72" s="306">
        <v>84</v>
      </c>
      <c r="B72" s="307" t="s">
        <v>308</v>
      </c>
      <c r="C72" s="308"/>
      <c r="D72" s="113">
        <v>1.3500164636154099</v>
      </c>
      <c r="E72" s="115">
        <v>41</v>
      </c>
      <c r="F72" s="114">
        <v>35</v>
      </c>
      <c r="G72" s="114">
        <v>54</v>
      </c>
      <c r="H72" s="114">
        <v>18</v>
      </c>
      <c r="I72" s="140">
        <v>64</v>
      </c>
      <c r="J72" s="115">
        <v>-23</v>
      </c>
      <c r="K72" s="116">
        <v>-35.9375</v>
      </c>
    </row>
    <row r="73" spans="1:11" ht="14.1" customHeight="1" x14ac:dyDescent="0.2">
      <c r="A73" s="306" t="s">
        <v>309</v>
      </c>
      <c r="B73" s="307" t="s">
        <v>310</v>
      </c>
      <c r="C73" s="308"/>
      <c r="D73" s="113">
        <v>0.52683569311820877</v>
      </c>
      <c r="E73" s="115">
        <v>16</v>
      </c>
      <c r="F73" s="114">
        <v>11</v>
      </c>
      <c r="G73" s="114">
        <v>31</v>
      </c>
      <c r="H73" s="114">
        <v>4</v>
      </c>
      <c r="I73" s="140">
        <v>40</v>
      </c>
      <c r="J73" s="115">
        <v>-24</v>
      </c>
      <c r="K73" s="116">
        <v>-60</v>
      </c>
    </row>
    <row r="74" spans="1:11" ht="14.1" customHeight="1" x14ac:dyDescent="0.2">
      <c r="A74" s="306" t="s">
        <v>311</v>
      </c>
      <c r="B74" s="307" t="s">
        <v>312</v>
      </c>
      <c r="C74" s="308"/>
      <c r="D74" s="113" t="s">
        <v>513</v>
      </c>
      <c r="E74" s="115" t="s">
        <v>513</v>
      </c>
      <c r="F74" s="114">
        <v>6</v>
      </c>
      <c r="G74" s="114">
        <v>4</v>
      </c>
      <c r="H74" s="114">
        <v>5</v>
      </c>
      <c r="I74" s="140">
        <v>6</v>
      </c>
      <c r="J74" s="115" t="s">
        <v>513</v>
      </c>
      <c r="K74" s="116" t="s">
        <v>513</v>
      </c>
    </row>
    <row r="75" spans="1:11" ht="14.1" customHeight="1" x14ac:dyDescent="0.2">
      <c r="A75" s="306" t="s">
        <v>313</v>
      </c>
      <c r="B75" s="307" t="s">
        <v>314</v>
      </c>
      <c r="C75" s="308"/>
      <c r="D75" s="113">
        <v>0.29634507737899241</v>
      </c>
      <c r="E75" s="115">
        <v>9</v>
      </c>
      <c r="F75" s="114">
        <v>8</v>
      </c>
      <c r="G75" s="114">
        <v>9</v>
      </c>
      <c r="H75" s="114">
        <v>3</v>
      </c>
      <c r="I75" s="140">
        <v>5</v>
      </c>
      <c r="J75" s="115">
        <v>4</v>
      </c>
      <c r="K75" s="116">
        <v>80</v>
      </c>
    </row>
    <row r="76" spans="1:11" ht="14.1" customHeight="1" x14ac:dyDescent="0.2">
      <c r="A76" s="306">
        <v>91</v>
      </c>
      <c r="B76" s="307" t="s">
        <v>315</v>
      </c>
      <c r="C76" s="308"/>
      <c r="D76" s="113">
        <v>0.62561738557787294</v>
      </c>
      <c r="E76" s="115">
        <v>19</v>
      </c>
      <c r="F76" s="114">
        <v>6</v>
      </c>
      <c r="G76" s="114">
        <v>6</v>
      </c>
      <c r="H76" s="114">
        <v>10</v>
      </c>
      <c r="I76" s="140">
        <v>0</v>
      </c>
      <c r="J76" s="115">
        <v>19</v>
      </c>
      <c r="K76" s="116" t="s">
        <v>514</v>
      </c>
    </row>
    <row r="77" spans="1:11" ht="14.1" customHeight="1" x14ac:dyDescent="0.2">
      <c r="A77" s="306">
        <v>92</v>
      </c>
      <c r="B77" s="307" t="s">
        <v>316</v>
      </c>
      <c r="C77" s="308"/>
      <c r="D77" s="113">
        <v>1.3500164636154099</v>
      </c>
      <c r="E77" s="115">
        <v>41</v>
      </c>
      <c r="F77" s="114">
        <v>30</v>
      </c>
      <c r="G77" s="114">
        <v>40</v>
      </c>
      <c r="H77" s="114">
        <v>51</v>
      </c>
      <c r="I77" s="140">
        <v>33</v>
      </c>
      <c r="J77" s="115">
        <v>8</v>
      </c>
      <c r="K77" s="116">
        <v>24.242424242424242</v>
      </c>
    </row>
    <row r="78" spans="1:11" ht="14.1" customHeight="1" x14ac:dyDescent="0.2">
      <c r="A78" s="306">
        <v>93</v>
      </c>
      <c r="B78" s="307" t="s">
        <v>317</v>
      </c>
      <c r="C78" s="308"/>
      <c r="D78" s="113" t="s">
        <v>513</v>
      </c>
      <c r="E78" s="115" t="s">
        <v>513</v>
      </c>
      <c r="F78" s="114">
        <v>0</v>
      </c>
      <c r="G78" s="114">
        <v>0</v>
      </c>
      <c r="H78" s="114">
        <v>0</v>
      </c>
      <c r="I78" s="140">
        <v>6</v>
      </c>
      <c r="J78" s="115" t="s">
        <v>513</v>
      </c>
      <c r="K78" s="116" t="s">
        <v>513</v>
      </c>
    </row>
    <row r="79" spans="1:11" ht="14.1" customHeight="1" x14ac:dyDescent="0.2">
      <c r="A79" s="306">
        <v>94</v>
      </c>
      <c r="B79" s="307" t="s">
        <v>318</v>
      </c>
      <c r="C79" s="308"/>
      <c r="D79" s="113">
        <v>0.19756338491932829</v>
      </c>
      <c r="E79" s="115">
        <v>6</v>
      </c>
      <c r="F79" s="114">
        <v>7</v>
      </c>
      <c r="G79" s="114">
        <v>6</v>
      </c>
      <c r="H79" s="114">
        <v>10</v>
      </c>
      <c r="I79" s="140">
        <v>14</v>
      </c>
      <c r="J79" s="115">
        <v>-8</v>
      </c>
      <c r="K79" s="116">
        <v>-57.142857142857146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0.13170892327955219</v>
      </c>
      <c r="E81" s="143">
        <v>4</v>
      </c>
      <c r="F81" s="144">
        <v>8</v>
      </c>
      <c r="G81" s="144">
        <v>9</v>
      </c>
      <c r="H81" s="144" t="s">
        <v>513</v>
      </c>
      <c r="I81" s="145">
        <v>6</v>
      </c>
      <c r="J81" s="143">
        <v>-2</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3110</v>
      </c>
      <c r="E11" s="114">
        <v>2708</v>
      </c>
      <c r="F11" s="114">
        <v>2941</v>
      </c>
      <c r="G11" s="114">
        <v>2572</v>
      </c>
      <c r="H11" s="140">
        <v>3413</v>
      </c>
      <c r="I11" s="115">
        <v>-303</v>
      </c>
      <c r="J11" s="116">
        <v>-8.8778200996191039</v>
      </c>
    </row>
    <row r="12" spans="1:15" s="110" customFormat="1" ht="24.95" customHeight="1" x14ac:dyDescent="0.2">
      <c r="A12" s="193" t="s">
        <v>132</v>
      </c>
      <c r="B12" s="194" t="s">
        <v>133</v>
      </c>
      <c r="C12" s="113">
        <v>3.5691318327974275</v>
      </c>
      <c r="D12" s="115">
        <v>111</v>
      </c>
      <c r="E12" s="114">
        <v>201</v>
      </c>
      <c r="F12" s="114">
        <v>213</v>
      </c>
      <c r="G12" s="114">
        <v>169</v>
      </c>
      <c r="H12" s="140">
        <v>82</v>
      </c>
      <c r="I12" s="115">
        <v>29</v>
      </c>
      <c r="J12" s="116">
        <v>35.365853658536587</v>
      </c>
    </row>
    <row r="13" spans="1:15" s="110" customFormat="1" ht="24.95" customHeight="1" x14ac:dyDescent="0.2">
      <c r="A13" s="193" t="s">
        <v>134</v>
      </c>
      <c r="B13" s="199" t="s">
        <v>214</v>
      </c>
      <c r="C13" s="113">
        <v>1.2540192926045015</v>
      </c>
      <c r="D13" s="115">
        <v>39</v>
      </c>
      <c r="E13" s="114">
        <v>43</v>
      </c>
      <c r="F13" s="114">
        <v>27</v>
      </c>
      <c r="G13" s="114">
        <v>23</v>
      </c>
      <c r="H13" s="140">
        <v>60</v>
      </c>
      <c r="I13" s="115">
        <v>-21</v>
      </c>
      <c r="J13" s="116">
        <v>-35</v>
      </c>
    </row>
    <row r="14" spans="1:15" s="287" customFormat="1" ht="24.95" customHeight="1" x14ac:dyDescent="0.2">
      <c r="A14" s="193" t="s">
        <v>215</v>
      </c>
      <c r="B14" s="199" t="s">
        <v>137</v>
      </c>
      <c r="C14" s="113">
        <v>25.209003215434084</v>
      </c>
      <c r="D14" s="115">
        <v>784</v>
      </c>
      <c r="E14" s="114">
        <v>482</v>
      </c>
      <c r="F14" s="114">
        <v>536</v>
      </c>
      <c r="G14" s="114">
        <v>584</v>
      </c>
      <c r="H14" s="140">
        <v>591</v>
      </c>
      <c r="I14" s="115">
        <v>193</v>
      </c>
      <c r="J14" s="116">
        <v>32.656514382402705</v>
      </c>
      <c r="K14" s="110"/>
      <c r="L14" s="110"/>
      <c r="M14" s="110"/>
      <c r="N14" s="110"/>
      <c r="O14" s="110"/>
    </row>
    <row r="15" spans="1:15" s="110" customFormat="1" ht="24.95" customHeight="1" x14ac:dyDescent="0.2">
      <c r="A15" s="193" t="s">
        <v>216</v>
      </c>
      <c r="B15" s="199" t="s">
        <v>217</v>
      </c>
      <c r="C15" s="113">
        <v>4.855305466237942</v>
      </c>
      <c r="D15" s="115">
        <v>151</v>
      </c>
      <c r="E15" s="114">
        <v>124</v>
      </c>
      <c r="F15" s="114">
        <v>152</v>
      </c>
      <c r="G15" s="114">
        <v>168</v>
      </c>
      <c r="H15" s="140">
        <v>163</v>
      </c>
      <c r="I15" s="115">
        <v>-12</v>
      </c>
      <c r="J15" s="116">
        <v>-7.3619631901840492</v>
      </c>
    </row>
    <row r="16" spans="1:15" s="287" customFormat="1" ht="24.95" customHeight="1" x14ac:dyDescent="0.2">
      <c r="A16" s="193" t="s">
        <v>218</v>
      </c>
      <c r="B16" s="199" t="s">
        <v>141</v>
      </c>
      <c r="C16" s="113">
        <v>15.17684887459807</v>
      </c>
      <c r="D16" s="115">
        <v>472</v>
      </c>
      <c r="E16" s="114">
        <v>232</v>
      </c>
      <c r="F16" s="114">
        <v>240</v>
      </c>
      <c r="G16" s="114">
        <v>310</v>
      </c>
      <c r="H16" s="140">
        <v>236</v>
      </c>
      <c r="I16" s="115">
        <v>236</v>
      </c>
      <c r="J16" s="116">
        <v>100</v>
      </c>
      <c r="K16" s="110"/>
      <c r="L16" s="110"/>
      <c r="M16" s="110"/>
      <c r="N16" s="110"/>
      <c r="O16" s="110"/>
    </row>
    <row r="17" spans="1:15" s="110" customFormat="1" ht="24.95" customHeight="1" x14ac:dyDescent="0.2">
      <c r="A17" s="193" t="s">
        <v>142</v>
      </c>
      <c r="B17" s="199" t="s">
        <v>220</v>
      </c>
      <c r="C17" s="113">
        <v>5.176848874598071</v>
      </c>
      <c r="D17" s="115">
        <v>161</v>
      </c>
      <c r="E17" s="114">
        <v>126</v>
      </c>
      <c r="F17" s="114">
        <v>144</v>
      </c>
      <c r="G17" s="114">
        <v>106</v>
      </c>
      <c r="H17" s="140">
        <v>192</v>
      </c>
      <c r="I17" s="115">
        <v>-31</v>
      </c>
      <c r="J17" s="116">
        <v>-16.145833333333332</v>
      </c>
    </row>
    <row r="18" spans="1:15" s="287" customFormat="1" ht="24.95" customHeight="1" x14ac:dyDescent="0.2">
      <c r="A18" s="201" t="s">
        <v>144</v>
      </c>
      <c r="B18" s="202" t="s">
        <v>145</v>
      </c>
      <c r="C18" s="113">
        <v>8.6173633440514461</v>
      </c>
      <c r="D18" s="115">
        <v>268</v>
      </c>
      <c r="E18" s="114">
        <v>247</v>
      </c>
      <c r="F18" s="114">
        <v>244</v>
      </c>
      <c r="G18" s="114">
        <v>274</v>
      </c>
      <c r="H18" s="140">
        <v>385</v>
      </c>
      <c r="I18" s="115">
        <v>-117</v>
      </c>
      <c r="J18" s="116">
        <v>-30.38961038961039</v>
      </c>
      <c r="K18" s="110"/>
      <c r="L18" s="110"/>
      <c r="M18" s="110"/>
      <c r="N18" s="110"/>
      <c r="O18" s="110"/>
    </row>
    <row r="19" spans="1:15" s="110" customFormat="1" ht="24.95" customHeight="1" x14ac:dyDescent="0.2">
      <c r="A19" s="193" t="s">
        <v>146</v>
      </c>
      <c r="B19" s="199" t="s">
        <v>147</v>
      </c>
      <c r="C19" s="113">
        <v>10.578778135048232</v>
      </c>
      <c r="D19" s="115">
        <v>329</v>
      </c>
      <c r="E19" s="114">
        <v>348</v>
      </c>
      <c r="F19" s="114">
        <v>358</v>
      </c>
      <c r="G19" s="114">
        <v>298</v>
      </c>
      <c r="H19" s="140">
        <v>314</v>
      </c>
      <c r="I19" s="115">
        <v>15</v>
      </c>
      <c r="J19" s="116">
        <v>4.7770700636942678</v>
      </c>
    </row>
    <row r="20" spans="1:15" s="287" customFormat="1" ht="24.95" customHeight="1" x14ac:dyDescent="0.2">
      <c r="A20" s="193" t="s">
        <v>148</v>
      </c>
      <c r="B20" s="199" t="s">
        <v>149</v>
      </c>
      <c r="C20" s="113">
        <v>5.401929260450161</v>
      </c>
      <c r="D20" s="115">
        <v>168</v>
      </c>
      <c r="E20" s="114">
        <v>163</v>
      </c>
      <c r="F20" s="114">
        <v>148</v>
      </c>
      <c r="G20" s="114">
        <v>149</v>
      </c>
      <c r="H20" s="140">
        <v>175</v>
      </c>
      <c r="I20" s="115">
        <v>-7</v>
      </c>
      <c r="J20" s="116">
        <v>-4</v>
      </c>
      <c r="K20" s="110"/>
      <c r="L20" s="110"/>
      <c r="M20" s="110"/>
      <c r="N20" s="110"/>
      <c r="O20" s="110"/>
    </row>
    <row r="21" spans="1:15" s="110" customFormat="1" ht="24.95" customHeight="1" x14ac:dyDescent="0.2">
      <c r="A21" s="201" t="s">
        <v>150</v>
      </c>
      <c r="B21" s="202" t="s">
        <v>151</v>
      </c>
      <c r="C21" s="113">
        <v>7.202572347266881</v>
      </c>
      <c r="D21" s="115">
        <v>224</v>
      </c>
      <c r="E21" s="114">
        <v>212</v>
      </c>
      <c r="F21" s="114">
        <v>169</v>
      </c>
      <c r="G21" s="114">
        <v>122</v>
      </c>
      <c r="H21" s="140">
        <v>209</v>
      </c>
      <c r="I21" s="115">
        <v>15</v>
      </c>
      <c r="J21" s="116">
        <v>7.1770334928229662</v>
      </c>
    </row>
    <row r="22" spans="1:15" s="110" customFormat="1" ht="24.95" customHeight="1" x14ac:dyDescent="0.2">
      <c r="A22" s="201" t="s">
        <v>152</v>
      </c>
      <c r="B22" s="199" t="s">
        <v>153</v>
      </c>
      <c r="C22" s="113">
        <v>0.48231511254019294</v>
      </c>
      <c r="D22" s="115">
        <v>15</v>
      </c>
      <c r="E22" s="114">
        <v>7</v>
      </c>
      <c r="F22" s="114">
        <v>11</v>
      </c>
      <c r="G22" s="114">
        <v>9</v>
      </c>
      <c r="H22" s="140">
        <v>5</v>
      </c>
      <c r="I22" s="115">
        <v>10</v>
      </c>
      <c r="J22" s="116">
        <v>200</v>
      </c>
    </row>
    <row r="23" spans="1:15" s="110" customFormat="1" ht="24.95" customHeight="1" x14ac:dyDescent="0.2">
      <c r="A23" s="193" t="s">
        <v>154</v>
      </c>
      <c r="B23" s="199" t="s">
        <v>155</v>
      </c>
      <c r="C23" s="113">
        <v>0.932475884244373</v>
      </c>
      <c r="D23" s="115">
        <v>29</v>
      </c>
      <c r="E23" s="114">
        <v>18</v>
      </c>
      <c r="F23" s="114">
        <v>15</v>
      </c>
      <c r="G23" s="114">
        <v>15</v>
      </c>
      <c r="H23" s="140">
        <v>11</v>
      </c>
      <c r="I23" s="115">
        <v>18</v>
      </c>
      <c r="J23" s="116">
        <v>163.63636363636363</v>
      </c>
    </row>
    <row r="24" spans="1:15" s="110" customFormat="1" ht="24.95" customHeight="1" x14ac:dyDescent="0.2">
      <c r="A24" s="193" t="s">
        <v>156</v>
      </c>
      <c r="B24" s="199" t="s">
        <v>221</v>
      </c>
      <c r="C24" s="113">
        <v>4.276527331189711</v>
      </c>
      <c r="D24" s="115">
        <v>133</v>
      </c>
      <c r="E24" s="114">
        <v>71</v>
      </c>
      <c r="F24" s="114">
        <v>87</v>
      </c>
      <c r="G24" s="114">
        <v>81</v>
      </c>
      <c r="H24" s="140">
        <v>86</v>
      </c>
      <c r="I24" s="115">
        <v>47</v>
      </c>
      <c r="J24" s="116">
        <v>54.651162790697676</v>
      </c>
    </row>
    <row r="25" spans="1:15" s="110" customFormat="1" ht="24.95" customHeight="1" x14ac:dyDescent="0.2">
      <c r="A25" s="193" t="s">
        <v>222</v>
      </c>
      <c r="B25" s="204" t="s">
        <v>159</v>
      </c>
      <c r="C25" s="113">
        <v>5.337620578778135</v>
      </c>
      <c r="D25" s="115">
        <v>166</v>
      </c>
      <c r="E25" s="114">
        <v>228</v>
      </c>
      <c r="F25" s="114">
        <v>153</v>
      </c>
      <c r="G25" s="114">
        <v>124</v>
      </c>
      <c r="H25" s="140">
        <v>169</v>
      </c>
      <c r="I25" s="115">
        <v>-3</v>
      </c>
      <c r="J25" s="116">
        <v>-1.7751479289940828</v>
      </c>
    </row>
    <row r="26" spans="1:15" s="110" customFormat="1" ht="24.95" customHeight="1" x14ac:dyDescent="0.2">
      <c r="A26" s="201">
        <v>782.78300000000002</v>
      </c>
      <c r="B26" s="203" t="s">
        <v>160</v>
      </c>
      <c r="C26" s="113">
        <v>5.659163987138264</v>
      </c>
      <c r="D26" s="115">
        <v>176</v>
      </c>
      <c r="E26" s="114">
        <v>208</v>
      </c>
      <c r="F26" s="114">
        <v>242</v>
      </c>
      <c r="G26" s="114">
        <v>208</v>
      </c>
      <c r="H26" s="140">
        <v>260</v>
      </c>
      <c r="I26" s="115">
        <v>-84</v>
      </c>
      <c r="J26" s="116">
        <v>-32.307692307692307</v>
      </c>
    </row>
    <row r="27" spans="1:15" s="110" customFormat="1" ht="24.95" customHeight="1" x14ac:dyDescent="0.2">
      <c r="A27" s="193" t="s">
        <v>161</v>
      </c>
      <c r="B27" s="199" t="s">
        <v>162</v>
      </c>
      <c r="C27" s="113">
        <v>2.9581993569131835</v>
      </c>
      <c r="D27" s="115">
        <v>92</v>
      </c>
      <c r="E27" s="114">
        <v>61</v>
      </c>
      <c r="F27" s="114">
        <v>80</v>
      </c>
      <c r="G27" s="114">
        <v>67</v>
      </c>
      <c r="H27" s="140">
        <v>403</v>
      </c>
      <c r="I27" s="115">
        <v>-311</v>
      </c>
      <c r="J27" s="116">
        <v>-77.1712158808933</v>
      </c>
    </row>
    <row r="28" spans="1:15" s="110" customFormat="1" ht="24.95" customHeight="1" x14ac:dyDescent="0.2">
      <c r="A28" s="193" t="s">
        <v>163</v>
      </c>
      <c r="B28" s="199" t="s">
        <v>164</v>
      </c>
      <c r="C28" s="113">
        <v>3.5691318327974275</v>
      </c>
      <c r="D28" s="115">
        <v>111</v>
      </c>
      <c r="E28" s="114">
        <v>64</v>
      </c>
      <c r="F28" s="114">
        <v>195</v>
      </c>
      <c r="G28" s="114">
        <v>79</v>
      </c>
      <c r="H28" s="140">
        <v>155</v>
      </c>
      <c r="I28" s="115">
        <v>-44</v>
      </c>
      <c r="J28" s="116">
        <v>-28.387096774193548</v>
      </c>
    </row>
    <row r="29" spans="1:15" s="110" customFormat="1" ht="24.95" customHeight="1" x14ac:dyDescent="0.2">
      <c r="A29" s="193">
        <v>86</v>
      </c>
      <c r="B29" s="199" t="s">
        <v>165</v>
      </c>
      <c r="C29" s="113">
        <v>4.662379421221865</v>
      </c>
      <c r="D29" s="115">
        <v>145</v>
      </c>
      <c r="E29" s="114">
        <v>134</v>
      </c>
      <c r="F29" s="114">
        <v>152</v>
      </c>
      <c r="G29" s="114">
        <v>155</v>
      </c>
      <c r="H29" s="140">
        <v>150</v>
      </c>
      <c r="I29" s="115">
        <v>-5</v>
      </c>
      <c r="J29" s="116">
        <v>-3.3333333333333335</v>
      </c>
    </row>
    <row r="30" spans="1:15" s="110" customFormat="1" ht="24.95" customHeight="1" x14ac:dyDescent="0.2">
      <c r="A30" s="193">
        <v>87.88</v>
      </c>
      <c r="B30" s="204" t="s">
        <v>166</v>
      </c>
      <c r="C30" s="113">
        <v>5.948553054662379</v>
      </c>
      <c r="D30" s="115">
        <v>185</v>
      </c>
      <c r="E30" s="114">
        <v>129</v>
      </c>
      <c r="F30" s="114">
        <v>199</v>
      </c>
      <c r="G30" s="114">
        <v>135</v>
      </c>
      <c r="H30" s="140">
        <v>171</v>
      </c>
      <c r="I30" s="115">
        <v>14</v>
      </c>
      <c r="J30" s="116">
        <v>8.1871345029239766</v>
      </c>
    </row>
    <row r="31" spans="1:15" s="110" customFormat="1" ht="24.95" customHeight="1" x14ac:dyDescent="0.2">
      <c r="A31" s="193" t="s">
        <v>167</v>
      </c>
      <c r="B31" s="199" t="s">
        <v>168</v>
      </c>
      <c r="C31" s="113">
        <v>4.340836012861736</v>
      </c>
      <c r="D31" s="115">
        <v>135</v>
      </c>
      <c r="E31" s="114">
        <v>92</v>
      </c>
      <c r="F31" s="114">
        <v>112</v>
      </c>
      <c r="G31" s="114">
        <v>80</v>
      </c>
      <c r="H31" s="140">
        <v>187</v>
      </c>
      <c r="I31" s="115">
        <v>-52</v>
      </c>
      <c r="J31" s="116">
        <v>-27.807486631016044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3.5691318327974275</v>
      </c>
      <c r="D34" s="115">
        <v>111</v>
      </c>
      <c r="E34" s="114">
        <v>201</v>
      </c>
      <c r="F34" s="114">
        <v>213</v>
      </c>
      <c r="G34" s="114">
        <v>169</v>
      </c>
      <c r="H34" s="140">
        <v>82</v>
      </c>
      <c r="I34" s="115">
        <v>29</v>
      </c>
      <c r="J34" s="116">
        <v>35.365853658536587</v>
      </c>
    </row>
    <row r="35" spans="1:10" s="110" customFormat="1" ht="24.95" customHeight="1" x14ac:dyDescent="0.2">
      <c r="A35" s="292" t="s">
        <v>171</v>
      </c>
      <c r="B35" s="293" t="s">
        <v>172</v>
      </c>
      <c r="C35" s="113">
        <v>35.080385852090032</v>
      </c>
      <c r="D35" s="115">
        <v>1091</v>
      </c>
      <c r="E35" s="114">
        <v>772</v>
      </c>
      <c r="F35" s="114">
        <v>807</v>
      </c>
      <c r="G35" s="114">
        <v>881</v>
      </c>
      <c r="H35" s="140">
        <v>1036</v>
      </c>
      <c r="I35" s="115">
        <v>55</v>
      </c>
      <c r="J35" s="116">
        <v>5.3088803088803092</v>
      </c>
    </row>
    <row r="36" spans="1:10" s="110" customFormat="1" ht="24.95" customHeight="1" x14ac:dyDescent="0.2">
      <c r="A36" s="294" t="s">
        <v>173</v>
      </c>
      <c r="B36" s="295" t="s">
        <v>174</v>
      </c>
      <c r="C36" s="125">
        <v>61.350482315112544</v>
      </c>
      <c r="D36" s="143">
        <v>1908</v>
      </c>
      <c r="E36" s="144">
        <v>1735</v>
      </c>
      <c r="F36" s="144">
        <v>1921</v>
      </c>
      <c r="G36" s="144">
        <v>1522</v>
      </c>
      <c r="H36" s="145">
        <v>2295</v>
      </c>
      <c r="I36" s="143">
        <v>-387</v>
      </c>
      <c r="J36" s="146">
        <v>-16.862745098039216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3110</v>
      </c>
      <c r="F11" s="264">
        <v>2708</v>
      </c>
      <c r="G11" s="264">
        <v>2941</v>
      </c>
      <c r="H11" s="264">
        <v>2572</v>
      </c>
      <c r="I11" s="265">
        <v>3413</v>
      </c>
      <c r="J11" s="263">
        <v>-303</v>
      </c>
      <c r="K11" s="266">
        <v>-8.8778200996191039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22.765273311897108</v>
      </c>
      <c r="E13" s="115">
        <v>708</v>
      </c>
      <c r="F13" s="114">
        <v>757</v>
      </c>
      <c r="G13" s="114">
        <v>865</v>
      </c>
      <c r="H13" s="114">
        <v>671</v>
      </c>
      <c r="I13" s="140">
        <v>795</v>
      </c>
      <c r="J13" s="115">
        <v>-87</v>
      </c>
      <c r="K13" s="116">
        <v>-10.943396226415095</v>
      </c>
    </row>
    <row r="14" spans="1:17" ht="15.95" customHeight="1" x14ac:dyDescent="0.2">
      <c r="A14" s="306" t="s">
        <v>230</v>
      </c>
      <c r="B14" s="307"/>
      <c r="C14" s="308"/>
      <c r="D14" s="113">
        <v>64.083601286173632</v>
      </c>
      <c r="E14" s="115">
        <v>1993</v>
      </c>
      <c r="F14" s="114">
        <v>1643</v>
      </c>
      <c r="G14" s="114">
        <v>1734</v>
      </c>
      <c r="H14" s="114">
        <v>1603</v>
      </c>
      <c r="I14" s="140">
        <v>2133</v>
      </c>
      <c r="J14" s="115">
        <v>-140</v>
      </c>
      <c r="K14" s="116">
        <v>-6.5635255508673227</v>
      </c>
    </row>
    <row r="15" spans="1:17" ht="15.95" customHeight="1" x14ac:dyDescent="0.2">
      <c r="A15" s="306" t="s">
        <v>231</v>
      </c>
      <c r="B15" s="307"/>
      <c r="C15" s="308"/>
      <c r="D15" s="113">
        <v>6.077170418006431</v>
      </c>
      <c r="E15" s="115">
        <v>189</v>
      </c>
      <c r="F15" s="114">
        <v>164</v>
      </c>
      <c r="G15" s="114">
        <v>145</v>
      </c>
      <c r="H15" s="114">
        <v>162</v>
      </c>
      <c r="I15" s="140">
        <v>228</v>
      </c>
      <c r="J15" s="115">
        <v>-39</v>
      </c>
      <c r="K15" s="116">
        <v>-17.105263157894736</v>
      </c>
    </row>
    <row r="16" spans="1:17" ht="15.95" customHeight="1" x14ac:dyDescent="0.2">
      <c r="A16" s="306" t="s">
        <v>232</v>
      </c>
      <c r="B16" s="307"/>
      <c r="C16" s="308"/>
      <c r="D16" s="113">
        <v>6.881028938906752</v>
      </c>
      <c r="E16" s="115">
        <v>214</v>
      </c>
      <c r="F16" s="114">
        <v>138</v>
      </c>
      <c r="G16" s="114">
        <v>190</v>
      </c>
      <c r="H16" s="114">
        <v>134</v>
      </c>
      <c r="I16" s="140">
        <v>251</v>
      </c>
      <c r="J16" s="115">
        <v>-37</v>
      </c>
      <c r="K16" s="116">
        <v>-14.741035856573705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2.122186495176849</v>
      </c>
      <c r="E18" s="115">
        <v>66</v>
      </c>
      <c r="F18" s="114">
        <v>72</v>
      </c>
      <c r="G18" s="114">
        <v>115</v>
      </c>
      <c r="H18" s="114">
        <v>65</v>
      </c>
      <c r="I18" s="140">
        <v>64</v>
      </c>
      <c r="J18" s="115">
        <v>2</v>
      </c>
      <c r="K18" s="116">
        <v>3.125</v>
      </c>
    </row>
    <row r="19" spans="1:11" ht="14.1" customHeight="1" x14ac:dyDescent="0.2">
      <c r="A19" s="306" t="s">
        <v>235</v>
      </c>
      <c r="B19" s="307" t="s">
        <v>236</v>
      </c>
      <c r="C19" s="308"/>
      <c r="D19" s="113">
        <v>1.3183279742765273</v>
      </c>
      <c r="E19" s="115">
        <v>41</v>
      </c>
      <c r="F19" s="114">
        <v>38</v>
      </c>
      <c r="G19" s="114">
        <v>67</v>
      </c>
      <c r="H19" s="114">
        <v>33</v>
      </c>
      <c r="I19" s="140">
        <v>27</v>
      </c>
      <c r="J19" s="115">
        <v>14</v>
      </c>
      <c r="K19" s="116">
        <v>51.851851851851855</v>
      </c>
    </row>
    <row r="20" spans="1:11" ht="14.1" customHeight="1" x14ac:dyDescent="0.2">
      <c r="A20" s="306">
        <v>12</v>
      </c>
      <c r="B20" s="307" t="s">
        <v>237</v>
      </c>
      <c r="C20" s="308"/>
      <c r="D20" s="113">
        <v>2.9581993569131835</v>
      </c>
      <c r="E20" s="115">
        <v>92</v>
      </c>
      <c r="F20" s="114">
        <v>249</v>
      </c>
      <c r="G20" s="114">
        <v>162</v>
      </c>
      <c r="H20" s="114">
        <v>130</v>
      </c>
      <c r="I20" s="140">
        <v>82</v>
      </c>
      <c r="J20" s="115">
        <v>10</v>
      </c>
      <c r="K20" s="116">
        <v>12.195121951219512</v>
      </c>
    </row>
    <row r="21" spans="1:11" ht="14.1" customHeight="1" x14ac:dyDescent="0.2">
      <c r="A21" s="306">
        <v>21</v>
      </c>
      <c r="B21" s="307" t="s">
        <v>238</v>
      </c>
      <c r="C21" s="308"/>
      <c r="D21" s="113">
        <v>0.8038585209003215</v>
      </c>
      <c r="E21" s="115">
        <v>25</v>
      </c>
      <c r="F21" s="114">
        <v>27</v>
      </c>
      <c r="G21" s="114">
        <v>14</v>
      </c>
      <c r="H21" s="114">
        <v>13</v>
      </c>
      <c r="I21" s="140">
        <v>20</v>
      </c>
      <c r="J21" s="115">
        <v>5</v>
      </c>
      <c r="K21" s="116">
        <v>25</v>
      </c>
    </row>
    <row r="22" spans="1:11" ht="14.1" customHeight="1" x14ac:dyDescent="0.2">
      <c r="A22" s="306">
        <v>22</v>
      </c>
      <c r="B22" s="307" t="s">
        <v>239</v>
      </c>
      <c r="C22" s="308"/>
      <c r="D22" s="113">
        <v>1.607717041800643</v>
      </c>
      <c r="E22" s="115">
        <v>50</v>
      </c>
      <c r="F22" s="114">
        <v>36</v>
      </c>
      <c r="G22" s="114">
        <v>49</v>
      </c>
      <c r="H22" s="114">
        <v>46</v>
      </c>
      <c r="I22" s="140">
        <v>27</v>
      </c>
      <c r="J22" s="115">
        <v>23</v>
      </c>
      <c r="K22" s="116">
        <v>85.18518518518519</v>
      </c>
    </row>
    <row r="23" spans="1:11" ht="14.1" customHeight="1" x14ac:dyDescent="0.2">
      <c r="A23" s="306">
        <v>23</v>
      </c>
      <c r="B23" s="307" t="s">
        <v>240</v>
      </c>
      <c r="C23" s="308"/>
      <c r="D23" s="113">
        <v>0.32154340836012862</v>
      </c>
      <c r="E23" s="115">
        <v>10</v>
      </c>
      <c r="F23" s="114">
        <v>5</v>
      </c>
      <c r="G23" s="114">
        <v>38</v>
      </c>
      <c r="H23" s="114">
        <v>4</v>
      </c>
      <c r="I23" s="140">
        <v>27</v>
      </c>
      <c r="J23" s="115">
        <v>-17</v>
      </c>
      <c r="K23" s="116">
        <v>-62.962962962962962</v>
      </c>
    </row>
    <row r="24" spans="1:11" ht="14.1" customHeight="1" x14ac:dyDescent="0.2">
      <c r="A24" s="306">
        <v>24</v>
      </c>
      <c r="B24" s="307" t="s">
        <v>241</v>
      </c>
      <c r="C24" s="308"/>
      <c r="D24" s="113">
        <v>10.22508038585209</v>
      </c>
      <c r="E24" s="115">
        <v>318</v>
      </c>
      <c r="F24" s="114">
        <v>192</v>
      </c>
      <c r="G24" s="114">
        <v>245</v>
      </c>
      <c r="H24" s="114">
        <v>250</v>
      </c>
      <c r="I24" s="140">
        <v>190</v>
      </c>
      <c r="J24" s="115">
        <v>128</v>
      </c>
      <c r="K24" s="116">
        <v>67.368421052631575</v>
      </c>
    </row>
    <row r="25" spans="1:11" ht="14.1" customHeight="1" x14ac:dyDescent="0.2">
      <c r="A25" s="306">
        <v>25</v>
      </c>
      <c r="B25" s="307" t="s">
        <v>242</v>
      </c>
      <c r="C25" s="308"/>
      <c r="D25" s="113">
        <v>4.630225080385852</v>
      </c>
      <c r="E25" s="115">
        <v>144</v>
      </c>
      <c r="F25" s="114">
        <v>108</v>
      </c>
      <c r="G25" s="114">
        <v>112</v>
      </c>
      <c r="H25" s="114">
        <v>115</v>
      </c>
      <c r="I25" s="140">
        <v>169</v>
      </c>
      <c r="J25" s="115">
        <v>-25</v>
      </c>
      <c r="K25" s="116">
        <v>-14.792899408284024</v>
      </c>
    </row>
    <row r="26" spans="1:11" ht="14.1" customHeight="1" x14ac:dyDescent="0.2">
      <c r="A26" s="306">
        <v>26</v>
      </c>
      <c r="B26" s="307" t="s">
        <v>243</v>
      </c>
      <c r="C26" s="308"/>
      <c r="D26" s="113">
        <v>3.729903536977492</v>
      </c>
      <c r="E26" s="115">
        <v>116</v>
      </c>
      <c r="F26" s="114">
        <v>50</v>
      </c>
      <c r="G26" s="114">
        <v>68</v>
      </c>
      <c r="H26" s="114">
        <v>82</v>
      </c>
      <c r="I26" s="140">
        <v>92</v>
      </c>
      <c r="J26" s="115">
        <v>24</v>
      </c>
      <c r="K26" s="116">
        <v>26.086956521739129</v>
      </c>
    </row>
    <row r="27" spans="1:11" ht="14.1" customHeight="1" x14ac:dyDescent="0.2">
      <c r="A27" s="306">
        <v>27</v>
      </c>
      <c r="B27" s="307" t="s">
        <v>244</v>
      </c>
      <c r="C27" s="308"/>
      <c r="D27" s="113">
        <v>1.8971061093247588</v>
      </c>
      <c r="E27" s="115">
        <v>59</v>
      </c>
      <c r="F27" s="114">
        <v>30</v>
      </c>
      <c r="G27" s="114">
        <v>32</v>
      </c>
      <c r="H27" s="114">
        <v>42</v>
      </c>
      <c r="I27" s="140">
        <v>50</v>
      </c>
      <c r="J27" s="115">
        <v>9</v>
      </c>
      <c r="K27" s="116">
        <v>18</v>
      </c>
    </row>
    <row r="28" spans="1:11" ht="14.1" customHeight="1" x14ac:dyDescent="0.2">
      <c r="A28" s="306">
        <v>28</v>
      </c>
      <c r="B28" s="307" t="s">
        <v>245</v>
      </c>
      <c r="C28" s="308"/>
      <c r="D28" s="113">
        <v>0.16077170418006431</v>
      </c>
      <c r="E28" s="115">
        <v>5</v>
      </c>
      <c r="F28" s="114">
        <v>5</v>
      </c>
      <c r="G28" s="114">
        <v>5</v>
      </c>
      <c r="H28" s="114">
        <v>6</v>
      </c>
      <c r="I28" s="140">
        <v>6</v>
      </c>
      <c r="J28" s="115">
        <v>-1</v>
      </c>
      <c r="K28" s="116">
        <v>-16.666666666666668</v>
      </c>
    </row>
    <row r="29" spans="1:11" ht="14.1" customHeight="1" x14ac:dyDescent="0.2">
      <c r="A29" s="306">
        <v>29</v>
      </c>
      <c r="B29" s="307" t="s">
        <v>246</v>
      </c>
      <c r="C29" s="308"/>
      <c r="D29" s="113">
        <v>3.954983922829582</v>
      </c>
      <c r="E29" s="115">
        <v>123</v>
      </c>
      <c r="F29" s="114">
        <v>111</v>
      </c>
      <c r="G29" s="114">
        <v>113</v>
      </c>
      <c r="H29" s="114">
        <v>102</v>
      </c>
      <c r="I29" s="140">
        <v>148</v>
      </c>
      <c r="J29" s="115">
        <v>-25</v>
      </c>
      <c r="K29" s="116">
        <v>-16.891891891891891</v>
      </c>
    </row>
    <row r="30" spans="1:11" ht="14.1" customHeight="1" x14ac:dyDescent="0.2">
      <c r="A30" s="306" t="s">
        <v>247</v>
      </c>
      <c r="B30" s="307" t="s">
        <v>248</v>
      </c>
      <c r="C30" s="308"/>
      <c r="D30" s="113" t="s">
        <v>513</v>
      </c>
      <c r="E30" s="115" t="s">
        <v>513</v>
      </c>
      <c r="F30" s="114">
        <v>55</v>
      </c>
      <c r="G30" s="114">
        <v>69</v>
      </c>
      <c r="H30" s="114">
        <v>58</v>
      </c>
      <c r="I30" s="140">
        <v>78</v>
      </c>
      <c r="J30" s="115" t="s">
        <v>513</v>
      </c>
      <c r="K30" s="116" t="s">
        <v>513</v>
      </c>
    </row>
    <row r="31" spans="1:11" ht="14.1" customHeight="1" x14ac:dyDescent="0.2">
      <c r="A31" s="306" t="s">
        <v>249</v>
      </c>
      <c r="B31" s="307" t="s">
        <v>250</v>
      </c>
      <c r="C31" s="308"/>
      <c r="D31" s="113">
        <v>2.1864951768488745</v>
      </c>
      <c r="E31" s="115">
        <v>68</v>
      </c>
      <c r="F31" s="114">
        <v>56</v>
      </c>
      <c r="G31" s="114">
        <v>44</v>
      </c>
      <c r="H31" s="114" t="s">
        <v>513</v>
      </c>
      <c r="I31" s="140">
        <v>70</v>
      </c>
      <c r="J31" s="115">
        <v>-2</v>
      </c>
      <c r="K31" s="116">
        <v>-2.8571428571428572</v>
      </c>
    </row>
    <row r="32" spans="1:11" ht="14.1" customHeight="1" x14ac:dyDescent="0.2">
      <c r="A32" s="306">
        <v>31</v>
      </c>
      <c r="B32" s="307" t="s">
        <v>251</v>
      </c>
      <c r="C32" s="308"/>
      <c r="D32" s="113">
        <v>0.16077170418006431</v>
      </c>
      <c r="E32" s="115">
        <v>5</v>
      </c>
      <c r="F32" s="114">
        <v>7</v>
      </c>
      <c r="G32" s="114">
        <v>14</v>
      </c>
      <c r="H32" s="114">
        <v>13</v>
      </c>
      <c r="I32" s="140">
        <v>19</v>
      </c>
      <c r="J32" s="115">
        <v>-14</v>
      </c>
      <c r="K32" s="116">
        <v>-73.684210526315795</v>
      </c>
    </row>
    <row r="33" spans="1:11" ht="14.1" customHeight="1" x14ac:dyDescent="0.2">
      <c r="A33" s="306">
        <v>32</v>
      </c>
      <c r="B33" s="307" t="s">
        <v>252</v>
      </c>
      <c r="C33" s="308"/>
      <c r="D33" s="113">
        <v>2.9581993569131835</v>
      </c>
      <c r="E33" s="115">
        <v>92</v>
      </c>
      <c r="F33" s="114">
        <v>115</v>
      </c>
      <c r="G33" s="114">
        <v>88</v>
      </c>
      <c r="H33" s="114">
        <v>119</v>
      </c>
      <c r="I33" s="140">
        <v>189</v>
      </c>
      <c r="J33" s="115">
        <v>-97</v>
      </c>
      <c r="K33" s="116">
        <v>-51.322751322751323</v>
      </c>
    </row>
    <row r="34" spans="1:11" ht="14.1" customHeight="1" x14ac:dyDescent="0.2">
      <c r="A34" s="306">
        <v>33</v>
      </c>
      <c r="B34" s="307" t="s">
        <v>253</v>
      </c>
      <c r="C34" s="308"/>
      <c r="D34" s="113">
        <v>1.7363344051446945</v>
      </c>
      <c r="E34" s="115">
        <v>54</v>
      </c>
      <c r="F34" s="114">
        <v>69</v>
      </c>
      <c r="G34" s="114">
        <v>72</v>
      </c>
      <c r="H34" s="114">
        <v>48</v>
      </c>
      <c r="I34" s="140">
        <v>64</v>
      </c>
      <c r="J34" s="115">
        <v>-10</v>
      </c>
      <c r="K34" s="116">
        <v>-15.625</v>
      </c>
    </row>
    <row r="35" spans="1:11" ht="14.1" customHeight="1" x14ac:dyDescent="0.2">
      <c r="A35" s="306">
        <v>34</v>
      </c>
      <c r="B35" s="307" t="s">
        <v>254</v>
      </c>
      <c r="C35" s="308"/>
      <c r="D35" s="113">
        <v>2.1864951768488745</v>
      </c>
      <c r="E35" s="115">
        <v>68</v>
      </c>
      <c r="F35" s="114">
        <v>74</v>
      </c>
      <c r="G35" s="114">
        <v>52</v>
      </c>
      <c r="H35" s="114">
        <v>49</v>
      </c>
      <c r="I35" s="140">
        <v>111</v>
      </c>
      <c r="J35" s="115">
        <v>-43</v>
      </c>
      <c r="K35" s="116">
        <v>-38.738738738738739</v>
      </c>
    </row>
    <row r="36" spans="1:11" ht="14.1" customHeight="1" x14ac:dyDescent="0.2">
      <c r="A36" s="306">
        <v>41</v>
      </c>
      <c r="B36" s="307" t="s">
        <v>255</v>
      </c>
      <c r="C36" s="308"/>
      <c r="D36" s="113">
        <v>1.5112540192926045</v>
      </c>
      <c r="E36" s="115">
        <v>47</v>
      </c>
      <c r="F36" s="114">
        <v>54</v>
      </c>
      <c r="G36" s="114">
        <v>42</v>
      </c>
      <c r="H36" s="114">
        <v>54</v>
      </c>
      <c r="I36" s="140">
        <v>50</v>
      </c>
      <c r="J36" s="115">
        <v>-3</v>
      </c>
      <c r="K36" s="116">
        <v>-6</v>
      </c>
    </row>
    <row r="37" spans="1:11" ht="14.1" customHeight="1" x14ac:dyDescent="0.2">
      <c r="A37" s="306">
        <v>42</v>
      </c>
      <c r="B37" s="307" t="s">
        <v>256</v>
      </c>
      <c r="C37" s="308"/>
      <c r="D37" s="113">
        <v>0.19292604501607716</v>
      </c>
      <c r="E37" s="115">
        <v>6</v>
      </c>
      <c r="F37" s="114">
        <v>0</v>
      </c>
      <c r="G37" s="114" t="s">
        <v>513</v>
      </c>
      <c r="H37" s="114" t="s">
        <v>513</v>
      </c>
      <c r="I37" s="140">
        <v>4</v>
      </c>
      <c r="J37" s="115">
        <v>2</v>
      </c>
      <c r="K37" s="116">
        <v>50</v>
      </c>
    </row>
    <row r="38" spans="1:11" ht="14.1" customHeight="1" x14ac:dyDescent="0.2">
      <c r="A38" s="306">
        <v>43</v>
      </c>
      <c r="B38" s="307" t="s">
        <v>257</v>
      </c>
      <c r="C38" s="308"/>
      <c r="D38" s="113">
        <v>0.38585209003215432</v>
      </c>
      <c r="E38" s="115">
        <v>12</v>
      </c>
      <c r="F38" s="114" t="s">
        <v>513</v>
      </c>
      <c r="G38" s="114">
        <v>6</v>
      </c>
      <c r="H38" s="114">
        <v>7</v>
      </c>
      <c r="I38" s="140">
        <v>8</v>
      </c>
      <c r="J38" s="115">
        <v>4</v>
      </c>
      <c r="K38" s="116">
        <v>50</v>
      </c>
    </row>
    <row r="39" spans="1:11" ht="14.1" customHeight="1" x14ac:dyDescent="0.2">
      <c r="A39" s="306">
        <v>51</v>
      </c>
      <c r="B39" s="307" t="s">
        <v>258</v>
      </c>
      <c r="C39" s="308"/>
      <c r="D39" s="113">
        <v>7.29903536977492</v>
      </c>
      <c r="E39" s="115">
        <v>227</v>
      </c>
      <c r="F39" s="114">
        <v>265</v>
      </c>
      <c r="G39" s="114">
        <v>273</v>
      </c>
      <c r="H39" s="114">
        <v>214</v>
      </c>
      <c r="I39" s="140">
        <v>264</v>
      </c>
      <c r="J39" s="115">
        <v>-37</v>
      </c>
      <c r="K39" s="116">
        <v>-14.015151515151516</v>
      </c>
    </row>
    <row r="40" spans="1:11" ht="14.1" customHeight="1" x14ac:dyDescent="0.2">
      <c r="A40" s="306" t="s">
        <v>259</v>
      </c>
      <c r="B40" s="307" t="s">
        <v>260</v>
      </c>
      <c r="C40" s="308"/>
      <c r="D40" s="113">
        <v>6.6237942122186499</v>
      </c>
      <c r="E40" s="115">
        <v>206</v>
      </c>
      <c r="F40" s="114">
        <v>252</v>
      </c>
      <c r="G40" s="114">
        <v>246</v>
      </c>
      <c r="H40" s="114">
        <v>203</v>
      </c>
      <c r="I40" s="140">
        <v>242</v>
      </c>
      <c r="J40" s="115">
        <v>-36</v>
      </c>
      <c r="K40" s="116">
        <v>-14.87603305785124</v>
      </c>
    </row>
    <row r="41" spans="1:11" ht="14.1" customHeight="1" x14ac:dyDescent="0.2">
      <c r="A41" s="306"/>
      <c r="B41" s="307" t="s">
        <v>261</v>
      </c>
      <c r="C41" s="308"/>
      <c r="D41" s="113">
        <v>6.270096463022508</v>
      </c>
      <c r="E41" s="115">
        <v>195</v>
      </c>
      <c r="F41" s="114">
        <v>244</v>
      </c>
      <c r="G41" s="114">
        <v>235</v>
      </c>
      <c r="H41" s="114">
        <v>192</v>
      </c>
      <c r="I41" s="140">
        <v>232</v>
      </c>
      <c r="J41" s="115">
        <v>-37</v>
      </c>
      <c r="K41" s="116">
        <v>-15.948275862068966</v>
      </c>
    </row>
    <row r="42" spans="1:11" ht="14.1" customHeight="1" x14ac:dyDescent="0.2">
      <c r="A42" s="306">
        <v>52</v>
      </c>
      <c r="B42" s="307" t="s">
        <v>262</v>
      </c>
      <c r="C42" s="308"/>
      <c r="D42" s="113">
        <v>4.630225080385852</v>
      </c>
      <c r="E42" s="115">
        <v>144</v>
      </c>
      <c r="F42" s="114">
        <v>143</v>
      </c>
      <c r="G42" s="114">
        <v>104</v>
      </c>
      <c r="H42" s="114">
        <v>139</v>
      </c>
      <c r="I42" s="140">
        <v>154</v>
      </c>
      <c r="J42" s="115">
        <v>-10</v>
      </c>
      <c r="K42" s="116">
        <v>-6.4935064935064934</v>
      </c>
    </row>
    <row r="43" spans="1:11" ht="14.1" customHeight="1" x14ac:dyDescent="0.2">
      <c r="A43" s="306" t="s">
        <v>263</v>
      </c>
      <c r="B43" s="307" t="s">
        <v>264</v>
      </c>
      <c r="C43" s="308"/>
      <c r="D43" s="113">
        <v>4.115755627009646</v>
      </c>
      <c r="E43" s="115">
        <v>128</v>
      </c>
      <c r="F43" s="114">
        <v>113</v>
      </c>
      <c r="G43" s="114">
        <v>89</v>
      </c>
      <c r="H43" s="114">
        <v>124</v>
      </c>
      <c r="I43" s="140">
        <v>140</v>
      </c>
      <c r="J43" s="115">
        <v>-12</v>
      </c>
      <c r="K43" s="116">
        <v>-8.5714285714285712</v>
      </c>
    </row>
    <row r="44" spans="1:11" ht="14.1" customHeight="1" x14ac:dyDescent="0.2">
      <c r="A44" s="306">
        <v>53</v>
      </c>
      <c r="B44" s="307" t="s">
        <v>265</v>
      </c>
      <c r="C44" s="308"/>
      <c r="D44" s="113">
        <v>1.6720257234726688</v>
      </c>
      <c r="E44" s="115">
        <v>52</v>
      </c>
      <c r="F44" s="114">
        <v>35</v>
      </c>
      <c r="G44" s="114">
        <v>41</v>
      </c>
      <c r="H44" s="114">
        <v>25</v>
      </c>
      <c r="I44" s="140">
        <v>119</v>
      </c>
      <c r="J44" s="115">
        <v>-67</v>
      </c>
      <c r="K44" s="116">
        <v>-56.30252100840336</v>
      </c>
    </row>
    <row r="45" spans="1:11" ht="14.1" customHeight="1" x14ac:dyDescent="0.2">
      <c r="A45" s="306" t="s">
        <v>266</v>
      </c>
      <c r="B45" s="307" t="s">
        <v>267</v>
      </c>
      <c r="C45" s="308"/>
      <c r="D45" s="113">
        <v>1.6720257234726688</v>
      </c>
      <c r="E45" s="115">
        <v>52</v>
      </c>
      <c r="F45" s="114">
        <v>34</v>
      </c>
      <c r="G45" s="114">
        <v>41</v>
      </c>
      <c r="H45" s="114">
        <v>24</v>
      </c>
      <c r="I45" s="140">
        <v>118</v>
      </c>
      <c r="J45" s="115">
        <v>-66</v>
      </c>
      <c r="K45" s="116">
        <v>-55.932203389830505</v>
      </c>
    </row>
    <row r="46" spans="1:11" ht="14.1" customHeight="1" x14ac:dyDescent="0.2">
      <c r="A46" s="306">
        <v>54</v>
      </c>
      <c r="B46" s="307" t="s">
        <v>268</v>
      </c>
      <c r="C46" s="308"/>
      <c r="D46" s="113">
        <v>4.340836012861736</v>
      </c>
      <c r="E46" s="115">
        <v>135</v>
      </c>
      <c r="F46" s="114">
        <v>93</v>
      </c>
      <c r="G46" s="114">
        <v>84</v>
      </c>
      <c r="H46" s="114">
        <v>86</v>
      </c>
      <c r="I46" s="140">
        <v>124</v>
      </c>
      <c r="J46" s="115">
        <v>11</v>
      </c>
      <c r="K46" s="116">
        <v>8.870967741935484</v>
      </c>
    </row>
    <row r="47" spans="1:11" ht="14.1" customHeight="1" x14ac:dyDescent="0.2">
      <c r="A47" s="306">
        <v>61</v>
      </c>
      <c r="B47" s="307" t="s">
        <v>269</v>
      </c>
      <c r="C47" s="308"/>
      <c r="D47" s="113">
        <v>1.0289389067524115</v>
      </c>
      <c r="E47" s="115">
        <v>32</v>
      </c>
      <c r="F47" s="114">
        <v>23</v>
      </c>
      <c r="G47" s="114">
        <v>16</v>
      </c>
      <c r="H47" s="114">
        <v>28</v>
      </c>
      <c r="I47" s="140">
        <v>38</v>
      </c>
      <c r="J47" s="115">
        <v>-6</v>
      </c>
      <c r="K47" s="116">
        <v>-15.789473684210526</v>
      </c>
    </row>
    <row r="48" spans="1:11" ht="14.1" customHeight="1" x14ac:dyDescent="0.2">
      <c r="A48" s="306">
        <v>62</v>
      </c>
      <c r="B48" s="307" t="s">
        <v>270</v>
      </c>
      <c r="C48" s="308"/>
      <c r="D48" s="113">
        <v>6.945337620578778</v>
      </c>
      <c r="E48" s="115">
        <v>216</v>
      </c>
      <c r="F48" s="114">
        <v>207</v>
      </c>
      <c r="G48" s="114">
        <v>194</v>
      </c>
      <c r="H48" s="114">
        <v>159</v>
      </c>
      <c r="I48" s="140">
        <v>163</v>
      </c>
      <c r="J48" s="115">
        <v>53</v>
      </c>
      <c r="K48" s="116">
        <v>32.515337423312886</v>
      </c>
    </row>
    <row r="49" spans="1:11" ht="14.1" customHeight="1" x14ac:dyDescent="0.2">
      <c r="A49" s="306">
        <v>63</v>
      </c>
      <c r="B49" s="307" t="s">
        <v>271</v>
      </c>
      <c r="C49" s="308"/>
      <c r="D49" s="113">
        <v>4.598070739549839</v>
      </c>
      <c r="E49" s="115">
        <v>143</v>
      </c>
      <c r="F49" s="114">
        <v>125</v>
      </c>
      <c r="G49" s="114">
        <v>133</v>
      </c>
      <c r="H49" s="114">
        <v>83</v>
      </c>
      <c r="I49" s="140">
        <v>119</v>
      </c>
      <c r="J49" s="115">
        <v>24</v>
      </c>
      <c r="K49" s="116">
        <v>20.168067226890756</v>
      </c>
    </row>
    <row r="50" spans="1:11" ht="14.1" customHeight="1" x14ac:dyDescent="0.2">
      <c r="A50" s="306" t="s">
        <v>272</v>
      </c>
      <c r="B50" s="307" t="s">
        <v>273</v>
      </c>
      <c r="C50" s="308"/>
      <c r="D50" s="113">
        <v>0.932475884244373</v>
      </c>
      <c r="E50" s="115">
        <v>29</v>
      </c>
      <c r="F50" s="114">
        <v>21</v>
      </c>
      <c r="G50" s="114">
        <v>27</v>
      </c>
      <c r="H50" s="114">
        <v>20</v>
      </c>
      <c r="I50" s="140">
        <v>21</v>
      </c>
      <c r="J50" s="115">
        <v>8</v>
      </c>
      <c r="K50" s="116">
        <v>38.095238095238095</v>
      </c>
    </row>
    <row r="51" spans="1:11" ht="14.1" customHeight="1" x14ac:dyDescent="0.2">
      <c r="A51" s="306" t="s">
        <v>274</v>
      </c>
      <c r="B51" s="307" t="s">
        <v>275</v>
      </c>
      <c r="C51" s="308"/>
      <c r="D51" s="113">
        <v>3.1832797427652735</v>
      </c>
      <c r="E51" s="115">
        <v>99</v>
      </c>
      <c r="F51" s="114">
        <v>91</v>
      </c>
      <c r="G51" s="114">
        <v>77</v>
      </c>
      <c r="H51" s="114">
        <v>51</v>
      </c>
      <c r="I51" s="140">
        <v>89</v>
      </c>
      <c r="J51" s="115">
        <v>10</v>
      </c>
      <c r="K51" s="116">
        <v>11.235955056179776</v>
      </c>
    </row>
    <row r="52" spans="1:11" ht="14.1" customHeight="1" x14ac:dyDescent="0.2">
      <c r="A52" s="306">
        <v>71</v>
      </c>
      <c r="B52" s="307" t="s">
        <v>276</v>
      </c>
      <c r="C52" s="308"/>
      <c r="D52" s="113">
        <v>6.559485530546624</v>
      </c>
      <c r="E52" s="115">
        <v>204</v>
      </c>
      <c r="F52" s="114">
        <v>132</v>
      </c>
      <c r="G52" s="114">
        <v>172</v>
      </c>
      <c r="H52" s="114">
        <v>177</v>
      </c>
      <c r="I52" s="140">
        <v>373</v>
      </c>
      <c r="J52" s="115">
        <v>-169</v>
      </c>
      <c r="K52" s="116">
        <v>-45.308310991957107</v>
      </c>
    </row>
    <row r="53" spans="1:11" ht="14.1" customHeight="1" x14ac:dyDescent="0.2">
      <c r="A53" s="306" t="s">
        <v>277</v>
      </c>
      <c r="B53" s="307" t="s">
        <v>278</v>
      </c>
      <c r="C53" s="308"/>
      <c r="D53" s="113">
        <v>1.7041800643086817</v>
      </c>
      <c r="E53" s="115">
        <v>53</v>
      </c>
      <c r="F53" s="114">
        <v>40</v>
      </c>
      <c r="G53" s="114">
        <v>46</v>
      </c>
      <c r="H53" s="114">
        <v>51</v>
      </c>
      <c r="I53" s="140">
        <v>194</v>
      </c>
      <c r="J53" s="115">
        <v>-141</v>
      </c>
      <c r="K53" s="116">
        <v>-72.680412371134025</v>
      </c>
    </row>
    <row r="54" spans="1:11" ht="14.1" customHeight="1" x14ac:dyDescent="0.2">
      <c r="A54" s="306" t="s">
        <v>279</v>
      </c>
      <c r="B54" s="307" t="s">
        <v>280</v>
      </c>
      <c r="C54" s="308"/>
      <c r="D54" s="113">
        <v>3.954983922829582</v>
      </c>
      <c r="E54" s="115">
        <v>123</v>
      </c>
      <c r="F54" s="114">
        <v>82</v>
      </c>
      <c r="G54" s="114">
        <v>111</v>
      </c>
      <c r="H54" s="114">
        <v>111</v>
      </c>
      <c r="I54" s="140">
        <v>158</v>
      </c>
      <c r="J54" s="115">
        <v>-35</v>
      </c>
      <c r="K54" s="116">
        <v>-22.151898734177216</v>
      </c>
    </row>
    <row r="55" spans="1:11" ht="14.1" customHeight="1" x14ac:dyDescent="0.2">
      <c r="A55" s="306">
        <v>72</v>
      </c>
      <c r="B55" s="307" t="s">
        <v>281</v>
      </c>
      <c r="C55" s="308"/>
      <c r="D55" s="113">
        <v>1.607717041800643</v>
      </c>
      <c r="E55" s="115">
        <v>50</v>
      </c>
      <c r="F55" s="114">
        <v>33</v>
      </c>
      <c r="G55" s="114">
        <v>39</v>
      </c>
      <c r="H55" s="114">
        <v>51</v>
      </c>
      <c r="I55" s="140">
        <v>37</v>
      </c>
      <c r="J55" s="115">
        <v>13</v>
      </c>
      <c r="K55" s="116">
        <v>35.135135135135137</v>
      </c>
    </row>
    <row r="56" spans="1:11" ht="14.1" customHeight="1" x14ac:dyDescent="0.2">
      <c r="A56" s="306" t="s">
        <v>282</v>
      </c>
      <c r="B56" s="307" t="s">
        <v>283</v>
      </c>
      <c r="C56" s="308"/>
      <c r="D56" s="113">
        <v>0.64308681672025725</v>
      </c>
      <c r="E56" s="115">
        <v>20</v>
      </c>
      <c r="F56" s="114">
        <v>11</v>
      </c>
      <c r="G56" s="114">
        <v>11</v>
      </c>
      <c r="H56" s="114">
        <v>10</v>
      </c>
      <c r="I56" s="140">
        <v>10</v>
      </c>
      <c r="J56" s="115">
        <v>10</v>
      </c>
      <c r="K56" s="116">
        <v>100</v>
      </c>
    </row>
    <row r="57" spans="1:11" ht="14.1" customHeight="1" x14ac:dyDescent="0.2">
      <c r="A57" s="306" t="s">
        <v>284</v>
      </c>
      <c r="B57" s="307" t="s">
        <v>285</v>
      </c>
      <c r="C57" s="308"/>
      <c r="D57" s="113">
        <v>0.73954983922829587</v>
      </c>
      <c r="E57" s="115">
        <v>23</v>
      </c>
      <c r="F57" s="114">
        <v>16</v>
      </c>
      <c r="G57" s="114">
        <v>18</v>
      </c>
      <c r="H57" s="114">
        <v>30</v>
      </c>
      <c r="I57" s="140">
        <v>18</v>
      </c>
      <c r="J57" s="115">
        <v>5</v>
      </c>
      <c r="K57" s="116">
        <v>27.777777777777779</v>
      </c>
    </row>
    <row r="58" spans="1:11" ht="14.1" customHeight="1" x14ac:dyDescent="0.2">
      <c r="A58" s="306">
        <v>73</v>
      </c>
      <c r="B58" s="307" t="s">
        <v>286</v>
      </c>
      <c r="C58" s="308"/>
      <c r="D58" s="113">
        <v>1.3183279742765273</v>
      </c>
      <c r="E58" s="115">
        <v>41</v>
      </c>
      <c r="F58" s="114">
        <v>34</v>
      </c>
      <c r="G58" s="114">
        <v>37</v>
      </c>
      <c r="H58" s="114">
        <v>34</v>
      </c>
      <c r="I58" s="140">
        <v>74</v>
      </c>
      <c r="J58" s="115">
        <v>-33</v>
      </c>
      <c r="K58" s="116">
        <v>-44.594594594594597</v>
      </c>
    </row>
    <row r="59" spans="1:11" ht="14.1" customHeight="1" x14ac:dyDescent="0.2">
      <c r="A59" s="306" t="s">
        <v>287</v>
      </c>
      <c r="B59" s="307" t="s">
        <v>288</v>
      </c>
      <c r="C59" s="308"/>
      <c r="D59" s="113">
        <v>1.0932475884244373</v>
      </c>
      <c r="E59" s="115">
        <v>34</v>
      </c>
      <c r="F59" s="114">
        <v>24</v>
      </c>
      <c r="G59" s="114">
        <v>30</v>
      </c>
      <c r="H59" s="114">
        <v>26</v>
      </c>
      <c r="I59" s="140">
        <v>60</v>
      </c>
      <c r="J59" s="115">
        <v>-26</v>
      </c>
      <c r="K59" s="116">
        <v>-43.333333333333336</v>
      </c>
    </row>
    <row r="60" spans="1:11" ht="14.1" customHeight="1" x14ac:dyDescent="0.2">
      <c r="A60" s="306">
        <v>81</v>
      </c>
      <c r="B60" s="307" t="s">
        <v>289</v>
      </c>
      <c r="C60" s="308"/>
      <c r="D60" s="113">
        <v>5.369774919614148</v>
      </c>
      <c r="E60" s="115">
        <v>167</v>
      </c>
      <c r="F60" s="114">
        <v>147</v>
      </c>
      <c r="G60" s="114">
        <v>178</v>
      </c>
      <c r="H60" s="114">
        <v>162</v>
      </c>
      <c r="I60" s="140">
        <v>169</v>
      </c>
      <c r="J60" s="115">
        <v>-2</v>
      </c>
      <c r="K60" s="116">
        <v>-1.1834319526627219</v>
      </c>
    </row>
    <row r="61" spans="1:11" ht="14.1" customHeight="1" x14ac:dyDescent="0.2">
      <c r="A61" s="306" t="s">
        <v>290</v>
      </c>
      <c r="B61" s="307" t="s">
        <v>291</v>
      </c>
      <c r="C61" s="308"/>
      <c r="D61" s="113">
        <v>0.96463022508038587</v>
      </c>
      <c r="E61" s="115">
        <v>30</v>
      </c>
      <c r="F61" s="114">
        <v>37</v>
      </c>
      <c r="G61" s="114">
        <v>37</v>
      </c>
      <c r="H61" s="114">
        <v>43</v>
      </c>
      <c r="I61" s="140">
        <v>30</v>
      </c>
      <c r="J61" s="115">
        <v>0</v>
      </c>
      <c r="K61" s="116">
        <v>0</v>
      </c>
    </row>
    <row r="62" spans="1:11" ht="14.1" customHeight="1" x14ac:dyDescent="0.2">
      <c r="A62" s="306" t="s">
        <v>292</v>
      </c>
      <c r="B62" s="307" t="s">
        <v>293</v>
      </c>
      <c r="C62" s="308"/>
      <c r="D62" s="113">
        <v>2.765273311897106</v>
      </c>
      <c r="E62" s="115">
        <v>86</v>
      </c>
      <c r="F62" s="114">
        <v>73</v>
      </c>
      <c r="G62" s="114">
        <v>92</v>
      </c>
      <c r="H62" s="114">
        <v>73</v>
      </c>
      <c r="I62" s="140">
        <v>72</v>
      </c>
      <c r="J62" s="115">
        <v>14</v>
      </c>
      <c r="K62" s="116">
        <v>19.444444444444443</v>
      </c>
    </row>
    <row r="63" spans="1:11" ht="14.1" customHeight="1" x14ac:dyDescent="0.2">
      <c r="A63" s="306"/>
      <c r="B63" s="307" t="s">
        <v>294</v>
      </c>
      <c r="C63" s="308"/>
      <c r="D63" s="113">
        <v>2.540192926045016</v>
      </c>
      <c r="E63" s="115">
        <v>79</v>
      </c>
      <c r="F63" s="114">
        <v>65</v>
      </c>
      <c r="G63" s="114">
        <v>81</v>
      </c>
      <c r="H63" s="114">
        <v>63</v>
      </c>
      <c r="I63" s="140">
        <v>65</v>
      </c>
      <c r="J63" s="115">
        <v>14</v>
      </c>
      <c r="K63" s="116">
        <v>21.53846153846154</v>
      </c>
    </row>
    <row r="64" spans="1:11" ht="14.1" customHeight="1" x14ac:dyDescent="0.2">
      <c r="A64" s="306" t="s">
        <v>295</v>
      </c>
      <c r="B64" s="307" t="s">
        <v>296</v>
      </c>
      <c r="C64" s="308"/>
      <c r="D64" s="113">
        <v>0.8038585209003215</v>
      </c>
      <c r="E64" s="115">
        <v>25</v>
      </c>
      <c r="F64" s="114">
        <v>16</v>
      </c>
      <c r="G64" s="114">
        <v>16</v>
      </c>
      <c r="H64" s="114">
        <v>9</v>
      </c>
      <c r="I64" s="140">
        <v>18</v>
      </c>
      <c r="J64" s="115">
        <v>7</v>
      </c>
      <c r="K64" s="116">
        <v>38.888888888888886</v>
      </c>
    </row>
    <row r="65" spans="1:11" ht="14.1" customHeight="1" x14ac:dyDescent="0.2">
      <c r="A65" s="306" t="s">
        <v>297</v>
      </c>
      <c r="B65" s="307" t="s">
        <v>298</v>
      </c>
      <c r="C65" s="308"/>
      <c r="D65" s="113">
        <v>0.54662379421221863</v>
      </c>
      <c r="E65" s="115">
        <v>17</v>
      </c>
      <c r="F65" s="114">
        <v>14</v>
      </c>
      <c r="G65" s="114">
        <v>20</v>
      </c>
      <c r="H65" s="114">
        <v>21</v>
      </c>
      <c r="I65" s="140">
        <v>30</v>
      </c>
      <c r="J65" s="115">
        <v>-13</v>
      </c>
      <c r="K65" s="116">
        <v>-43.333333333333336</v>
      </c>
    </row>
    <row r="66" spans="1:11" ht="14.1" customHeight="1" x14ac:dyDescent="0.2">
      <c r="A66" s="306">
        <v>82</v>
      </c>
      <c r="B66" s="307" t="s">
        <v>299</v>
      </c>
      <c r="C66" s="308"/>
      <c r="D66" s="113">
        <v>3.922829581993569</v>
      </c>
      <c r="E66" s="115">
        <v>122</v>
      </c>
      <c r="F66" s="114">
        <v>72</v>
      </c>
      <c r="G66" s="114">
        <v>129</v>
      </c>
      <c r="H66" s="114">
        <v>75</v>
      </c>
      <c r="I66" s="140">
        <v>120</v>
      </c>
      <c r="J66" s="115">
        <v>2</v>
      </c>
      <c r="K66" s="116">
        <v>1.6666666666666667</v>
      </c>
    </row>
    <row r="67" spans="1:11" ht="14.1" customHeight="1" x14ac:dyDescent="0.2">
      <c r="A67" s="306" t="s">
        <v>300</v>
      </c>
      <c r="B67" s="307" t="s">
        <v>301</v>
      </c>
      <c r="C67" s="308"/>
      <c r="D67" s="113">
        <v>2.379421221864952</v>
      </c>
      <c r="E67" s="115">
        <v>74</v>
      </c>
      <c r="F67" s="114">
        <v>51</v>
      </c>
      <c r="G67" s="114">
        <v>90</v>
      </c>
      <c r="H67" s="114">
        <v>53</v>
      </c>
      <c r="I67" s="140">
        <v>64</v>
      </c>
      <c r="J67" s="115">
        <v>10</v>
      </c>
      <c r="K67" s="116">
        <v>15.625</v>
      </c>
    </row>
    <row r="68" spans="1:11" ht="14.1" customHeight="1" x14ac:dyDescent="0.2">
      <c r="A68" s="306" t="s">
        <v>302</v>
      </c>
      <c r="B68" s="307" t="s">
        <v>303</v>
      </c>
      <c r="C68" s="308"/>
      <c r="D68" s="113">
        <v>0.86816720257234725</v>
      </c>
      <c r="E68" s="115">
        <v>27</v>
      </c>
      <c r="F68" s="114">
        <v>9</v>
      </c>
      <c r="G68" s="114">
        <v>18</v>
      </c>
      <c r="H68" s="114">
        <v>18</v>
      </c>
      <c r="I68" s="140">
        <v>38</v>
      </c>
      <c r="J68" s="115">
        <v>-11</v>
      </c>
      <c r="K68" s="116">
        <v>-28.94736842105263</v>
      </c>
    </row>
    <row r="69" spans="1:11" ht="14.1" customHeight="1" x14ac:dyDescent="0.2">
      <c r="A69" s="306">
        <v>83</v>
      </c>
      <c r="B69" s="307" t="s">
        <v>304</v>
      </c>
      <c r="C69" s="308"/>
      <c r="D69" s="113">
        <v>5.305466237942122</v>
      </c>
      <c r="E69" s="115">
        <v>165</v>
      </c>
      <c r="F69" s="114">
        <v>89</v>
      </c>
      <c r="G69" s="114">
        <v>181</v>
      </c>
      <c r="H69" s="114">
        <v>117</v>
      </c>
      <c r="I69" s="140">
        <v>217</v>
      </c>
      <c r="J69" s="115">
        <v>-52</v>
      </c>
      <c r="K69" s="116">
        <v>-23.963133640552996</v>
      </c>
    </row>
    <row r="70" spans="1:11" ht="14.1" customHeight="1" x14ac:dyDescent="0.2">
      <c r="A70" s="306" t="s">
        <v>305</v>
      </c>
      <c r="B70" s="307" t="s">
        <v>306</v>
      </c>
      <c r="C70" s="308"/>
      <c r="D70" s="113">
        <v>4.694533762057878</v>
      </c>
      <c r="E70" s="115">
        <v>146</v>
      </c>
      <c r="F70" s="114">
        <v>77</v>
      </c>
      <c r="G70" s="114">
        <v>141</v>
      </c>
      <c r="H70" s="114">
        <v>99</v>
      </c>
      <c r="I70" s="140">
        <v>201</v>
      </c>
      <c r="J70" s="115">
        <v>-55</v>
      </c>
      <c r="K70" s="116">
        <v>-27.363184079601989</v>
      </c>
    </row>
    <row r="71" spans="1:11" ht="14.1" customHeight="1" x14ac:dyDescent="0.2">
      <c r="A71" s="306"/>
      <c r="B71" s="307" t="s">
        <v>307</v>
      </c>
      <c r="C71" s="308"/>
      <c r="D71" s="113">
        <v>2.9581993569131835</v>
      </c>
      <c r="E71" s="115">
        <v>92</v>
      </c>
      <c r="F71" s="114">
        <v>41</v>
      </c>
      <c r="G71" s="114">
        <v>96</v>
      </c>
      <c r="H71" s="114">
        <v>59</v>
      </c>
      <c r="I71" s="140">
        <v>112</v>
      </c>
      <c r="J71" s="115">
        <v>-20</v>
      </c>
      <c r="K71" s="116">
        <v>-17.857142857142858</v>
      </c>
    </row>
    <row r="72" spans="1:11" ht="14.1" customHeight="1" x14ac:dyDescent="0.2">
      <c r="A72" s="306">
        <v>84</v>
      </c>
      <c r="B72" s="307" t="s">
        <v>308</v>
      </c>
      <c r="C72" s="308"/>
      <c r="D72" s="113">
        <v>2.0257234726688105</v>
      </c>
      <c r="E72" s="115">
        <v>63</v>
      </c>
      <c r="F72" s="114">
        <v>42</v>
      </c>
      <c r="G72" s="114">
        <v>63</v>
      </c>
      <c r="H72" s="114">
        <v>30</v>
      </c>
      <c r="I72" s="140">
        <v>50</v>
      </c>
      <c r="J72" s="115">
        <v>13</v>
      </c>
      <c r="K72" s="116">
        <v>26</v>
      </c>
    </row>
    <row r="73" spans="1:11" ht="14.1" customHeight="1" x14ac:dyDescent="0.2">
      <c r="A73" s="306" t="s">
        <v>309</v>
      </c>
      <c r="B73" s="307" t="s">
        <v>310</v>
      </c>
      <c r="C73" s="308"/>
      <c r="D73" s="113">
        <v>1.0289389067524115</v>
      </c>
      <c r="E73" s="115">
        <v>32</v>
      </c>
      <c r="F73" s="114">
        <v>18</v>
      </c>
      <c r="G73" s="114">
        <v>48</v>
      </c>
      <c r="H73" s="114">
        <v>11</v>
      </c>
      <c r="I73" s="140">
        <v>38</v>
      </c>
      <c r="J73" s="115">
        <v>-6</v>
      </c>
      <c r="K73" s="116">
        <v>-15.789473684210526</v>
      </c>
    </row>
    <row r="74" spans="1:11" ht="14.1" customHeight="1" x14ac:dyDescent="0.2">
      <c r="A74" s="306" t="s">
        <v>311</v>
      </c>
      <c r="B74" s="307" t="s">
        <v>312</v>
      </c>
      <c r="C74" s="308"/>
      <c r="D74" s="113">
        <v>0.32154340836012862</v>
      </c>
      <c r="E74" s="115">
        <v>10</v>
      </c>
      <c r="F74" s="114">
        <v>6</v>
      </c>
      <c r="G74" s="114">
        <v>8</v>
      </c>
      <c r="H74" s="114">
        <v>5</v>
      </c>
      <c r="I74" s="140">
        <v>4</v>
      </c>
      <c r="J74" s="115">
        <v>6</v>
      </c>
      <c r="K74" s="116">
        <v>150</v>
      </c>
    </row>
    <row r="75" spans="1:11" ht="14.1" customHeight="1" x14ac:dyDescent="0.2">
      <c r="A75" s="306" t="s">
        <v>313</v>
      </c>
      <c r="B75" s="307" t="s">
        <v>314</v>
      </c>
      <c r="C75" s="308"/>
      <c r="D75" s="113">
        <v>0.45016077170418006</v>
      </c>
      <c r="E75" s="115">
        <v>14</v>
      </c>
      <c r="F75" s="114">
        <v>4</v>
      </c>
      <c r="G75" s="114" t="s">
        <v>513</v>
      </c>
      <c r="H75" s="114" t="s">
        <v>513</v>
      </c>
      <c r="I75" s="140">
        <v>4</v>
      </c>
      <c r="J75" s="115">
        <v>10</v>
      </c>
      <c r="K75" s="116">
        <v>250</v>
      </c>
    </row>
    <row r="76" spans="1:11" ht="14.1" customHeight="1" x14ac:dyDescent="0.2">
      <c r="A76" s="306">
        <v>91</v>
      </c>
      <c r="B76" s="307" t="s">
        <v>315</v>
      </c>
      <c r="C76" s="308"/>
      <c r="D76" s="113">
        <v>0.3536977491961415</v>
      </c>
      <c r="E76" s="115">
        <v>11</v>
      </c>
      <c r="F76" s="114">
        <v>6</v>
      </c>
      <c r="G76" s="114">
        <v>7</v>
      </c>
      <c r="H76" s="114" t="s">
        <v>513</v>
      </c>
      <c r="I76" s="140">
        <v>5</v>
      </c>
      <c r="J76" s="115">
        <v>6</v>
      </c>
      <c r="K76" s="116">
        <v>120</v>
      </c>
    </row>
    <row r="77" spans="1:11" ht="14.1" customHeight="1" x14ac:dyDescent="0.2">
      <c r="A77" s="306">
        <v>92</v>
      </c>
      <c r="B77" s="307" t="s">
        <v>316</v>
      </c>
      <c r="C77" s="308"/>
      <c r="D77" s="113">
        <v>0.932475884244373</v>
      </c>
      <c r="E77" s="115">
        <v>29</v>
      </c>
      <c r="F77" s="114">
        <v>32</v>
      </c>
      <c r="G77" s="114">
        <v>46</v>
      </c>
      <c r="H77" s="114">
        <v>37</v>
      </c>
      <c r="I77" s="140">
        <v>33</v>
      </c>
      <c r="J77" s="115">
        <v>-4</v>
      </c>
      <c r="K77" s="116">
        <v>-12.121212121212121</v>
      </c>
    </row>
    <row r="78" spans="1:11" ht="14.1" customHeight="1" x14ac:dyDescent="0.2">
      <c r="A78" s="306">
        <v>93</v>
      </c>
      <c r="B78" s="307" t="s">
        <v>317</v>
      </c>
      <c r="C78" s="308"/>
      <c r="D78" s="113">
        <v>9.6463022508038579E-2</v>
      </c>
      <c r="E78" s="115">
        <v>3</v>
      </c>
      <c r="F78" s="114" t="s">
        <v>513</v>
      </c>
      <c r="G78" s="114" t="s">
        <v>513</v>
      </c>
      <c r="H78" s="114">
        <v>4</v>
      </c>
      <c r="I78" s="140">
        <v>5</v>
      </c>
      <c r="J78" s="115">
        <v>-2</v>
      </c>
      <c r="K78" s="116">
        <v>-40</v>
      </c>
    </row>
    <row r="79" spans="1:11" ht="14.1" customHeight="1" x14ac:dyDescent="0.2">
      <c r="A79" s="306">
        <v>94</v>
      </c>
      <c r="B79" s="307" t="s">
        <v>318</v>
      </c>
      <c r="C79" s="308"/>
      <c r="D79" s="113">
        <v>0.25723472668810288</v>
      </c>
      <c r="E79" s="115">
        <v>8</v>
      </c>
      <c r="F79" s="114">
        <v>15</v>
      </c>
      <c r="G79" s="114">
        <v>6</v>
      </c>
      <c r="H79" s="114" t="s">
        <v>513</v>
      </c>
      <c r="I79" s="140">
        <v>23</v>
      </c>
      <c r="J79" s="115">
        <v>-15</v>
      </c>
      <c r="K79" s="116">
        <v>-65.217391304347828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0.19292604501607716</v>
      </c>
      <c r="E81" s="143">
        <v>6</v>
      </c>
      <c r="F81" s="144">
        <v>6</v>
      </c>
      <c r="G81" s="144">
        <v>7</v>
      </c>
      <c r="H81" s="144" t="s">
        <v>513</v>
      </c>
      <c r="I81" s="145">
        <v>6</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38600</v>
      </c>
      <c r="C10" s="114">
        <v>19386</v>
      </c>
      <c r="D10" s="114">
        <v>19214</v>
      </c>
      <c r="E10" s="114">
        <v>30122</v>
      </c>
      <c r="F10" s="114">
        <v>8044</v>
      </c>
      <c r="G10" s="114">
        <v>4476</v>
      </c>
      <c r="H10" s="114">
        <v>12231</v>
      </c>
      <c r="I10" s="115">
        <v>5660</v>
      </c>
      <c r="J10" s="114">
        <v>4740</v>
      </c>
      <c r="K10" s="114">
        <v>920</v>
      </c>
      <c r="L10" s="423">
        <v>2619</v>
      </c>
      <c r="M10" s="424">
        <v>3192</v>
      </c>
    </row>
    <row r="11" spans="1:13" ht="11.1" customHeight="1" x14ac:dyDescent="0.2">
      <c r="A11" s="422" t="s">
        <v>387</v>
      </c>
      <c r="B11" s="115">
        <v>39543</v>
      </c>
      <c r="C11" s="114">
        <v>20147</v>
      </c>
      <c r="D11" s="114">
        <v>19396</v>
      </c>
      <c r="E11" s="114">
        <v>30965</v>
      </c>
      <c r="F11" s="114">
        <v>8143</v>
      </c>
      <c r="G11" s="114">
        <v>4439</v>
      </c>
      <c r="H11" s="114">
        <v>12693</v>
      </c>
      <c r="I11" s="115">
        <v>5683</v>
      </c>
      <c r="J11" s="114">
        <v>4695</v>
      </c>
      <c r="K11" s="114">
        <v>988</v>
      </c>
      <c r="L11" s="423">
        <v>2966</v>
      </c>
      <c r="M11" s="424">
        <v>2050</v>
      </c>
    </row>
    <row r="12" spans="1:13" ht="11.1" customHeight="1" x14ac:dyDescent="0.2">
      <c r="A12" s="422" t="s">
        <v>388</v>
      </c>
      <c r="B12" s="115">
        <v>40518</v>
      </c>
      <c r="C12" s="114">
        <v>20826</v>
      </c>
      <c r="D12" s="114">
        <v>19692</v>
      </c>
      <c r="E12" s="114">
        <v>31769</v>
      </c>
      <c r="F12" s="114">
        <v>8310</v>
      </c>
      <c r="G12" s="114">
        <v>4888</v>
      </c>
      <c r="H12" s="114">
        <v>12978</v>
      </c>
      <c r="I12" s="115">
        <v>5714</v>
      </c>
      <c r="J12" s="114">
        <v>4693</v>
      </c>
      <c r="K12" s="114">
        <v>1021</v>
      </c>
      <c r="L12" s="423">
        <v>3771</v>
      </c>
      <c r="M12" s="424">
        <v>3020</v>
      </c>
    </row>
    <row r="13" spans="1:13" s="110" customFormat="1" ht="11.1" customHeight="1" x14ac:dyDescent="0.2">
      <c r="A13" s="422" t="s">
        <v>389</v>
      </c>
      <c r="B13" s="115">
        <v>39801</v>
      </c>
      <c r="C13" s="114">
        <v>20322</v>
      </c>
      <c r="D13" s="114">
        <v>19479</v>
      </c>
      <c r="E13" s="114">
        <v>31118</v>
      </c>
      <c r="F13" s="114">
        <v>8244</v>
      </c>
      <c r="G13" s="114">
        <v>4618</v>
      </c>
      <c r="H13" s="114">
        <v>12980</v>
      </c>
      <c r="I13" s="115">
        <v>5750</v>
      </c>
      <c r="J13" s="114">
        <v>4738</v>
      </c>
      <c r="K13" s="114">
        <v>1012</v>
      </c>
      <c r="L13" s="423">
        <v>1927</v>
      </c>
      <c r="M13" s="424">
        <v>2762</v>
      </c>
    </row>
    <row r="14" spans="1:13" ht="15" customHeight="1" x14ac:dyDescent="0.2">
      <c r="A14" s="422" t="s">
        <v>390</v>
      </c>
      <c r="B14" s="115">
        <v>39529</v>
      </c>
      <c r="C14" s="114">
        <v>20232</v>
      </c>
      <c r="D14" s="114">
        <v>19297</v>
      </c>
      <c r="E14" s="114">
        <v>29677</v>
      </c>
      <c r="F14" s="114">
        <v>9393</v>
      </c>
      <c r="G14" s="114">
        <v>4357</v>
      </c>
      <c r="H14" s="114">
        <v>13060</v>
      </c>
      <c r="I14" s="115">
        <v>5672</v>
      </c>
      <c r="J14" s="114">
        <v>4678</v>
      </c>
      <c r="K14" s="114">
        <v>994</v>
      </c>
      <c r="L14" s="423">
        <v>3240</v>
      </c>
      <c r="M14" s="424">
        <v>3616</v>
      </c>
    </row>
    <row r="15" spans="1:13" ht="11.1" customHeight="1" x14ac:dyDescent="0.2">
      <c r="A15" s="422" t="s">
        <v>387</v>
      </c>
      <c r="B15" s="115">
        <v>40007</v>
      </c>
      <c r="C15" s="114">
        <v>20571</v>
      </c>
      <c r="D15" s="114">
        <v>19436</v>
      </c>
      <c r="E15" s="114">
        <v>29854</v>
      </c>
      <c r="F15" s="114">
        <v>9707</v>
      </c>
      <c r="G15" s="114">
        <v>4218</v>
      </c>
      <c r="H15" s="114">
        <v>13315</v>
      </c>
      <c r="I15" s="115">
        <v>5664</v>
      </c>
      <c r="J15" s="114">
        <v>4605</v>
      </c>
      <c r="K15" s="114">
        <v>1059</v>
      </c>
      <c r="L15" s="423">
        <v>2780</v>
      </c>
      <c r="M15" s="424">
        <v>2036</v>
      </c>
    </row>
    <row r="16" spans="1:13" ht="11.1" customHeight="1" x14ac:dyDescent="0.2">
      <c r="A16" s="422" t="s">
        <v>388</v>
      </c>
      <c r="B16" s="115">
        <v>40993</v>
      </c>
      <c r="C16" s="114">
        <v>21221</v>
      </c>
      <c r="D16" s="114">
        <v>19772</v>
      </c>
      <c r="E16" s="114">
        <v>30513</v>
      </c>
      <c r="F16" s="114">
        <v>10095</v>
      </c>
      <c r="G16" s="114">
        <v>4568</v>
      </c>
      <c r="H16" s="114">
        <v>13637</v>
      </c>
      <c r="I16" s="115">
        <v>5709</v>
      </c>
      <c r="J16" s="114">
        <v>4597</v>
      </c>
      <c r="K16" s="114">
        <v>1112</v>
      </c>
      <c r="L16" s="423">
        <v>3641</v>
      </c>
      <c r="M16" s="424">
        <v>2744</v>
      </c>
    </row>
    <row r="17" spans="1:13" s="110" customFormat="1" ht="11.1" customHeight="1" x14ac:dyDescent="0.2">
      <c r="A17" s="422" t="s">
        <v>389</v>
      </c>
      <c r="B17" s="115">
        <v>40414</v>
      </c>
      <c r="C17" s="114">
        <v>20788</v>
      </c>
      <c r="D17" s="114">
        <v>19626</v>
      </c>
      <c r="E17" s="114">
        <v>30311</v>
      </c>
      <c r="F17" s="114">
        <v>10075</v>
      </c>
      <c r="G17" s="114">
        <v>4339</v>
      </c>
      <c r="H17" s="114">
        <v>13692</v>
      </c>
      <c r="I17" s="115">
        <v>5673</v>
      </c>
      <c r="J17" s="114">
        <v>4563</v>
      </c>
      <c r="K17" s="114">
        <v>1110</v>
      </c>
      <c r="L17" s="423">
        <v>1816</v>
      </c>
      <c r="M17" s="424">
        <v>2425</v>
      </c>
    </row>
    <row r="18" spans="1:13" ht="15" customHeight="1" x14ac:dyDescent="0.2">
      <c r="A18" s="422" t="s">
        <v>391</v>
      </c>
      <c r="B18" s="115">
        <v>40207</v>
      </c>
      <c r="C18" s="114">
        <v>20590</v>
      </c>
      <c r="D18" s="114">
        <v>19617</v>
      </c>
      <c r="E18" s="114">
        <v>29857</v>
      </c>
      <c r="F18" s="114">
        <v>10257</v>
      </c>
      <c r="G18" s="114">
        <v>4095</v>
      </c>
      <c r="H18" s="114">
        <v>13821</v>
      </c>
      <c r="I18" s="115">
        <v>5576</v>
      </c>
      <c r="J18" s="114">
        <v>4518</v>
      </c>
      <c r="K18" s="114">
        <v>1058</v>
      </c>
      <c r="L18" s="423">
        <v>3033</v>
      </c>
      <c r="M18" s="424">
        <v>3237</v>
      </c>
    </row>
    <row r="19" spans="1:13" ht="11.1" customHeight="1" x14ac:dyDescent="0.2">
      <c r="A19" s="422" t="s">
        <v>387</v>
      </c>
      <c r="B19" s="115">
        <v>40654</v>
      </c>
      <c r="C19" s="114">
        <v>20966</v>
      </c>
      <c r="D19" s="114">
        <v>19688</v>
      </c>
      <c r="E19" s="114">
        <v>30159</v>
      </c>
      <c r="F19" s="114">
        <v>10402</v>
      </c>
      <c r="G19" s="114">
        <v>3971</v>
      </c>
      <c r="H19" s="114">
        <v>14099</v>
      </c>
      <c r="I19" s="115">
        <v>5680</v>
      </c>
      <c r="J19" s="114">
        <v>4585</v>
      </c>
      <c r="K19" s="114">
        <v>1095</v>
      </c>
      <c r="L19" s="423">
        <v>2646</v>
      </c>
      <c r="M19" s="424">
        <v>2210</v>
      </c>
    </row>
    <row r="20" spans="1:13" ht="11.1" customHeight="1" x14ac:dyDescent="0.2">
      <c r="A20" s="422" t="s">
        <v>388</v>
      </c>
      <c r="B20" s="115">
        <v>41243</v>
      </c>
      <c r="C20" s="114">
        <v>21276</v>
      </c>
      <c r="D20" s="114">
        <v>19967</v>
      </c>
      <c r="E20" s="114">
        <v>30456</v>
      </c>
      <c r="F20" s="114">
        <v>10644</v>
      </c>
      <c r="G20" s="114">
        <v>4235</v>
      </c>
      <c r="H20" s="114">
        <v>14328</v>
      </c>
      <c r="I20" s="115">
        <v>5624</v>
      </c>
      <c r="J20" s="114">
        <v>4487</v>
      </c>
      <c r="K20" s="114">
        <v>1137</v>
      </c>
      <c r="L20" s="423">
        <v>3285</v>
      </c>
      <c r="M20" s="424">
        <v>2730</v>
      </c>
    </row>
    <row r="21" spans="1:13" s="110" customFormat="1" ht="11.1" customHeight="1" x14ac:dyDescent="0.2">
      <c r="A21" s="422" t="s">
        <v>389</v>
      </c>
      <c r="B21" s="115">
        <v>40494</v>
      </c>
      <c r="C21" s="114">
        <v>20592</v>
      </c>
      <c r="D21" s="114">
        <v>19902</v>
      </c>
      <c r="E21" s="114">
        <v>29958</v>
      </c>
      <c r="F21" s="114">
        <v>10532</v>
      </c>
      <c r="G21" s="114">
        <v>4031</v>
      </c>
      <c r="H21" s="114">
        <v>14249</v>
      </c>
      <c r="I21" s="115">
        <v>5739</v>
      </c>
      <c r="J21" s="114">
        <v>4588</v>
      </c>
      <c r="K21" s="114">
        <v>1151</v>
      </c>
      <c r="L21" s="423">
        <v>1886</v>
      </c>
      <c r="M21" s="424">
        <v>2748</v>
      </c>
    </row>
    <row r="22" spans="1:13" ht="15" customHeight="1" x14ac:dyDescent="0.2">
      <c r="A22" s="422" t="s">
        <v>392</v>
      </c>
      <c r="B22" s="115">
        <v>40030</v>
      </c>
      <c r="C22" s="114">
        <v>20210</v>
      </c>
      <c r="D22" s="114">
        <v>19820</v>
      </c>
      <c r="E22" s="114">
        <v>29441</v>
      </c>
      <c r="F22" s="114">
        <v>10493</v>
      </c>
      <c r="G22" s="114">
        <v>3802</v>
      </c>
      <c r="H22" s="114">
        <v>14377</v>
      </c>
      <c r="I22" s="115">
        <v>5692</v>
      </c>
      <c r="J22" s="114">
        <v>4590</v>
      </c>
      <c r="K22" s="114">
        <v>1102</v>
      </c>
      <c r="L22" s="423">
        <v>2367</v>
      </c>
      <c r="M22" s="424">
        <v>2823</v>
      </c>
    </row>
    <row r="23" spans="1:13" ht="11.1" customHeight="1" x14ac:dyDescent="0.2">
      <c r="A23" s="422" t="s">
        <v>387</v>
      </c>
      <c r="B23" s="115">
        <v>40540</v>
      </c>
      <c r="C23" s="114">
        <v>20718</v>
      </c>
      <c r="D23" s="114">
        <v>19822</v>
      </c>
      <c r="E23" s="114">
        <v>29790</v>
      </c>
      <c r="F23" s="114">
        <v>10645</v>
      </c>
      <c r="G23" s="114">
        <v>3578</v>
      </c>
      <c r="H23" s="114">
        <v>14827</v>
      </c>
      <c r="I23" s="115">
        <v>5677</v>
      </c>
      <c r="J23" s="114">
        <v>4540</v>
      </c>
      <c r="K23" s="114">
        <v>1137</v>
      </c>
      <c r="L23" s="423">
        <v>2435</v>
      </c>
      <c r="M23" s="424">
        <v>1935</v>
      </c>
    </row>
    <row r="24" spans="1:13" ht="11.1" customHeight="1" x14ac:dyDescent="0.2">
      <c r="A24" s="422" t="s">
        <v>388</v>
      </c>
      <c r="B24" s="115">
        <v>41281</v>
      </c>
      <c r="C24" s="114">
        <v>21159</v>
      </c>
      <c r="D24" s="114">
        <v>20122</v>
      </c>
      <c r="E24" s="114">
        <v>29874</v>
      </c>
      <c r="F24" s="114">
        <v>10893</v>
      </c>
      <c r="G24" s="114">
        <v>3747</v>
      </c>
      <c r="H24" s="114">
        <v>15181</v>
      </c>
      <c r="I24" s="115">
        <v>5734</v>
      </c>
      <c r="J24" s="114">
        <v>4540</v>
      </c>
      <c r="K24" s="114">
        <v>1194</v>
      </c>
      <c r="L24" s="423">
        <v>3454</v>
      </c>
      <c r="M24" s="424">
        <v>2814</v>
      </c>
    </row>
    <row r="25" spans="1:13" s="110" customFormat="1" ht="11.1" customHeight="1" x14ac:dyDescent="0.2">
      <c r="A25" s="422" t="s">
        <v>389</v>
      </c>
      <c r="B25" s="115">
        <v>40621</v>
      </c>
      <c r="C25" s="114">
        <v>20592</v>
      </c>
      <c r="D25" s="114">
        <v>20029</v>
      </c>
      <c r="E25" s="114">
        <v>29154</v>
      </c>
      <c r="F25" s="114">
        <v>10944</v>
      </c>
      <c r="G25" s="114">
        <v>3536</v>
      </c>
      <c r="H25" s="114">
        <v>15198</v>
      </c>
      <c r="I25" s="115">
        <v>5693</v>
      </c>
      <c r="J25" s="114">
        <v>4509</v>
      </c>
      <c r="K25" s="114">
        <v>1184</v>
      </c>
      <c r="L25" s="423">
        <v>2071</v>
      </c>
      <c r="M25" s="424">
        <v>2759</v>
      </c>
    </row>
    <row r="26" spans="1:13" ht="15" customHeight="1" x14ac:dyDescent="0.2">
      <c r="A26" s="422" t="s">
        <v>393</v>
      </c>
      <c r="B26" s="115">
        <v>40462</v>
      </c>
      <c r="C26" s="114">
        <v>20566</v>
      </c>
      <c r="D26" s="114">
        <v>19896</v>
      </c>
      <c r="E26" s="114">
        <v>29031</v>
      </c>
      <c r="F26" s="114">
        <v>10931</v>
      </c>
      <c r="G26" s="114">
        <v>3348</v>
      </c>
      <c r="H26" s="114">
        <v>15278</v>
      </c>
      <c r="I26" s="115">
        <v>5641</v>
      </c>
      <c r="J26" s="114">
        <v>4487</v>
      </c>
      <c r="K26" s="114">
        <v>1154</v>
      </c>
      <c r="L26" s="423">
        <v>3013</v>
      </c>
      <c r="M26" s="424">
        <v>3208</v>
      </c>
    </row>
    <row r="27" spans="1:13" ht="11.1" customHeight="1" x14ac:dyDescent="0.2">
      <c r="A27" s="422" t="s">
        <v>387</v>
      </c>
      <c r="B27" s="115">
        <v>41130</v>
      </c>
      <c r="C27" s="114">
        <v>20964</v>
      </c>
      <c r="D27" s="114">
        <v>20166</v>
      </c>
      <c r="E27" s="114">
        <v>29371</v>
      </c>
      <c r="F27" s="114">
        <v>11266</v>
      </c>
      <c r="G27" s="114">
        <v>3180</v>
      </c>
      <c r="H27" s="114">
        <v>15789</v>
      </c>
      <c r="I27" s="115">
        <v>5824</v>
      </c>
      <c r="J27" s="114">
        <v>4570</v>
      </c>
      <c r="K27" s="114">
        <v>1254</v>
      </c>
      <c r="L27" s="423">
        <v>2704</v>
      </c>
      <c r="M27" s="424">
        <v>2091</v>
      </c>
    </row>
    <row r="28" spans="1:13" ht="11.1" customHeight="1" x14ac:dyDescent="0.2">
      <c r="A28" s="422" t="s">
        <v>388</v>
      </c>
      <c r="B28" s="115">
        <v>41452</v>
      </c>
      <c r="C28" s="114">
        <v>21093</v>
      </c>
      <c r="D28" s="114">
        <v>20359</v>
      </c>
      <c r="E28" s="114">
        <v>29800</v>
      </c>
      <c r="F28" s="114">
        <v>11333</v>
      </c>
      <c r="G28" s="114">
        <v>3355</v>
      </c>
      <c r="H28" s="114">
        <v>15841</v>
      </c>
      <c r="I28" s="115">
        <v>5855</v>
      </c>
      <c r="J28" s="114">
        <v>4559</v>
      </c>
      <c r="K28" s="114">
        <v>1296</v>
      </c>
      <c r="L28" s="423">
        <v>3187</v>
      </c>
      <c r="M28" s="424">
        <v>2951</v>
      </c>
    </row>
    <row r="29" spans="1:13" s="110" customFormat="1" ht="11.1" customHeight="1" x14ac:dyDescent="0.2">
      <c r="A29" s="422" t="s">
        <v>389</v>
      </c>
      <c r="B29" s="115">
        <v>40354</v>
      </c>
      <c r="C29" s="114">
        <v>20323</v>
      </c>
      <c r="D29" s="114">
        <v>20031</v>
      </c>
      <c r="E29" s="114">
        <v>29003</v>
      </c>
      <c r="F29" s="114">
        <v>11058</v>
      </c>
      <c r="G29" s="114">
        <v>3154</v>
      </c>
      <c r="H29" s="114">
        <v>15558</v>
      </c>
      <c r="I29" s="115">
        <v>5876</v>
      </c>
      <c r="J29" s="114">
        <v>4611</v>
      </c>
      <c r="K29" s="114">
        <v>1265</v>
      </c>
      <c r="L29" s="423">
        <v>1723</v>
      </c>
      <c r="M29" s="424">
        <v>2839</v>
      </c>
    </row>
    <row r="30" spans="1:13" ht="15" customHeight="1" x14ac:dyDescent="0.2">
      <c r="A30" s="422" t="s">
        <v>394</v>
      </c>
      <c r="B30" s="115">
        <v>40659</v>
      </c>
      <c r="C30" s="114">
        <v>20508</v>
      </c>
      <c r="D30" s="114">
        <v>20151</v>
      </c>
      <c r="E30" s="114">
        <v>29314</v>
      </c>
      <c r="F30" s="114">
        <v>11326</v>
      </c>
      <c r="G30" s="114">
        <v>2995</v>
      </c>
      <c r="H30" s="114">
        <v>15693</v>
      </c>
      <c r="I30" s="115">
        <v>5311</v>
      </c>
      <c r="J30" s="114">
        <v>4121</v>
      </c>
      <c r="K30" s="114">
        <v>1190</v>
      </c>
      <c r="L30" s="423">
        <v>3243</v>
      </c>
      <c r="M30" s="424">
        <v>3063</v>
      </c>
    </row>
    <row r="31" spans="1:13" ht="11.1" customHeight="1" x14ac:dyDescent="0.2">
      <c r="A31" s="422" t="s">
        <v>387</v>
      </c>
      <c r="B31" s="115">
        <v>41188</v>
      </c>
      <c r="C31" s="114">
        <v>20887</v>
      </c>
      <c r="D31" s="114">
        <v>20301</v>
      </c>
      <c r="E31" s="114">
        <v>29640</v>
      </c>
      <c r="F31" s="114">
        <v>11538</v>
      </c>
      <c r="G31" s="114">
        <v>2808</v>
      </c>
      <c r="H31" s="114">
        <v>15941</v>
      </c>
      <c r="I31" s="115">
        <v>5391</v>
      </c>
      <c r="J31" s="114">
        <v>4147</v>
      </c>
      <c r="K31" s="114">
        <v>1244</v>
      </c>
      <c r="L31" s="423">
        <v>2837</v>
      </c>
      <c r="M31" s="424">
        <v>2321</v>
      </c>
    </row>
    <row r="32" spans="1:13" ht="11.1" customHeight="1" x14ac:dyDescent="0.2">
      <c r="A32" s="422" t="s">
        <v>388</v>
      </c>
      <c r="B32" s="115">
        <v>41716</v>
      </c>
      <c r="C32" s="114">
        <v>21283</v>
      </c>
      <c r="D32" s="114">
        <v>20433</v>
      </c>
      <c r="E32" s="114">
        <v>29940</v>
      </c>
      <c r="F32" s="114">
        <v>11773</v>
      </c>
      <c r="G32" s="114">
        <v>3009</v>
      </c>
      <c r="H32" s="114">
        <v>16084</v>
      </c>
      <c r="I32" s="115">
        <v>5342</v>
      </c>
      <c r="J32" s="114">
        <v>4096</v>
      </c>
      <c r="K32" s="114">
        <v>1246</v>
      </c>
      <c r="L32" s="423">
        <v>3400</v>
      </c>
      <c r="M32" s="424">
        <v>2967</v>
      </c>
    </row>
    <row r="33" spans="1:13" s="110" customFormat="1" ht="11.1" customHeight="1" x14ac:dyDescent="0.2">
      <c r="A33" s="422" t="s">
        <v>389</v>
      </c>
      <c r="B33" s="115">
        <v>41008</v>
      </c>
      <c r="C33" s="114">
        <v>20854</v>
      </c>
      <c r="D33" s="114">
        <v>20154</v>
      </c>
      <c r="E33" s="114">
        <v>29261</v>
      </c>
      <c r="F33" s="114">
        <v>11745</v>
      </c>
      <c r="G33" s="114">
        <v>2792</v>
      </c>
      <c r="H33" s="114">
        <v>15951</v>
      </c>
      <c r="I33" s="115">
        <v>5252</v>
      </c>
      <c r="J33" s="114">
        <v>4039</v>
      </c>
      <c r="K33" s="114">
        <v>1213</v>
      </c>
      <c r="L33" s="423">
        <v>2200</v>
      </c>
      <c r="M33" s="424">
        <v>2909</v>
      </c>
    </row>
    <row r="34" spans="1:13" ht="15" customHeight="1" x14ac:dyDescent="0.2">
      <c r="A34" s="422" t="s">
        <v>395</v>
      </c>
      <c r="B34" s="115">
        <v>41096</v>
      </c>
      <c r="C34" s="114">
        <v>20997</v>
      </c>
      <c r="D34" s="114">
        <v>20099</v>
      </c>
      <c r="E34" s="114">
        <v>29343</v>
      </c>
      <c r="F34" s="114">
        <v>11751</v>
      </c>
      <c r="G34" s="114">
        <v>2681</v>
      </c>
      <c r="H34" s="114">
        <v>16067</v>
      </c>
      <c r="I34" s="115">
        <v>5274</v>
      </c>
      <c r="J34" s="114">
        <v>4040</v>
      </c>
      <c r="K34" s="114">
        <v>1234</v>
      </c>
      <c r="L34" s="423">
        <v>2853</v>
      </c>
      <c r="M34" s="424">
        <v>2786</v>
      </c>
    </row>
    <row r="35" spans="1:13" ht="11.1" customHeight="1" x14ac:dyDescent="0.2">
      <c r="A35" s="422" t="s">
        <v>387</v>
      </c>
      <c r="B35" s="115">
        <v>41517</v>
      </c>
      <c r="C35" s="114">
        <v>21285</v>
      </c>
      <c r="D35" s="114">
        <v>20232</v>
      </c>
      <c r="E35" s="114">
        <v>29491</v>
      </c>
      <c r="F35" s="114">
        <v>12026</v>
      </c>
      <c r="G35" s="114">
        <v>2603</v>
      </c>
      <c r="H35" s="114">
        <v>16332</v>
      </c>
      <c r="I35" s="115">
        <v>5385</v>
      </c>
      <c r="J35" s="114">
        <v>4111</v>
      </c>
      <c r="K35" s="114">
        <v>1274</v>
      </c>
      <c r="L35" s="423">
        <v>2745</v>
      </c>
      <c r="M35" s="424">
        <v>2356</v>
      </c>
    </row>
    <row r="36" spans="1:13" ht="11.1" customHeight="1" x14ac:dyDescent="0.2">
      <c r="A36" s="422" t="s">
        <v>388</v>
      </c>
      <c r="B36" s="115">
        <v>42140</v>
      </c>
      <c r="C36" s="114">
        <v>21628</v>
      </c>
      <c r="D36" s="114">
        <v>20512</v>
      </c>
      <c r="E36" s="114">
        <v>29889</v>
      </c>
      <c r="F36" s="114">
        <v>12251</v>
      </c>
      <c r="G36" s="114">
        <v>2920</v>
      </c>
      <c r="H36" s="114">
        <v>16592</v>
      </c>
      <c r="I36" s="115">
        <v>5418</v>
      </c>
      <c r="J36" s="114">
        <v>4080</v>
      </c>
      <c r="K36" s="114">
        <v>1338</v>
      </c>
      <c r="L36" s="423">
        <v>3132</v>
      </c>
      <c r="M36" s="424">
        <v>2676</v>
      </c>
    </row>
    <row r="37" spans="1:13" s="110" customFormat="1" ht="11.1" customHeight="1" x14ac:dyDescent="0.2">
      <c r="A37" s="422" t="s">
        <v>389</v>
      </c>
      <c r="B37" s="115">
        <v>41425</v>
      </c>
      <c r="C37" s="114">
        <v>21154</v>
      </c>
      <c r="D37" s="114">
        <v>20271</v>
      </c>
      <c r="E37" s="114">
        <v>29348</v>
      </c>
      <c r="F37" s="114">
        <v>12077</v>
      </c>
      <c r="G37" s="114">
        <v>2728</v>
      </c>
      <c r="H37" s="114">
        <v>16449</v>
      </c>
      <c r="I37" s="115">
        <v>5343</v>
      </c>
      <c r="J37" s="114">
        <v>4054</v>
      </c>
      <c r="K37" s="114">
        <v>1289</v>
      </c>
      <c r="L37" s="423">
        <v>1704</v>
      </c>
      <c r="M37" s="424">
        <v>2450</v>
      </c>
    </row>
    <row r="38" spans="1:13" ht="15" customHeight="1" x14ac:dyDescent="0.2">
      <c r="A38" s="425" t="s">
        <v>396</v>
      </c>
      <c r="B38" s="115">
        <v>41501</v>
      </c>
      <c r="C38" s="114">
        <v>21247</v>
      </c>
      <c r="D38" s="114">
        <v>20254</v>
      </c>
      <c r="E38" s="114">
        <v>29378</v>
      </c>
      <c r="F38" s="114">
        <v>12123</v>
      </c>
      <c r="G38" s="114">
        <v>2625</v>
      </c>
      <c r="H38" s="114">
        <v>16536</v>
      </c>
      <c r="I38" s="115">
        <v>5236</v>
      </c>
      <c r="J38" s="114">
        <v>3962</v>
      </c>
      <c r="K38" s="114">
        <v>1274</v>
      </c>
      <c r="L38" s="423">
        <v>2950</v>
      </c>
      <c r="M38" s="424">
        <v>2883</v>
      </c>
    </row>
    <row r="39" spans="1:13" ht="11.1" customHeight="1" x14ac:dyDescent="0.2">
      <c r="A39" s="422" t="s">
        <v>387</v>
      </c>
      <c r="B39" s="115">
        <v>42244</v>
      </c>
      <c r="C39" s="114">
        <v>21760</v>
      </c>
      <c r="D39" s="114">
        <v>20484</v>
      </c>
      <c r="E39" s="114">
        <v>29848</v>
      </c>
      <c r="F39" s="114">
        <v>12396</v>
      </c>
      <c r="G39" s="114">
        <v>2643</v>
      </c>
      <c r="H39" s="114">
        <v>16917</v>
      </c>
      <c r="I39" s="115">
        <v>5329</v>
      </c>
      <c r="J39" s="114">
        <v>4038</v>
      </c>
      <c r="K39" s="114">
        <v>1291</v>
      </c>
      <c r="L39" s="423">
        <v>2941</v>
      </c>
      <c r="M39" s="424">
        <v>2294</v>
      </c>
    </row>
    <row r="40" spans="1:13" ht="11.1" customHeight="1" x14ac:dyDescent="0.2">
      <c r="A40" s="425" t="s">
        <v>388</v>
      </c>
      <c r="B40" s="115">
        <v>42691</v>
      </c>
      <c r="C40" s="114">
        <v>22009</v>
      </c>
      <c r="D40" s="114">
        <v>20682</v>
      </c>
      <c r="E40" s="114">
        <v>30176</v>
      </c>
      <c r="F40" s="114">
        <v>12515</v>
      </c>
      <c r="G40" s="114">
        <v>2977</v>
      </c>
      <c r="H40" s="114">
        <v>17019</v>
      </c>
      <c r="I40" s="115">
        <v>5415</v>
      </c>
      <c r="J40" s="114">
        <v>4027</v>
      </c>
      <c r="K40" s="114">
        <v>1388</v>
      </c>
      <c r="L40" s="423">
        <v>4059</v>
      </c>
      <c r="M40" s="424">
        <v>3533</v>
      </c>
    </row>
    <row r="41" spans="1:13" s="110" customFormat="1" ht="11.1" customHeight="1" x14ac:dyDescent="0.2">
      <c r="A41" s="422" t="s">
        <v>389</v>
      </c>
      <c r="B41" s="115">
        <v>42267</v>
      </c>
      <c r="C41" s="114">
        <v>21722</v>
      </c>
      <c r="D41" s="114">
        <v>20545</v>
      </c>
      <c r="E41" s="114">
        <v>29792</v>
      </c>
      <c r="F41" s="114">
        <v>12475</v>
      </c>
      <c r="G41" s="114">
        <v>2930</v>
      </c>
      <c r="H41" s="114">
        <v>16962</v>
      </c>
      <c r="I41" s="115">
        <v>5418</v>
      </c>
      <c r="J41" s="114">
        <v>4042</v>
      </c>
      <c r="K41" s="114">
        <v>1376</v>
      </c>
      <c r="L41" s="423">
        <v>2701</v>
      </c>
      <c r="M41" s="424">
        <v>3173</v>
      </c>
    </row>
    <row r="42" spans="1:13" ht="15" customHeight="1" x14ac:dyDescent="0.2">
      <c r="A42" s="422" t="s">
        <v>397</v>
      </c>
      <c r="B42" s="115">
        <v>42182</v>
      </c>
      <c r="C42" s="114">
        <v>21751</v>
      </c>
      <c r="D42" s="114">
        <v>20431</v>
      </c>
      <c r="E42" s="114">
        <v>29722</v>
      </c>
      <c r="F42" s="114">
        <v>12460</v>
      </c>
      <c r="G42" s="114">
        <v>2858</v>
      </c>
      <c r="H42" s="114">
        <v>17019</v>
      </c>
      <c r="I42" s="115">
        <v>5356</v>
      </c>
      <c r="J42" s="114">
        <v>3964</v>
      </c>
      <c r="K42" s="114">
        <v>1392</v>
      </c>
      <c r="L42" s="423">
        <v>3234</v>
      </c>
      <c r="M42" s="424">
        <v>3328</v>
      </c>
    </row>
    <row r="43" spans="1:13" ht="11.1" customHeight="1" x14ac:dyDescent="0.2">
      <c r="A43" s="422" t="s">
        <v>387</v>
      </c>
      <c r="B43" s="115">
        <v>42747</v>
      </c>
      <c r="C43" s="114">
        <v>22191</v>
      </c>
      <c r="D43" s="114">
        <v>20556</v>
      </c>
      <c r="E43" s="114">
        <v>30137</v>
      </c>
      <c r="F43" s="114">
        <v>12610</v>
      </c>
      <c r="G43" s="114">
        <v>2840</v>
      </c>
      <c r="H43" s="114">
        <v>17297</v>
      </c>
      <c r="I43" s="115">
        <v>5517</v>
      </c>
      <c r="J43" s="114">
        <v>4040</v>
      </c>
      <c r="K43" s="114">
        <v>1477</v>
      </c>
      <c r="L43" s="423">
        <v>3274</v>
      </c>
      <c r="M43" s="424">
        <v>2752</v>
      </c>
    </row>
    <row r="44" spans="1:13" ht="11.1" customHeight="1" x14ac:dyDescent="0.2">
      <c r="A44" s="422" t="s">
        <v>388</v>
      </c>
      <c r="B44" s="115">
        <v>43600</v>
      </c>
      <c r="C44" s="114">
        <v>22833</v>
      </c>
      <c r="D44" s="114">
        <v>20767</v>
      </c>
      <c r="E44" s="114">
        <v>30992</v>
      </c>
      <c r="F44" s="114">
        <v>12608</v>
      </c>
      <c r="G44" s="114">
        <v>3280</v>
      </c>
      <c r="H44" s="114">
        <v>17591</v>
      </c>
      <c r="I44" s="115">
        <v>5624</v>
      </c>
      <c r="J44" s="114">
        <v>4004</v>
      </c>
      <c r="K44" s="114">
        <v>1620</v>
      </c>
      <c r="L44" s="423">
        <v>3892</v>
      </c>
      <c r="M44" s="424">
        <v>3314</v>
      </c>
    </row>
    <row r="45" spans="1:13" s="110" customFormat="1" ht="11.1" customHeight="1" x14ac:dyDescent="0.2">
      <c r="A45" s="422" t="s">
        <v>389</v>
      </c>
      <c r="B45" s="115">
        <v>43247</v>
      </c>
      <c r="C45" s="114">
        <v>22620</v>
      </c>
      <c r="D45" s="114">
        <v>20627</v>
      </c>
      <c r="E45" s="114">
        <v>30644</v>
      </c>
      <c r="F45" s="114">
        <v>12603</v>
      </c>
      <c r="G45" s="114">
        <v>3147</v>
      </c>
      <c r="H45" s="114">
        <v>17597</v>
      </c>
      <c r="I45" s="115">
        <v>5588</v>
      </c>
      <c r="J45" s="114">
        <v>4037</v>
      </c>
      <c r="K45" s="114">
        <v>1551</v>
      </c>
      <c r="L45" s="423">
        <v>2321</v>
      </c>
      <c r="M45" s="424">
        <v>2865</v>
      </c>
    </row>
    <row r="46" spans="1:13" ht="15" customHeight="1" x14ac:dyDescent="0.2">
      <c r="A46" s="422" t="s">
        <v>398</v>
      </c>
      <c r="B46" s="115">
        <v>42779</v>
      </c>
      <c r="C46" s="114">
        <v>22221</v>
      </c>
      <c r="D46" s="114">
        <v>20558</v>
      </c>
      <c r="E46" s="114">
        <v>30229</v>
      </c>
      <c r="F46" s="114">
        <v>12550</v>
      </c>
      <c r="G46" s="114">
        <v>3024</v>
      </c>
      <c r="H46" s="114">
        <v>17531</v>
      </c>
      <c r="I46" s="115">
        <v>5481</v>
      </c>
      <c r="J46" s="114">
        <v>3917</v>
      </c>
      <c r="K46" s="114">
        <v>1564</v>
      </c>
      <c r="L46" s="423">
        <v>3252</v>
      </c>
      <c r="M46" s="424">
        <v>3413</v>
      </c>
    </row>
    <row r="47" spans="1:13" ht="11.1" customHeight="1" x14ac:dyDescent="0.2">
      <c r="A47" s="422" t="s">
        <v>387</v>
      </c>
      <c r="B47" s="115">
        <v>43210</v>
      </c>
      <c r="C47" s="114">
        <v>22564</v>
      </c>
      <c r="D47" s="114">
        <v>20646</v>
      </c>
      <c r="E47" s="114">
        <v>30473</v>
      </c>
      <c r="F47" s="114">
        <v>12737</v>
      </c>
      <c r="G47" s="114">
        <v>3024</v>
      </c>
      <c r="H47" s="114">
        <v>17712</v>
      </c>
      <c r="I47" s="115">
        <v>5594</v>
      </c>
      <c r="J47" s="114">
        <v>3983</v>
      </c>
      <c r="K47" s="114">
        <v>1611</v>
      </c>
      <c r="L47" s="423">
        <v>2986</v>
      </c>
      <c r="M47" s="424">
        <v>2572</v>
      </c>
    </row>
    <row r="48" spans="1:13" ht="11.1" customHeight="1" x14ac:dyDescent="0.2">
      <c r="A48" s="422" t="s">
        <v>388</v>
      </c>
      <c r="B48" s="115">
        <v>43920</v>
      </c>
      <c r="C48" s="114">
        <v>22953</v>
      </c>
      <c r="D48" s="114">
        <v>20967</v>
      </c>
      <c r="E48" s="114">
        <v>30997</v>
      </c>
      <c r="F48" s="114">
        <v>12923</v>
      </c>
      <c r="G48" s="114">
        <v>3420</v>
      </c>
      <c r="H48" s="114">
        <v>17827</v>
      </c>
      <c r="I48" s="115">
        <v>5621</v>
      </c>
      <c r="J48" s="114">
        <v>3941</v>
      </c>
      <c r="K48" s="114">
        <v>1680</v>
      </c>
      <c r="L48" s="423">
        <v>3533</v>
      </c>
      <c r="M48" s="424">
        <v>2941</v>
      </c>
    </row>
    <row r="49" spans="1:17" s="110" customFormat="1" ht="11.1" customHeight="1" x14ac:dyDescent="0.2">
      <c r="A49" s="422" t="s">
        <v>389</v>
      </c>
      <c r="B49" s="115">
        <v>43171</v>
      </c>
      <c r="C49" s="114">
        <v>22450</v>
      </c>
      <c r="D49" s="114">
        <v>20721</v>
      </c>
      <c r="E49" s="114">
        <v>30308</v>
      </c>
      <c r="F49" s="114">
        <v>12863</v>
      </c>
      <c r="G49" s="114">
        <v>3272</v>
      </c>
      <c r="H49" s="114">
        <v>17621</v>
      </c>
      <c r="I49" s="115">
        <v>5538</v>
      </c>
      <c r="J49" s="114">
        <v>3890</v>
      </c>
      <c r="K49" s="114">
        <v>1648</v>
      </c>
      <c r="L49" s="423">
        <v>1917</v>
      </c>
      <c r="M49" s="424">
        <v>2708</v>
      </c>
    </row>
    <row r="50" spans="1:17" ht="15" customHeight="1" x14ac:dyDescent="0.2">
      <c r="A50" s="422" t="s">
        <v>399</v>
      </c>
      <c r="B50" s="143">
        <v>43107</v>
      </c>
      <c r="C50" s="144">
        <v>22375</v>
      </c>
      <c r="D50" s="144">
        <v>20732</v>
      </c>
      <c r="E50" s="144">
        <v>30279</v>
      </c>
      <c r="F50" s="144">
        <v>12828</v>
      </c>
      <c r="G50" s="144">
        <v>3248</v>
      </c>
      <c r="H50" s="144">
        <v>17591</v>
      </c>
      <c r="I50" s="143">
        <v>5365</v>
      </c>
      <c r="J50" s="144">
        <v>3753</v>
      </c>
      <c r="K50" s="144">
        <v>1612</v>
      </c>
      <c r="L50" s="426">
        <v>3037</v>
      </c>
      <c r="M50" s="427">
        <v>3110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0.76673134014352839</v>
      </c>
      <c r="C6" s="480">
        <f>'Tabelle 3.3'!J11</f>
        <v>-2.1164021164021163</v>
      </c>
      <c r="D6" s="481">
        <f t="shared" ref="D6:E9" si="0">IF(OR(AND(B6&gt;=-50,B6&lt;=50),ISNUMBER(B6)=FALSE),B6,"")</f>
        <v>0.76673134014352839</v>
      </c>
      <c r="E6" s="481">
        <f t="shared" si="0"/>
        <v>-2.1164021164021163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8.2197109924516704E-2</v>
      </c>
      <c r="C7" s="480">
        <f>'Tabelle 3.1'!J23</f>
        <v>-2.7368672112575281</v>
      </c>
      <c r="D7" s="481">
        <f t="shared" si="0"/>
        <v>8.2197109924516704E-2</v>
      </c>
      <c r="E7" s="481">
        <f>IF(OR(AND(C7&gt;=-50,C7&lt;=50),ISNUMBER(C7)=FALSE),C7,"")</f>
        <v>-2.7368672112575281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0.76673134014352839</v>
      </c>
      <c r="C14" s="480">
        <f>'Tabelle 3.3'!J11</f>
        <v>-2.1164021164021163</v>
      </c>
      <c r="D14" s="481">
        <f>IF(OR(AND(B14&gt;=-50,B14&lt;=50),ISNUMBER(B14)=FALSE),B14,"")</f>
        <v>0.76673134014352839</v>
      </c>
      <c r="E14" s="481">
        <f>IF(OR(AND(C14&gt;=-50,C14&lt;=50),ISNUMBER(C14)=FALSE),C14,"")</f>
        <v>-2.1164021164021163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6.666666666666667</v>
      </c>
      <c r="C15" s="480">
        <f>'Tabelle 3.3'!J12</f>
        <v>-1.3245033112582782</v>
      </c>
      <c r="D15" s="481">
        <f t="shared" ref="D15:E45" si="3">IF(OR(AND(B15&gt;=-50,B15&lt;=50),ISNUMBER(B15)=FALSE),B15,"")</f>
        <v>6.666666666666667</v>
      </c>
      <c r="E15" s="481">
        <f t="shared" si="3"/>
        <v>-1.3245033112582782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-2.4579560155239326</v>
      </c>
      <c r="C16" s="480">
        <f>'Tabelle 3.3'!J13</f>
        <v>4.5454545454545459</v>
      </c>
      <c r="D16" s="481">
        <f t="shared" si="3"/>
        <v>-2.4579560155239326</v>
      </c>
      <c r="E16" s="481">
        <f t="shared" si="3"/>
        <v>4.5454545454545459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-0.32411992437201764</v>
      </c>
      <c r="C17" s="480">
        <f>'Tabelle 3.3'!J14</f>
        <v>-8.8607594936708853</v>
      </c>
      <c r="D17" s="481">
        <f t="shared" si="3"/>
        <v>-0.32411992437201764</v>
      </c>
      <c r="E17" s="481">
        <f t="shared" si="3"/>
        <v>-8.8607594936708853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6.2137797810688991</v>
      </c>
      <c r="C18" s="480">
        <f>'Tabelle 3.3'!J15</f>
        <v>-1.0309278350515463</v>
      </c>
      <c r="D18" s="481">
        <f t="shared" si="3"/>
        <v>6.2137797810688991</v>
      </c>
      <c r="E18" s="481">
        <f t="shared" si="3"/>
        <v>-1.0309278350515463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-5.9955033724706466</v>
      </c>
      <c r="C19" s="480">
        <f>'Tabelle 3.3'!J16</f>
        <v>-10.160427807486631</v>
      </c>
      <c r="D19" s="481">
        <f t="shared" si="3"/>
        <v>-5.9955033724706466</v>
      </c>
      <c r="E19" s="481">
        <f t="shared" si="3"/>
        <v>-10.160427807486631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0.27513756878439222</v>
      </c>
      <c r="C20" s="480">
        <f>'Tabelle 3.3'!J17</f>
        <v>-12.195121951219512</v>
      </c>
      <c r="D20" s="481">
        <f t="shared" si="3"/>
        <v>0.27513756878439222</v>
      </c>
      <c r="E20" s="481">
        <f t="shared" si="3"/>
        <v>-12.195121951219512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0.17040613462084636</v>
      </c>
      <c r="C21" s="480">
        <f>'Tabelle 3.3'!J18</f>
        <v>-3.5175879396984926</v>
      </c>
      <c r="D21" s="481">
        <f t="shared" si="3"/>
        <v>0.17040613462084636</v>
      </c>
      <c r="E21" s="481">
        <f t="shared" si="3"/>
        <v>-3.5175879396984926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0.4065040650406504</v>
      </c>
      <c r="C22" s="480">
        <f>'Tabelle 3.3'!J19</f>
        <v>-0.55679287305122493</v>
      </c>
      <c r="D22" s="481">
        <f t="shared" si="3"/>
        <v>0.4065040650406504</v>
      </c>
      <c r="E22" s="481">
        <f t="shared" si="3"/>
        <v>-0.55679287305122493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-0.26246719160104987</v>
      </c>
      <c r="C23" s="480">
        <f>'Tabelle 3.3'!J20</f>
        <v>-9.4890510948905114</v>
      </c>
      <c r="D23" s="481">
        <f t="shared" si="3"/>
        <v>-0.26246719160104987</v>
      </c>
      <c r="E23" s="481">
        <f t="shared" si="3"/>
        <v>-9.4890510948905114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-0.52199850857568975</v>
      </c>
      <c r="C24" s="480">
        <f>'Tabelle 3.3'!J21</f>
        <v>3.0168589174800355</v>
      </c>
      <c r="D24" s="481">
        <f t="shared" si="3"/>
        <v>-0.52199850857568975</v>
      </c>
      <c r="E24" s="481">
        <f t="shared" si="3"/>
        <v>3.0168589174800355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3.7383177570093458</v>
      </c>
      <c r="C25" s="480">
        <f>'Tabelle 3.3'!J22</f>
        <v>-8.5714285714285712</v>
      </c>
      <c r="D25" s="481">
        <f t="shared" si="3"/>
        <v>3.7383177570093458</v>
      </c>
      <c r="E25" s="481">
        <f t="shared" si="3"/>
        <v>-8.5714285714285712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-5.7259713701431494</v>
      </c>
      <c r="C26" s="480">
        <f>'Tabelle 3.3'!J23</f>
        <v>0</v>
      </c>
      <c r="D26" s="481">
        <f t="shared" si="3"/>
        <v>-5.7259713701431494</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0.29585798816568049</v>
      </c>
      <c r="C27" s="480">
        <f>'Tabelle 3.3'!J24</f>
        <v>-4.1343669250645991</v>
      </c>
      <c r="D27" s="481">
        <f t="shared" si="3"/>
        <v>0.29585798816568049</v>
      </c>
      <c r="E27" s="481">
        <f t="shared" si="3"/>
        <v>-4.1343669250645991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5.0632911392405067</v>
      </c>
      <c r="C28" s="480">
        <f>'Tabelle 3.3'!J25</f>
        <v>9.5354523227383865</v>
      </c>
      <c r="D28" s="481">
        <f t="shared" si="3"/>
        <v>5.0632911392405067</v>
      </c>
      <c r="E28" s="481">
        <f t="shared" si="3"/>
        <v>9.5354523227383865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5.8900523560209423</v>
      </c>
      <c r="C29" s="480">
        <f>'Tabelle 3.3'!J26</f>
        <v>-31.25</v>
      </c>
      <c r="D29" s="481">
        <f t="shared" si="3"/>
        <v>5.8900523560209423</v>
      </c>
      <c r="E29" s="481">
        <f t="shared" si="3"/>
        <v>-31.25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2.9538904899135447</v>
      </c>
      <c r="C30" s="480">
        <f>'Tabelle 3.3'!J27</f>
        <v>-2.1052631578947367</v>
      </c>
      <c r="D30" s="481">
        <f t="shared" si="3"/>
        <v>2.9538904899135447</v>
      </c>
      <c r="E30" s="481">
        <f t="shared" si="3"/>
        <v>-2.1052631578947367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-6.3473053892215567</v>
      </c>
      <c r="C31" s="480">
        <f>'Tabelle 3.3'!J28</f>
        <v>-9.0909090909090917</v>
      </c>
      <c r="D31" s="481">
        <f t="shared" si="3"/>
        <v>-6.3473053892215567</v>
      </c>
      <c r="E31" s="481">
        <f t="shared" si="3"/>
        <v>-9.0909090909090917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2.3234484867013148</v>
      </c>
      <c r="C32" s="480">
        <f>'Tabelle 3.3'!J29</f>
        <v>-2.3648648648648649</v>
      </c>
      <c r="D32" s="481">
        <f t="shared" si="3"/>
        <v>2.3234484867013148</v>
      </c>
      <c r="E32" s="481">
        <f t="shared" si="3"/>
        <v>-2.3648648648648649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3.3630069238377844</v>
      </c>
      <c r="C33" s="480">
        <f>'Tabelle 3.3'!J30</f>
        <v>-1.3986013986013985</v>
      </c>
      <c r="D33" s="481">
        <f t="shared" si="3"/>
        <v>3.3630069238377844</v>
      </c>
      <c r="E33" s="481">
        <f t="shared" si="3"/>
        <v>-1.3986013986013985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-0.16474464579901152</v>
      </c>
      <c r="C34" s="480">
        <f>'Tabelle 3.3'!J31</f>
        <v>-10.126582278481013</v>
      </c>
      <c r="D34" s="481">
        <f t="shared" si="3"/>
        <v>-0.16474464579901152</v>
      </c>
      <c r="E34" s="481">
        <f t="shared" si="3"/>
        <v>-10.126582278481013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6.666666666666667</v>
      </c>
      <c r="C37" s="480">
        <f>'Tabelle 3.3'!J34</f>
        <v>-1.3245033112582782</v>
      </c>
      <c r="D37" s="481">
        <f t="shared" si="3"/>
        <v>6.666666666666667</v>
      </c>
      <c r="E37" s="481">
        <f t="shared" si="3"/>
        <v>-1.3245033112582782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-0.31816115836633985</v>
      </c>
      <c r="C38" s="480">
        <f>'Tabelle 3.3'!J35</f>
        <v>-6.1306532663316586</v>
      </c>
      <c r="D38" s="481">
        <f t="shared" si="3"/>
        <v>-0.31816115836633985</v>
      </c>
      <c r="E38" s="481">
        <f t="shared" si="3"/>
        <v>-6.1306532663316586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1.118645366432977</v>
      </c>
      <c r="C39" s="480">
        <f>'Tabelle 3.3'!J36</f>
        <v>-1.2226066897347174</v>
      </c>
      <c r="D39" s="481">
        <f t="shared" si="3"/>
        <v>1.118645366432977</v>
      </c>
      <c r="E39" s="481">
        <f t="shared" si="3"/>
        <v>-1.2226066897347174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1.118645366432977</v>
      </c>
      <c r="C45" s="480">
        <f>'Tabelle 3.3'!J36</f>
        <v>-1.2226066897347174</v>
      </c>
      <c r="D45" s="481">
        <f t="shared" si="3"/>
        <v>1.118645366432977</v>
      </c>
      <c r="E45" s="481">
        <f t="shared" si="3"/>
        <v>-1.2226066897347174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40462</v>
      </c>
      <c r="C51" s="487">
        <v>4487</v>
      </c>
      <c r="D51" s="487">
        <v>1154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41130</v>
      </c>
      <c r="C52" s="487">
        <v>4570</v>
      </c>
      <c r="D52" s="487">
        <v>1254</v>
      </c>
      <c r="E52" s="488">
        <f t="shared" ref="E52:G70" si="11">IF($A$51=37802,IF(COUNTBLANK(B$51:B$70)&gt;0,#N/A,B52/B$51*100),IF(COUNTBLANK(B$51:B$75)&gt;0,#N/A,B52/B$51*100))</f>
        <v>101.65093173842124</v>
      </c>
      <c r="F52" s="488">
        <f t="shared" si="11"/>
        <v>101.84978827724538</v>
      </c>
      <c r="G52" s="488">
        <f t="shared" si="11"/>
        <v>108.66551126516464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41452</v>
      </c>
      <c r="C53" s="487">
        <v>4559</v>
      </c>
      <c r="D53" s="487">
        <v>1296</v>
      </c>
      <c r="E53" s="488">
        <f t="shared" si="11"/>
        <v>102.44674015125304</v>
      </c>
      <c r="F53" s="488">
        <f t="shared" si="11"/>
        <v>101.604635613996</v>
      </c>
      <c r="G53" s="488">
        <f t="shared" si="11"/>
        <v>112.3050259965338</v>
      </c>
      <c r="H53" s="489">
        <f>IF(ISERROR(L53)=TRUE,IF(MONTH(A53)=MONTH(MAX(A$51:A$75)),A53,""),"")</f>
        <v>41883</v>
      </c>
      <c r="I53" s="488">
        <f t="shared" si="12"/>
        <v>102.44674015125304</v>
      </c>
      <c r="J53" s="488">
        <f t="shared" si="10"/>
        <v>101.604635613996</v>
      </c>
      <c r="K53" s="488">
        <f t="shared" si="10"/>
        <v>112.3050259965338</v>
      </c>
      <c r="L53" s="488" t="e">
        <f t="shared" si="13"/>
        <v>#N/A</v>
      </c>
    </row>
    <row r="54" spans="1:14" ht="15" customHeight="1" x14ac:dyDescent="0.2">
      <c r="A54" s="490" t="s">
        <v>462</v>
      </c>
      <c r="B54" s="487">
        <v>40354</v>
      </c>
      <c r="C54" s="487">
        <v>4611</v>
      </c>
      <c r="D54" s="487">
        <v>1265</v>
      </c>
      <c r="E54" s="488">
        <f t="shared" si="11"/>
        <v>99.733082892590573</v>
      </c>
      <c r="F54" s="488">
        <f t="shared" si="11"/>
        <v>102.7635391129931</v>
      </c>
      <c r="G54" s="488">
        <f t="shared" si="11"/>
        <v>109.61871750433276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40659</v>
      </c>
      <c r="C55" s="487">
        <v>4121</v>
      </c>
      <c r="D55" s="487">
        <v>1190</v>
      </c>
      <c r="E55" s="488">
        <f t="shared" si="11"/>
        <v>100.48687657555237</v>
      </c>
      <c r="F55" s="488">
        <f t="shared" si="11"/>
        <v>91.843102295520396</v>
      </c>
      <c r="G55" s="488">
        <f t="shared" si="11"/>
        <v>103.11958405545927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41188</v>
      </c>
      <c r="C56" s="487">
        <v>4147</v>
      </c>
      <c r="D56" s="487">
        <v>1244</v>
      </c>
      <c r="E56" s="488">
        <f t="shared" si="11"/>
        <v>101.79427611091889</v>
      </c>
      <c r="F56" s="488">
        <f t="shared" si="11"/>
        <v>92.422554045018941</v>
      </c>
      <c r="G56" s="488">
        <f t="shared" si="11"/>
        <v>107.79896013864818</v>
      </c>
      <c r="H56" s="489" t="str">
        <f t="shared" si="14"/>
        <v/>
      </c>
      <c r="I56" s="488" t="str">
        <f t="shared" si="12"/>
        <v/>
      </c>
      <c r="J56" s="488" t="str">
        <f t="shared" si="10"/>
        <v/>
      </c>
      <c r="K56" s="488" t="str">
        <f t="shared" si="10"/>
        <v/>
      </c>
      <c r="L56" s="488" t="e">
        <f t="shared" si="13"/>
        <v>#N/A</v>
      </c>
    </row>
    <row r="57" spans="1:14" ht="15" customHeight="1" x14ac:dyDescent="0.2">
      <c r="A57" s="490">
        <v>42248</v>
      </c>
      <c r="B57" s="487">
        <v>41716</v>
      </c>
      <c r="C57" s="487">
        <v>4096</v>
      </c>
      <c r="D57" s="487">
        <v>1246</v>
      </c>
      <c r="E57" s="488">
        <f t="shared" si="11"/>
        <v>103.09920419158718</v>
      </c>
      <c r="F57" s="488">
        <f t="shared" si="11"/>
        <v>91.28593715177179</v>
      </c>
      <c r="G57" s="488">
        <f t="shared" si="11"/>
        <v>107.97227036395147</v>
      </c>
      <c r="H57" s="489">
        <f t="shared" si="14"/>
        <v>42248</v>
      </c>
      <c r="I57" s="488">
        <f t="shared" si="12"/>
        <v>103.09920419158718</v>
      </c>
      <c r="J57" s="488">
        <f t="shared" si="10"/>
        <v>91.28593715177179</v>
      </c>
      <c r="K57" s="488">
        <f t="shared" si="10"/>
        <v>107.97227036395147</v>
      </c>
      <c r="L57" s="488" t="e">
        <f t="shared" si="13"/>
        <v>#N/A</v>
      </c>
    </row>
    <row r="58" spans="1:14" ht="15" customHeight="1" x14ac:dyDescent="0.2">
      <c r="A58" s="490" t="s">
        <v>465</v>
      </c>
      <c r="B58" s="487">
        <v>41008</v>
      </c>
      <c r="C58" s="487">
        <v>4039</v>
      </c>
      <c r="D58" s="487">
        <v>1213</v>
      </c>
      <c r="E58" s="488">
        <f t="shared" si="11"/>
        <v>101.34941426523652</v>
      </c>
      <c r="F58" s="488">
        <f t="shared" si="11"/>
        <v>90.015600624024955</v>
      </c>
      <c r="G58" s="488">
        <f t="shared" si="11"/>
        <v>105.11265164644715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41096</v>
      </c>
      <c r="C59" s="487">
        <v>4040</v>
      </c>
      <c r="D59" s="487">
        <v>1234</v>
      </c>
      <c r="E59" s="488">
        <f t="shared" si="11"/>
        <v>101.56690227868124</v>
      </c>
      <c r="F59" s="488">
        <f t="shared" si="11"/>
        <v>90.03788722977491</v>
      </c>
      <c r="G59" s="488">
        <f t="shared" si="11"/>
        <v>106.93240901213173</v>
      </c>
      <c r="H59" s="489" t="str">
        <f t="shared" si="14"/>
        <v/>
      </c>
      <c r="I59" s="488" t="str">
        <f t="shared" si="12"/>
        <v/>
      </c>
      <c r="J59" s="488" t="str">
        <f t="shared" si="10"/>
        <v/>
      </c>
      <c r="K59" s="488" t="str">
        <f t="shared" si="10"/>
        <v/>
      </c>
      <c r="L59" s="488" t="e">
        <f t="shared" si="13"/>
        <v>#N/A</v>
      </c>
    </row>
    <row r="60" spans="1:14" ht="15" customHeight="1" x14ac:dyDescent="0.2">
      <c r="A60" s="490" t="s">
        <v>467</v>
      </c>
      <c r="B60" s="487">
        <v>41517</v>
      </c>
      <c r="C60" s="487">
        <v>4111</v>
      </c>
      <c r="D60" s="487">
        <v>1274</v>
      </c>
      <c r="E60" s="488">
        <f t="shared" si="11"/>
        <v>102.60738470663833</v>
      </c>
      <c r="F60" s="488">
        <f t="shared" si="11"/>
        <v>91.620236238020951</v>
      </c>
      <c r="G60" s="488">
        <f t="shared" si="11"/>
        <v>110.39861351819758</v>
      </c>
      <c r="H60" s="489" t="str">
        <f t="shared" si="14"/>
        <v/>
      </c>
      <c r="I60" s="488" t="str">
        <f t="shared" si="12"/>
        <v/>
      </c>
      <c r="J60" s="488" t="str">
        <f t="shared" si="10"/>
        <v/>
      </c>
      <c r="K60" s="488" t="str">
        <f t="shared" si="10"/>
        <v/>
      </c>
      <c r="L60" s="488" t="e">
        <f t="shared" si="13"/>
        <v>#N/A</v>
      </c>
    </row>
    <row r="61" spans="1:14" ht="15" customHeight="1" x14ac:dyDescent="0.2">
      <c r="A61" s="490">
        <v>42614</v>
      </c>
      <c r="B61" s="487">
        <v>42140</v>
      </c>
      <c r="C61" s="487">
        <v>4080</v>
      </c>
      <c r="D61" s="487">
        <v>1338</v>
      </c>
      <c r="E61" s="488">
        <f t="shared" si="11"/>
        <v>104.14710098363898</v>
      </c>
      <c r="F61" s="488">
        <f t="shared" si="11"/>
        <v>90.929351459772676</v>
      </c>
      <c r="G61" s="488">
        <f t="shared" si="11"/>
        <v>115.94454072790295</v>
      </c>
      <c r="H61" s="489">
        <f t="shared" si="14"/>
        <v>42614</v>
      </c>
      <c r="I61" s="488">
        <f t="shared" si="12"/>
        <v>104.14710098363898</v>
      </c>
      <c r="J61" s="488">
        <f t="shared" si="10"/>
        <v>90.929351459772676</v>
      </c>
      <c r="K61" s="488">
        <f t="shared" si="10"/>
        <v>115.94454072790295</v>
      </c>
      <c r="L61" s="488" t="e">
        <f t="shared" si="13"/>
        <v>#N/A</v>
      </c>
    </row>
    <row r="62" spans="1:14" ht="15" customHeight="1" x14ac:dyDescent="0.2">
      <c r="A62" s="490" t="s">
        <v>468</v>
      </c>
      <c r="B62" s="487">
        <v>41425</v>
      </c>
      <c r="C62" s="487">
        <v>4054</v>
      </c>
      <c r="D62" s="487">
        <v>1289</v>
      </c>
      <c r="E62" s="488">
        <f t="shared" si="11"/>
        <v>102.38001087440067</v>
      </c>
      <c r="F62" s="488">
        <f t="shared" si="11"/>
        <v>90.34989971027413</v>
      </c>
      <c r="G62" s="488">
        <f t="shared" si="11"/>
        <v>111.69844020797225</v>
      </c>
      <c r="H62" s="489" t="str">
        <f t="shared" si="14"/>
        <v/>
      </c>
      <c r="I62" s="488" t="str">
        <f t="shared" si="12"/>
        <v/>
      </c>
      <c r="J62" s="488" t="str">
        <f t="shared" si="10"/>
        <v/>
      </c>
      <c r="K62" s="488" t="str">
        <f t="shared" si="10"/>
        <v/>
      </c>
      <c r="L62" s="488" t="e">
        <f t="shared" si="13"/>
        <v>#N/A</v>
      </c>
    </row>
    <row r="63" spans="1:14" ht="15" customHeight="1" x14ac:dyDescent="0.2">
      <c r="A63" s="490" t="s">
        <v>469</v>
      </c>
      <c r="B63" s="487">
        <v>41501</v>
      </c>
      <c r="C63" s="487">
        <v>3962</v>
      </c>
      <c r="D63" s="487">
        <v>1274</v>
      </c>
      <c r="E63" s="488">
        <f t="shared" si="11"/>
        <v>102.56784143146656</v>
      </c>
      <c r="F63" s="488">
        <f t="shared" si="11"/>
        <v>88.299531981279259</v>
      </c>
      <c r="G63" s="488">
        <f t="shared" si="11"/>
        <v>110.39861351819758</v>
      </c>
      <c r="H63" s="489" t="str">
        <f t="shared" si="14"/>
        <v/>
      </c>
      <c r="I63" s="488" t="str">
        <f t="shared" si="12"/>
        <v/>
      </c>
      <c r="J63" s="488" t="str">
        <f t="shared" si="10"/>
        <v/>
      </c>
      <c r="K63" s="488" t="str">
        <f t="shared" si="10"/>
        <v/>
      </c>
      <c r="L63" s="488" t="e">
        <f t="shared" si="13"/>
        <v>#N/A</v>
      </c>
    </row>
    <row r="64" spans="1:14" ht="15" customHeight="1" x14ac:dyDescent="0.2">
      <c r="A64" s="490" t="s">
        <v>470</v>
      </c>
      <c r="B64" s="487">
        <v>42244</v>
      </c>
      <c r="C64" s="487">
        <v>4038</v>
      </c>
      <c r="D64" s="487">
        <v>1291</v>
      </c>
      <c r="E64" s="488">
        <f t="shared" si="11"/>
        <v>104.40413227225545</v>
      </c>
      <c r="F64" s="488">
        <f t="shared" si="11"/>
        <v>89.993314018275015</v>
      </c>
      <c r="G64" s="488">
        <f t="shared" si="11"/>
        <v>111.87175043327558</v>
      </c>
      <c r="H64" s="489" t="str">
        <f t="shared" si="14"/>
        <v/>
      </c>
      <c r="I64" s="488" t="str">
        <f t="shared" si="12"/>
        <v/>
      </c>
      <c r="J64" s="488" t="str">
        <f t="shared" si="10"/>
        <v/>
      </c>
      <c r="K64" s="488" t="str">
        <f t="shared" si="10"/>
        <v/>
      </c>
      <c r="L64" s="488" t="e">
        <f t="shared" si="13"/>
        <v>#N/A</v>
      </c>
    </row>
    <row r="65" spans="1:12" ht="15" customHeight="1" x14ac:dyDescent="0.2">
      <c r="A65" s="490">
        <v>42979</v>
      </c>
      <c r="B65" s="487">
        <v>42691</v>
      </c>
      <c r="C65" s="487">
        <v>4027</v>
      </c>
      <c r="D65" s="487">
        <v>1388</v>
      </c>
      <c r="E65" s="488">
        <f t="shared" si="11"/>
        <v>105.50887252236667</v>
      </c>
      <c r="F65" s="488">
        <f t="shared" si="11"/>
        <v>89.74816135502563</v>
      </c>
      <c r="G65" s="488">
        <f t="shared" si="11"/>
        <v>120.27729636048528</v>
      </c>
      <c r="H65" s="489">
        <f t="shared" si="14"/>
        <v>42979</v>
      </c>
      <c r="I65" s="488">
        <f t="shared" si="12"/>
        <v>105.50887252236667</v>
      </c>
      <c r="J65" s="488">
        <f t="shared" si="10"/>
        <v>89.74816135502563</v>
      </c>
      <c r="K65" s="488">
        <f t="shared" si="10"/>
        <v>120.27729636048528</v>
      </c>
      <c r="L65" s="488" t="e">
        <f t="shared" si="13"/>
        <v>#N/A</v>
      </c>
    </row>
    <row r="66" spans="1:12" ht="15" customHeight="1" x14ac:dyDescent="0.2">
      <c r="A66" s="490" t="s">
        <v>471</v>
      </c>
      <c r="B66" s="487">
        <v>42267</v>
      </c>
      <c r="C66" s="487">
        <v>4042</v>
      </c>
      <c r="D66" s="487">
        <v>1376</v>
      </c>
      <c r="E66" s="488">
        <f t="shared" si="11"/>
        <v>104.46097573031486</v>
      </c>
      <c r="F66" s="488">
        <f t="shared" si="11"/>
        <v>90.08246044127479</v>
      </c>
      <c r="G66" s="488">
        <f t="shared" si="11"/>
        <v>119.2374350086655</v>
      </c>
      <c r="H66" s="489" t="str">
        <f t="shared" si="14"/>
        <v/>
      </c>
      <c r="I66" s="488" t="str">
        <f t="shared" si="12"/>
        <v/>
      </c>
      <c r="J66" s="488" t="str">
        <f t="shared" si="10"/>
        <v/>
      </c>
      <c r="K66" s="488" t="str">
        <f t="shared" si="10"/>
        <v/>
      </c>
      <c r="L66" s="488" t="e">
        <f t="shared" si="13"/>
        <v>#N/A</v>
      </c>
    </row>
    <row r="67" spans="1:12" ht="15" customHeight="1" x14ac:dyDescent="0.2">
      <c r="A67" s="490" t="s">
        <v>472</v>
      </c>
      <c r="B67" s="487">
        <v>42182</v>
      </c>
      <c r="C67" s="487">
        <v>3964</v>
      </c>
      <c r="D67" s="487">
        <v>1392</v>
      </c>
      <c r="E67" s="488">
        <f t="shared" si="11"/>
        <v>104.25090208096486</v>
      </c>
      <c r="F67" s="488">
        <f t="shared" si="11"/>
        <v>88.344105192779139</v>
      </c>
      <c r="G67" s="488">
        <f t="shared" si="11"/>
        <v>120.62391681109186</v>
      </c>
      <c r="H67" s="489" t="str">
        <f t="shared" si="14"/>
        <v/>
      </c>
      <c r="I67" s="488" t="str">
        <f t="shared" si="12"/>
        <v/>
      </c>
      <c r="J67" s="488" t="str">
        <f t="shared" si="12"/>
        <v/>
      </c>
      <c r="K67" s="488" t="str">
        <f t="shared" si="12"/>
        <v/>
      </c>
      <c r="L67" s="488" t="e">
        <f t="shared" si="13"/>
        <v>#N/A</v>
      </c>
    </row>
    <row r="68" spans="1:12" ht="15" customHeight="1" x14ac:dyDescent="0.2">
      <c r="A68" s="490" t="s">
        <v>473</v>
      </c>
      <c r="B68" s="487">
        <v>42747</v>
      </c>
      <c r="C68" s="487">
        <v>4040</v>
      </c>
      <c r="D68" s="487">
        <v>1477</v>
      </c>
      <c r="E68" s="488">
        <f t="shared" si="11"/>
        <v>105.64727398546785</v>
      </c>
      <c r="F68" s="488">
        <f t="shared" si="11"/>
        <v>90.03788722977491</v>
      </c>
      <c r="G68" s="488">
        <f t="shared" si="11"/>
        <v>127.98960138648181</v>
      </c>
      <c r="H68" s="489" t="str">
        <f t="shared" si="14"/>
        <v/>
      </c>
      <c r="I68" s="488" t="str">
        <f t="shared" si="12"/>
        <v/>
      </c>
      <c r="J68" s="488" t="str">
        <f t="shared" si="12"/>
        <v/>
      </c>
      <c r="K68" s="488" t="str">
        <f t="shared" si="12"/>
        <v/>
      </c>
      <c r="L68" s="488" t="e">
        <f t="shared" si="13"/>
        <v>#N/A</v>
      </c>
    </row>
    <row r="69" spans="1:12" ht="15" customHeight="1" x14ac:dyDescent="0.2">
      <c r="A69" s="490">
        <v>43344</v>
      </c>
      <c r="B69" s="487">
        <v>43600</v>
      </c>
      <c r="C69" s="487">
        <v>4004</v>
      </c>
      <c r="D69" s="487">
        <v>1620</v>
      </c>
      <c r="E69" s="488">
        <f t="shared" si="11"/>
        <v>107.75542484306261</v>
      </c>
      <c r="F69" s="488">
        <f t="shared" si="11"/>
        <v>89.235569422776905</v>
      </c>
      <c r="G69" s="488">
        <f t="shared" si="11"/>
        <v>140.38128249566725</v>
      </c>
      <c r="H69" s="489">
        <f t="shared" si="14"/>
        <v>43344</v>
      </c>
      <c r="I69" s="488">
        <f t="shared" si="12"/>
        <v>107.75542484306261</v>
      </c>
      <c r="J69" s="488">
        <f t="shared" si="12"/>
        <v>89.235569422776905</v>
      </c>
      <c r="K69" s="488">
        <f t="shared" si="12"/>
        <v>140.38128249566725</v>
      </c>
      <c r="L69" s="488" t="e">
        <f t="shared" si="13"/>
        <v>#N/A</v>
      </c>
    </row>
    <row r="70" spans="1:12" ht="15" customHeight="1" x14ac:dyDescent="0.2">
      <c r="A70" s="490" t="s">
        <v>474</v>
      </c>
      <c r="B70" s="487">
        <v>43247</v>
      </c>
      <c r="C70" s="487">
        <v>4037</v>
      </c>
      <c r="D70" s="487">
        <v>1551</v>
      </c>
      <c r="E70" s="488">
        <f t="shared" si="11"/>
        <v>106.88300133458554</v>
      </c>
      <c r="F70" s="488">
        <f t="shared" si="11"/>
        <v>89.971027412525075</v>
      </c>
      <c r="G70" s="488">
        <f t="shared" si="11"/>
        <v>134.40207972270363</v>
      </c>
      <c r="H70" s="489" t="str">
        <f t="shared" si="14"/>
        <v/>
      </c>
      <c r="I70" s="488" t="str">
        <f t="shared" si="12"/>
        <v/>
      </c>
      <c r="J70" s="488" t="str">
        <f t="shared" si="12"/>
        <v/>
      </c>
      <c r="K70" s="488" t="str">
        <f t="shared" si="12"/>
        <v/>
      </c>
      <c r="L70" s="488" t="e">
        <f t="shared" si="13"/>
        <v>#N/A</v>
      </c>
    </row>
    <row r="71" spans="1:12" ht="15" customHeight="1" x14ac:dyDescent="0.2">
      <c r="A71" s="490" t="s">
        <v>475</v>
      </c>
      <c r="B71" s="487">
        <v>42779</v>
      </c>
      <c r="C71" s="487">
        <v>3917</v>
      </c>
      <c r="D71" s="487">
        <v>1564</v>
      </c>
      <c r="E71" s="491">
        <f t="shared" ref="E71:G75" si="15">IF($A$51=37802,IF(COUNTBLANK(B$51:B$70)&gt;0,#N/A,IF(ISBLANK(B71)=FALSE,B71/B$51*100,#N/A)),IF(COUNTBLANK(B$51:B$75)&gt;0,#N/A,B71/B$51*100))</f>
        <v>105.72636053581137</v>
      </c>
      <c r="F71" s="491">
        <f t="shared" si="15"/>
        <v>87.296634722531763</v>
      </c>
      <c r="G71" s="491">
        <f t="shared" si="15"/>
        <v>135.52859618717505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43210</v>
      </c>
      <c r="C72" s="487">
        <v>3983</v>
      </c>
      <c r="D72" s="487">
        <v>1611</v>
      </c>
      <c r="E72" s="491">
        <f t="shared" si="15"/>
        <v>106.79155751075082</v>
      </c>
      <c r="F72" s="491">
        <f t="shared" si="15"/>
        <v>88.767550702028089</v>
      </c>
      <c r="G72" s="491">
        <f t="shared" si="15"/>
        <v>139.60138648180242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43920</v>
      </c>
      <c r="C73" s="487">
        <v>3941</v>
      </c>
      <c r="D73" s="487">
        <v>1680</v>
      </c>
      <c r="E73" s="491">
        <f t="shared" si="15"/>
        <v>108.54629034649794</v>
      </c>
      <c r="F73" s="491">
        <f t="shared" si="15"/>
        <v>87.831513260530429</v>
      </c>
      <c r="G73" s="491">
        <f t="shared" si="15"/>
        <v>145.58058925476601</v>
      </c>
      <c r="H73" s="492">
        <f>IF(A$51=37802,IF(ISERROR(L73)=TRUE,IF(ISBLANK(A73)=FALSE,IF(MONTH(A73)=MONTH(MAX(A$51:A$75)),A73,""),""),""),IF(ISERROR(L73)=TRUE,IF(MONTH(A73)=MONTH(MAX(A$51:A$75)),A73,""),""))</f>
        <v>43709</v>
      </c>
      <c r="I73" s="488">
        <f t="shared" si="12"/>
        <v>108.54629034649794</v>
      </c>
      <c r="J73" s="488">
        <f t="shared" si="12"/>
        <v>87.831513260530429</v>
      </c>
      <c r="K73" s="488">
        <f t="shared" si="12"/>
        <v>145.58058925476601</v>
      </c>
      <c r="L73" s="488" t="e">
        <f t="shared" si="13"/>
        <v>#N/A</v>
      </c>
    </row>
    <row r="74" spans="1:12" ht="15" customHeight="1" x14ac:dyDescent="0.2">
      <c r="A74" s="490" t="s">
        <v>477</v>
      </c>
      <c r="B74" s="487">
        <v>43171</v>
      </c>
      <c r="C74" s="487">
        <v>3890</v>
      </c>
      <c r="D74" s="487">
        <v>1648</v>
      </c>
      <c r="E74" s="491">
        <f t="shared" si="15"/>
        <v>106.69517077751965</v>
      </c>
      <c r="F74" s="491">
        <f t="shared" si="15"/>
        <v>86.694896367283263</v>
      </c>
      <c r="G74" s="491">
        <f t="shared" si="15"/>
        <v>142.80762564991335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43107</v>
      </c>
      <c r="C75" s="493">
        <v>3753</v>
      </c>
      <c r="D75" s="493">
        <v>1612</v>
      </c>
      <c r="E75" s="491">
        <f t="shared" si="15"/>
        <v>106.53699767683258</v>
      </c>
      <c r="F75" s="491">
        <f t="shared" si="15"/>
        <v>83.641631379540897</v>
      </c>
      <c r="G75" s="491">
        <f t="shared" si="15"/>
        <v>139.68804159445406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108.54629034649794</v>
      </c>
      <c r="J77" s="488">
        <f>IF(J75&lt;&gt;"",J75,IF(J74&lt;&gt;"",J74,IF(J73&lt;&gt;"",J73,IF(J72&lt;&gt;"",J72,IF(J71&lt;&gt;"",J71,IF(J70&lt;&gt;"",J70,""))))))</f>
        <v>87.831513260530429</v>
      </c>
      <c r="K77" s="488">
        <f>IF(K75&lt;&gt;"",K75,IF(K74&lt;&gt;"",K74,IF(K73&lt;&gt;"",K73,IF(K72&lt;&gt;"",K72,IF(K71&lt;&gt;"",K71,IF(K70&lt;&gt;"",K70,""))))))</f>
        <v>145.58058925476601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+8,5%</v>
      </c>
      <c r="J79" s="488" t="str">
        <f>"GeB - ausschließlich: "&amp;IF(J77&gt;100,"+","")&amp;TEXT(J77-100,"0,0")&amp;"%"</f>
        <v>GeB - ausschließlich: -12,2%</v>
      </c>
      <c r="K79" s="488" t="str">
        <f>"GeB - im Nebenjob: "&amp;IF(K77&gt;100,"+","")&amp;TEXT(K77-100,"0,0")&amp;"%"</f>
        <v>GeB - im Nebenjob: +45,6%</v>
      </c>
    </row>
    <row r="81" spans="9:9" ht="15" customHeight="1" x14ac:dyDescent="0.2">
      <c r="I81" s="488" t="str">
        <f>IF(ISERROR(HLOOKUP(1,I$78:K$79,2,FALSE)),"",HLOOKUP(1,I$78:K$79,2,FALSE))</f>
        <v>GeB - im Nebenjob: +45,6%</v>
      </c>
    </row>
    <row r="82" spans="9:9" ht="15" customHeight="1" x14ac:dyDescent="0.2">
      <c r="I82" s="488" t="str">
        <f>IF(ISERROR(HLOOKUP(2,I$78:K$79,2,FALSE)),"",HLOOKUP(2,I$78:K$79,2,FALSE))</f>
        <v>SvB: +8,5%</v>
      </c>
    </row>
    <row r="83" spans="9:9" ht="15" customHeight="1" x14ac:dyDescent="0.2">
      <c r="I83" s="488" t="str">
        <f>IF(ISERROR(HLOOKUP(3,I$78:K$79,2,FALSE)),"",HLOOKUP(3,I$78:K$79,2,FALSE))</f>
        <v>GeB - ausschließlich: -12,2%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43107</v>
      </c>
      <c r="E12" s="114">
        <v>43171</v>
      </c>
      <c r="F12" s="114">
        <v>43920</v>
      </c>
      <c r="G12" s="114">
        <v>43210</v>
      </c>
      <c r="H12" s="114">
        <v>42779</v>
      </c>
      <c r="I12" s="115">
        <v>328</v>
      </c>
      <c r="J12" s="116">
        <v>0.76673134014352839</v>
      </c>
      <c r="N12" s="117"/>
    </row>
    <row r="13" spans="1:15" s="110" customFormat="1" ht="13.5" customHeight="1" x14ac:dyDescent="0.2">
      <c r="A13" s="118" t="s">
        <v>105</v>
      </c>
      <c r="B13" s="119" t="s">
        <v>106</v>
      </c>
      <c r="C13" s="113">
        <v>51.905722968427405</v>
      </c>
      <c r="D13" s="114">
        <v>22375</v>
      </c>
      <c r="E13" s="114">
        <v>22450</v>
      </c>
      <c r="F13" s="114">
        <v>22953</v>
      </c>
      <c r="G13" s="114">
        <v>22564</v>
      </c>
      <c r="H13" s="114">
        <v>22221</v>
      </c>
      <c r="I13" s="115">
        <v>154</v>
      </c>
      <c r="J13" s="116">
        <v>0.69303811709644025</v>
      </c>
    </row>
    <row r="14" spans="1:15" s="110" customFormat="1" ht="13.5" customHeight="1" x14ac:dyDescent="0.2">
      <c r="A14" s="120"/>
      <c r="B14" s="119" t="s">
        <v>107</v>
      </c>
      <c r="C14" s="113">
        <v>48.094277031572595</v>
      </c>
      <c r="D14" s="114">
        <v>20732</v>
      </c>
      <c r="E14" s="114">
        <v>20721</v>
      </c>
      <c r="F14" s="114">
        <v>20967</v>
      </c>
      <c r="G14" s="114">
        <v>20646</v>
      </c>
      <c r="H14" s="114">
        <v>20558</v>
      </c>
      <c r="I14" s="115">
        <v>174</v>
      </c>
      <c r="J14" s="116">
        <v>0.8463858351979765</v>
      </c>
    </row>
    <row r="15" spans="1:15" s="110" customFormat="1" ht="13.5" customHeight="1" x14ac:dyDescent="0.2">
      <c r="A15" s="118" t="s">
        <v>105</v>
      </c>
      <c r="B15" s="121" t="s">
        <v>108</v>
      </c>
      <c r="C15" s="113">
        <v>7.5347391374950705</v>
      </c>
      <c r="D15" s="114">
        <v>3248</v>
      </c>
      <c r="E15" s="114">
        <v>3272</v>
      </c>
      <c r="F15" s="114">
        <v>3420</v>
      </c>
      <c r="G15" s="114">
        <v>3024</v>
      </c>
      <c r="H15" s="114">
        <v>3024</v>
      </c>
      <c r="I15" s="115">
        <v>224</v>
      </c>
      <c r="J15" s="116">
        <v>7.4074074074074074</v>
      </c>
    </row>
    <row r="16" spans="1:15" s="110" customFormat="1" ht="13.5" customHeight="1" x14ac:dyDescent="0.2">
      <c r="A16" s="118"/>
      <c r="B16" s="121" t="s">
        <v>109</v>
      </c>
      <c r="C16" s="113">
        <v>65.256222887234088</v>
      </c>
      <c r="D16" s="114">
        <v>28130</v>
      </c>
      <c r="E16" s="114">
        <v>28171</v>
      </c>
      <c r="F16" s="114">
        <v>28760</v>
      </c>
      <c r="G16" s="114">
        <v>28582</v>
      </c>
      <c r="H16" s="114">
        <v>28380</v>
      </c>
      <c r="I16" s="115">
        <v>-250</v>
      </c>
      <c r="J16" s="116">
        <v>-0.88090204369274139</v>
      </c>
    </row>
    <row r="17" spans="1:10" s="110" customFormat="1" ht="13.5" customHeight="1" x14ac:dyDescent="0.2">
      <c r="A17" s="118"/>
      <c r="B17" s="121" t="s">
        <v>110</v>
      </c>
      <c r="C17" s="113">
        <v>26.332150230820979</v>
      </c>
      <c r="D17" s="114">
        <v>11351</v>
      </c>
      <c r="E17" s="114">
        <v>11339</v>
      </c>
      <c r="F17" s="114">
        <v>11393</v>
      </c>
      <c r="G17" s="114">
        <v>11270</v>
      </c>
      <c r="H17" s="114">
        <v>11065</v>
      </c>
      <c r="I17" s="115">
        <v>286</v>
      </c>
      <c r="J17" s="116">
        <v>2.5847266154541346</v>
      </c>
    </row>
    <row r="18" spans="1:10" s="110" customFormat="1" ht="13.5" customHeight="1" x14ac:dyDescent="0.2">
      <c r="A18" s="120"/>
      <c r="B18" s="121" t="s">
        <v>111</v>
      </c>
      <c r="C18" s="113">
        <v>0.87688774444985729</v>
      </c>
      <c r="D18" s="114">
        <v>378</v>
      </c>
      <c r="E18" s="114">
        <v>389</v>
      </c>
      <c r="F18" s="114">
        <v>347</v>
      </c>
      <c r="G18" s="114">
        <v>334</v>
      </c>
      <c r="H18" s="114">
        <v>310</v>
      </c>
      <c r="I18" s="115">
        <v>68</v>
      </c>
      <c r="J18" s="116">
        <v>21.93548387096774</v>
      </c>
    </row>
    <row r="19" spans="1:10" s="110" customFormat="1" ht="13.5" customHeight="1" x14ac:dyDescent="0.2">
      <c r="A19" s="120"/>
      <c r="B19" s="121" t="s">
        <v>112</v>
      </c>
      <c r="C19" s="113">
        <v>0.28997610596886819</v>
      </c>
      <c r="D19" s="114">
        <v>125</v>
      </c>
      <c r="E19" s="114">
        <v>144</v>
      </c>
      <c r="F19" s="114">
        <v>125</v>
      </c>
      <c r="G19" s="114">
        <v>112</v>
      </c>
      <c r="H19" s="114">
        <v>100</v>
      </c>
      <c r="I19" s="115">
        <v>25</v>
      </c>
      <c r="J19" s="116">
        <v>25</v>
      </c>
    </row>
    <row r="20" spans="1:10" s="110" customFormat="1" ht="13.5" customHeight="1" x14ac:dyDescent="0.2">
      <c r="A20" s="118" t="s">
        <v>113</v>
      </c>
      <c r="B20" s="122" t="s">
        <v>114</v>
      </c>
      <c r="C20" s="113">
        <v>70.241492101050866</v>
      </c>
      <c r="D20" s="114">
        <v>30279</v>
      </c>
      <c r="E20" s="114">
        <v>30308</v>
      </c>
      <c r="F20" s="114">
        <v>30997</v>
      </c>
      <c r="G20" s="114">
        <v>30473</v>
      </c>
      <c r="H20" s="114">
        <v>30229</v>
      </c>
      <c r="I20" s="115">
        <v>50</v>
      </c>
      <c r="J20" s="116">
        <v>0.16540408217274802</v>
      </c>
    </row>
    <row r="21" spans="1:10" s="110" customFormat="1" ht="13.5" customHeight="1" x14ac:dyDescent="0.2">
      <c r="A21" s="120"/>
      <c r="B21" s="122" t="s">
        <v>115</v>
      </c>
      <c r="C21" s="113">
        <v>29.758507898949127</v>
      </c>
      <c r="D21" s="114">
        <v>12828</v>
      </c>
      <c r="E21" s="114">
        <v>12863</v>
      </c>
      <c r="F21" s="114">
        <v>12923</v>
      </c>
      <c r="G21" s="114">
        <v>12737</v>
      </c>
      <c r="H21" s="114">
        <v>12550</v>
      </c>
      <c r="I21" s="115">
        <v>278</v>
      </c>
      <c r="J21" s="116">
        <v>2.2151394422310755</v>
      </c>
    </row>
    <row r="22" spans="1:10" s="110" customFormat="1" ht="13.5" customHeight="1" x14ac:dyDescent="0.2">
      <c r="A22" s="118" t="s">
        <v>113</v>
      </c>
      <c r="B22" s="122" t="s">
        <v>116</v>
      </c>
      <c r="C22" s="113">
        <v>95.441575614169395</v>
      </c>
      <c r="D22" s="114">
        <v>41142</v>
      </c>
      <c r="E22" s="114">
        <v>41440</v>
      </c>
      <c r="F22" s="114">
        <v>41954</v>
      </c>
      <c r="G22" s="114">
        <v>41446</v>
      </c>
      <c r="H22" s="114">
        <v>41187</v>
      </c>
      <c r="I22" s="115">
        <v>-45</v>
      </c>
      <c r="J22" s="116">
        <v>-0.10925777551169058</v>
      </c>
    </row>
    <row r="23" spans="1:10" s="110" customFormat="1" ht="13.5" customHeight="1" x14ac:dyDescent="0.2">
      <c r="A23" s="123"/>
      <c r="B23" s="124" t="s">
        <v>117</v>
      </c>
      <c r="C23" s="125">
        <v>4.5491451504396041</v>
      </c>
      <c r="D23" s="114">
        <v>1961</v>
      </c>
      <c r="E23" s="114">
        <v>1728</v>
      </c>
      <c r="F23" s="114">
        <v>1964</v>
      </c>
      <c r="G23" s="114">
        <v>1762</v>
      </c>
      <c r="H23" s="114">
        <v>1591</v>
      </c>
      <c r="I23" s="115">
        <v>370</v>
      </c>
      <c r="J23" s="116">
        <v>23.255813953488371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5365</v>
      </c>
      <c r="E26" s="114">
        <v>5538</v>
      </c>
      <c r="F26" s="114">
        <v>5621</v>
      </c>
      <c r="G26" s="114">
        <v>5594</v>
      </c>
      <c r="H26" s="140">
        <v>5481</v>
      </c>
      <c r="I26" s="115">
        <v>-116</v>
      </c>
      <c r="J26" s="116">
        <v>-2.1164021164021163</v>
      </c>
    </row>
    <row r="27" spans="1:10" s="110" customFormat="1" ht="13.5" customHeight="1" x14ac:dyDescent="0.2">
      <c r="A27" s="118" t="s">
        <v>105</v>
      </c>
      <c r="B27" s="119" t="s">
        <v>106</v>
      </c>
      <c r="C27" s="113">
        <v>43.299161230195715</v>
      </c>
      <c r="D27" s="115">
        <v>2323</v>
      </c>
      <c r="E27" s="114">
        <v>2372</v>
      </c>
      <c r="F27" s="114">
        <v>2405</v>
      </c>
      <c r="G27" s="114">
        <v>2365</v>
      </c>
      <c r="H27" s="140">
        <v>2346</v>
      </c>
      <c r="I27" s="115">
        <v>-23</v>
      </c>
      <c r="J27" s="116">
        <v>-0.98039215686274506</v>
      </c>
    </row>
    <row r="28" spans="1:10" s="110" customFormat="1" ht="13.5" customHeight="1" x14ac:dyDescent="0.2">
      <c r="A28" s="120"/>
      <c r="B28" s="119" t="s">
        <v>107</v>
      </c>
      <c r="C28" s="113">
        <v>56.700838769804285</v>
      </c>
      <c r="D28" s="115">
        <v>3042</v>
      </c>
      <c r="E28" s="114">
        <v>3166</v>
      </c>
      <c r="F28" s="114">
        <v>3216</v>
      </c>
      <c r="G28" s="114">
        <v>3229</v>
      </c>
      <c r="H28" s="140">
        <v>3135</v>
      </c>
      <c r="I28" s="115">
        <v>-93</v>
      </c>
      <c r="J28" s="116">
        <v>-2.9665071770334928</v>
      </c>
    </row>
    <row r="29" spans="1:10" s="110" customFormat="1" ht="13.5" customHeight="1" x14ac:dyDescent="0.2">
      <c r="A29" s="118" t="s">
        <v>105</v>
      </c>
      <c r="B29" s="121" t="s">
        <v>108</v>
      </c>
      <c r="C29" s="113">
        <v>17.278657968313141</v>
      </c>
      <c r="D29" s="115">
        <v>927</v>
      </c>
      <c r="E29" s="114">
        <v>918</v>
      </c>
      <c r="F29" s="114">
        <v>899</v>
      </c>
      <c r="G29" s="114">
        <v>869</v>
      </c>
      <c r="H29" s="140">
        <v>742</v>
      </c>
      <c r="I29" s="115">
        <v>185</v>
      </c>
      <c r="J29" s="116">
        <v>24.932614555256066</v>
      </c>
    </row>
    <row r="30" spans="1:10" s="110" customFormat="1" ht="13.5" customHeight="1" x14ac:dyDescent="0.2">
      <c r="A30" s="118"/>
      <c r="B30" s="121" t="s">
        <v>109</v>
      </c>
      <c r="C30" s="113">
        <v>34.370922646784713</v>
      </c>
      <c r="D30" s="115">
        <v>1844</v>
      </c>
      <c r="E30" s="114">
        <v>1949</v>
      </c>
      <c r="F30" s="114">
        <v>2030</v>
      </c>
      <c r="G30" s="114">
        <v>2034</v>
      </c>
      <c r="H30" s="140">
        <v>2065</v>
      </c>
      <c r="I30" s="115">
        <v>-221</v>
      </c>
      <c r="J30" s="116">
        <v>-10.702179176755449</v>
      </c>
    </row>
    <row r="31" spans="1:10" s="110" customFormat="1" ht="13.5" customHeight="1" x14ac:dyDescent="0.2">
      <c r="A31" s="118"/>
      <c r="B31" s="121" t="s">
        <v>110</v>
      </c>
      <c r="C31" s="113">
        <v>22.21808014911463</v>
      </c>
      <c r="D31" s="115">
        <v>1192</v>
      </c>
      <c r="E31" s="114">
        <v>1245</v>
      </c>
      <c r="F31" s="114">
        <v>1281</v>
      </c>
      <c r="G31" s="114">
        <v>1307</v>
      </c>
      <c r="H31" s="140">
        <v>1348</v>
      </c>
      <c r="I31" s="115">
        <v>-156</v>
      </c>
      <c r="J31" s="116">
        <v>-11.572700296735905</v>
      </c>
    </row>
    <row r="32" spans="1:10" s="110" customFormat="1" ht="13.5" customHeight="1" x14ac:dyDescent="0.2">
      <c r="A32" s="120"/>
      <c r="B32" s="121" t="s">
        <v>111</v>
      </c>
      <c r="C32" s="113">
        <v>26.132339235787512</v>
      </c>
      <c r="D32" s="115">
        <v>1402</v>
      </c>
      <c r="E32" s="114">
        <v>1426</v>
      </c>
      <c r="F32" s="114">
        <v>1411</v>
      </c>
      <c r="G32" s="114">
        <v>1384</v>
      </c>
      <c r="H32" s="140">
        <v>1326</v>
      </c>
      <c r="I32" s="115">
        <v>76</v>
      </c>
      <c r="J32" s="116">
        <v>5.7315233785822022</v>
      </c>
    </row>
    <row r="33" spans="1:10" s="110" customFormat="1" ht="13.5" customHeight="1" x14ac:dyDescent="0.2">
      <c r="A33" s="120"/>
      <c r="B33" s="121" t="s">
        <v>112</v>
      </c>
      <c r="C33" s="113">
        <v>3.5601118359739048</v>
      </c>
      <c r="D33" s="115">
        <v>191</v>
      </c>
      <c r="E33" s="114">
        <v>197</v>
      </c>
      <c r="F33" s="114">
        <v>193</v>
      </c>
      <c r="G33" s="114">
        <v>172</v>
      </c>
      <c r="H33" s="140">
        <v>158</v>
      </c>
      <c r="I33" s="115">
        <v>33</v>
      </c>
      <c r="J33" s="116">
        <v>20.88607594936709</v>
      </c>
    </row>
    <row r="34" spans="1:10" s="110" customFormat="1" ht="13.5" customHeight="1" x14ac:dyDescent="0.2">
      <c r="A34" s="118" t="s">
        <v>113</v>
      </c>
      <c r="B34" s="122" t="s">
        <v>116</v>
      </c>
      <c r="C34" s="113">
        <v>96.290773532152841</v>
      </c>
      <c r="D34" s="115">
        <v>5166</v>
      </c>
      <c r="E34" s="114">
        <v>5322</v>
      </c>
      <c r="F34" s="114">
        <v>5395</v>
      </c>
      <c r="G34" s="114">
        <v>5378</v>
      </c>
      <c r="H34" s="140">
        <v>5270</v>
      </c>
      <c r="I34" s="115">
        <v>-104</v>
      </c>
      <c r="J34" s="116">
        <v>-1.9734345351043643</v>
      </c>
    </row>
    <row r="35" spans="1:10" s="110" customFormat="1" ht="13.5" customHeight="1" x14ac:dyDescent="0.2">
      <c r="A35" s="118"/>
      <c r="B35" s="119" t="s">
        <v>117</v>
      </c>
      <c r="C35" s="113">
        <v>3.6160298229263748</v>
      </c>
      <c r="D35" s="115">
        <v>194</v>
      </c>
      <c r="E35" s="114">
        <v>212</v>
      </c>
      <c r="F35" s="114">
        <v>221</v>
      </c>
      <c r="G35" s="114">
        <v>211</v>
      </c>
      <c r="H35" s="140">
        <v>207</v>
      </c>
      <c r="I35" s="115">
        <v>-13</v>
      </c>
      <c r="J35" s="116">
        <v>-6.2801932367149762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3753</v>
      </c>
      <c r="E37" s="114">
        <v>3890</v>
      </c>
      <c r="F37" s="114">
        <v>3941</v>
      </c>
      <c r="G37" s="114">
        <v>3983</v>
      </c>
      <c r="H37" s="140">
        <v>3917</v>
      </c>
      <c r="I37" s="115">
        <v>-164</v>
      </c>
      <c r="J37" s="116">
        <v>-4.1868777125351038</v>
      </c>
    </row>
    <row r="38" spans="1:10" s="110" customFormat="1" ht="13.5" customHeight="1" x14ac:dyDescent="0.2">
      <c r="A38" s="118" t="s">
        <v>105</v>
      </c>
      <c r="B38" s="119" t="s">
        <v>106</v>
      </c>
      <c r="C38" s="113">
        <v>44.60431654676259</v>
      </c>
      <c r="D38" s="115">
        <v>1674</v>
      </c>
      <c r="E38" s="114">
        <v>1719</v>
      </c>
      <c r="F38" s="114">
        <v>1742</v>
      </c>
      <c r="G38" s="114">
        <v>1750</v>
      </c>
      <c r="H38" s="140">
        <v>1764</v>
      </c>
      <c r="I38" s="115">
        <v>-90</v>
      </c>
      <c r="J38" s="116">
        <v>-5.1020408163265305</v>
      </c>
    </row>
    <row r="39" spans="1:10" s="110" customFormat="1" ht="13.5" customHeight="1" x14ac:dyDescent="0.2">
      <c r="A39" s="120"/>
      <c r="B39" s="119" t="s">
        <v>107</v>
      </c>
      <c r="C39" s="113">
        <v>55.39568345323741</v>
      </c>
      <c r="D39" s="115">
        <v>2079</v>
      </c>
      <c r="E39" s="114">
        <v>2171</v>
      </c>
      <c r="F39" s="114">
        <v>2199</v>
      </c>
      <c r="G39" s="114">
        <v>2233</v>
      </c>
      <c r="H39" s="140">
        <v>2153</v>
      </c>
      <c r="I39" s="115">
        <v>-74</v>
      </c>
      <c r="J39" s="116">
        <v>-3.4370645610775661</v>
      </c>
    </row>
    <row r="40" spans="1:10" s="110" customFormat="1" ht="13.5" customHeight="1" x14ac:dyDescent="0.2">
      <c r="A40" s="118" t="s">
        <v>105</v>
      </c>
      <c r="B40" s="121" t="s">
        <v>108</v>
      </c>
      <c r="C40" s="113">
        <v>19.078070876632026</v>
      </c>
      <c r="D40" s="115">
        <v>716</v>
      </c>
      <c r="E40" s="114">
        <v>693</v>
      </c>
      <c r="F40" s="114">
        <v>679</v>
      </c>
      <c r="G40" s="114">
        <v>702</v>
      </c>
      <c r="H40" s="140">
        <v>602</v>
      </c>
      <c r="I40" s="115">
        <v>114</v>
      </c>
      <c r="J40" s="116">
        <v>18.93687707641196</v>
      </c>
    </row>
    <row r="41" spans="1:10" s="110" customFormat="1" ht="13.5" customHeight="1" x14ac:dyDescent="0.2">
      <c r="A41" s="118"/>
      <c r="B41" s="121" t="s">
        <v>109</v>
      </c>
      <c r="C41" s="113">
        <v>20.46362909672262</v>
      </c>
      <c r="D41" s="115">
        <v>768</v>
      </c>
      <c r="E41" s="114">
        <v>847</v>
      </c>
      <c r="F41" s="114">
        <v>889</v>
      </c>
      <c r="G41" s="114">
        <v>920</v>
      </c>
      <c r="H41" s="140">
        <v>963</v>
      </c>
      <c r="I41" s="115">
        <v>-195</v>
      </c>
      <c r="J41" s="116">
        <v>-20.249221183800621</v>
      </c>
    </row>
    <row r="42" spans="1:10" s="110" customFormat="1" ht="13.5" customHeight="1" x14ac:dyDescent="0.2">
      <c r="A42" s="118"/>
      <c r="B42" s="121" t="s">
        <v>110</v>
      </c>
      <c r="C42" s="113">
        <v>23.714361843858246</v>
      </c>
      <c r="D42" s="115">
        <v>890</v>
      </c>
      <c r="E42" s="114">
        <v>944</v>
      </c>
      <c r="F42" s="114">
        <v>979</v>
      </c>
      <c r="G42" s="114">
        <v>1001</v>
      </c>
      <c r="H42" s="140">
        <v>1044</v>
      </c>
      <c r="I42" s="115">
        <v>-154</v>
      </c>
      <c r="J42" s="116">
        <v>-14.750957854406129</v>
      </c>
    </row>
    <row r="43" spans="1:10" s="110" customFormat="1" ht="13.5" customHeight="1" x14ac:dyDescent="0.2">
      <c r="A43" s="120"/>
      <c r="B43" s="121" t="s">
        <v>111</v>
      </c>
      <c r="C43" s="113">
        <v>36.743938182787105</v>
      </c>
      <c r="D43" s="115">
        <v>1379</v>
      </c>
      <c r="E43" s="114">
        <v>1406</v>
      </c>
      <c r="F43" s="114">
        <v>1394</v>
      </c>
      <c r="G43" s="114">
        <v>1360</v>
      </c>
      <c r="H43" s="140">
        <v>1308</v>
      </c>
      <c r="I43" s="115">
        <v>71</v>
      </c>
      <c r="J43" s="116">
        <v>5.4281345565749239</v>
      </c>
    </row>
    <row r="44" spans="1:10" s="110" customFormat="1" ht="13.5" customHeight="1" x14ac:dyDescent="0.2">
      <c r="A44" s="120"/>
      <c r="B44" s="121" t="s">
        <v>112</v>
      </c>
      <c r="C44" s="113">
        <v>4.9293898214761525</v>
      </c>
      <c r="D44" s="115">
        <v>185</v>
      </c>
      <c r="E44" s="114">
        <v>191</v>
      </c>
      <c r="F44" s="114">
        <v>187</v>
      </c>
      <c r="G44" s="114">
        <v>164</v>
      </c>
      <c r="H44" s="140">
        <v>154</v>
      </c>
      <c r="I44" s="115">
        <v>31</v>
      </c>
      <c r="J44" s="116">
        <v>20.129870129870131</v>
      </c>
    </row>
    <row r="45" spans="1:10" s="110" customFormat="1" ht="13.5" customHeight="1" x14ac:dyDescent="0.2">
      <c r="A45" s="118" t="s">
        <v>113</v>
      </c>
      <c r="B45" s="122" t="s">
        <v>116</v>
      </c>
      <c r="C45" s="113">
        <v>97.362110311750598</v>
      </c>
      <c r="D45" s="115">
        <v>3654</v>
      </c>
      <c r="E45" s="114">
        <v>3783</v>
      </c>
      <c r="F45" s="114">
        <v>3830</v>
      </c>
      <c r="G45" s="114">
        <v>3873</v>
      </c>
      <c r="H45" s="140">
        <v>3815</v>
      </c>
      <c r="I45" s="115">
        <v>-161</v>
      </c>
      <c r="J45" s="116">
        <v>-4.2201834862385317</v>
      </c>
    </row>
    <row r="46" spans="1:10" s="110" customFormat="1" ht="13.5" customHeight="1" x14ac:dyDescent="0.2">
      <c r="A46" s="118"/>
      <c r="B46" s="119" t="s">
        <v>117</v>
      </c>
      <c r="C46" s="113">
        <v>2.5046629363176125</v>
      </c>
      <c r="D46" s="115">
        <v>94</v>
      </c>
      <c r="E46" s="114">
        <v>103</v>
      </c>
      <c r="F46" s="114">
        <v>106</v>
      </c>
      <c r="G46" s="114">
        <v>105</v>
      </c>
      <c r="H46" s="140">
        <v>98</v>
      </c>
      <c r="I46" s="115">
        <v>-4</v>
      </c>
      <c r="J46" s="116">
        <v>-4.0816326530612246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1612</v>
      </c>
      <c r="E48" s="114">
        <v>1648</v>
      </c>
      <c r="F48" s="114">
        <v>1680</v>
      </c>
      <c r="G48" s="114">
        <v>1611</v>
      </c>
      <c r="H48" s="140">
        <v>1564</v>
      </c>
      <c r="I48" s="115">
        <v>48</v>
      </c>
      <c r="J48" s="116">
        <v>3.0690537084398977</v>
      </c>
    </row>
    <row r="49" spans="1:12" s="110" customFormat="1" ht="13.5" customHeight="1" x14ac:dyDescent="0.2">
      <c r="A49" s="118" t="s">
        <v>105</v>
      </c>
      <c r="B49" s="119" t="s">
        <v>106</v>
      </c>
      <c r="C49" s="113">
        <v>40.260545905707197</v>
      </c>
      <c r="D49" s="115">
        <v>649</v>
      </c>
      <c r="E49" s="114">
        <v>653</v>
      </c>
      <c r="F49" s="114">
        <v>663</v>
      </c>
      <c r="G49" s="114">
        <v>615</v>
      </c>
      <c r="H49" s="140">
        <v>582</v>
      </c>
      <c r="I49" s="115">
        <v>67</v>
      </c>
      <c r="J49" s="116">
        <v>11.512027491408935</v>
      </c>
    </row>
    <row r="50" spans="1:12" s="110" customFormat="1" ht="13.5" customHeight="1" x14ac:dyDescent="0.2">
      <c r="A50" s="120"/>
      <c r="B50" s="119" t="s">
        <v>107</v>
      </c>
      <c r="C50" s="113">
        <v>59.739454094292803</v>
      </c>
      <c r="D50" s="115">
        <v>963</v>
      </c>
      <c r="E50" s="114">
        <v>995</v>
      </c>
      <c r="F50" s="114">
        <v>1017</v>
      </c>
      <c r="G50" s="114">
        <v>996</v>
      </c>
      <c r="H50" s="140">
        <v>982</v>
      </c>
      <c r="I50" s="115">
        <v>-19</v>
      </c>
      <c r="J50" s="116">
        <v>-1.934826883910387</v>
      </c>
    </row>
    <row r="51" spans="1:12" s="110" customFormat="1" ht="13.5" customHeight="1" x14ac:dyDescent="0.2">
      <c r="A51" s="118" t="s">
        <v>105</v>
      </c>
      <c r="B51" s="121" t="s">
        <v>108</v>
      </c>
      <c r="C51" s="113">
        <v>13.089330024813895</v>
      </c>
      <c r="D51" s="115">
        <v>211</v>
      </c>
      <c r="E51" s="114">
        <v>225</v>
      </c>
      <c r="F51" s="114">
        <v>220</v>
      </c>
      <c r="G51" s="114">
        <v>167</v>
      </c>
      <c r="H51" s="140">
        <v>140</v>
      </c>
      <c r="I51" s="115">
        <v>71</v>
      </c>
      <c r="J51" s="116">
        <v>50.714285714285715</v>
      </c>
    </row>
    <row r="52" spans="1:12" s="110" customFormat="1" ht="13.5" customHeight="1" x14ac:dyDescent="0.2">
      <c r="A52" s="118"/>
      <c r="B52" s="121" t="s">
        <v>109</v>
      </c>
      <c r="C52" s="113">
        <v>66.749379652605455</v>
      </c>
      <c r="D52" s="115">
        <v>1076</v>
      </c>
      <c r="E52" s="114">
        <v>1102</v>
      </c>
      <c r="F52" s="114">
        <v>1141</v>
      </c>
      <c r="G52" s="114">
        <v>1114</v>
      </c>
      <c r="H52" s="140">
        <v>1102</v>
      </c>
      <c r="I52" s="115">
        <v>-26</v>
      </c>
      <c r="J52" s="116">
        <v>-2.3593466424682394</v>
      </c>
    </row>
    <row r="53" spans="1:12" s="110" customFormat="1" ht="13.5" customHeight="1" x14ac:dyDescent="0.2">
      <c r="A53" s="118"/>
      <c r="B53" s="121" t="s">
        <v>110</v>
      </c>
      <c r="C53" s="113">
        <v>18.734491315136477</v>
      </c>
      <c r="D53" s="115">
        <v>302</v>
      </c>
      <c r="E53" s="114">
        <v>301</v>
      </c>
      <c r="F53" s="114">
        <v>302</v>
      </c>
      <c r="G53" s="114">
        <v>306</v>
      </c>
      <c r="H53" s="140">
        <v>304</v>
      </c>
      <c r="I53" s="115">
        <v>-2</v>
      </c>
      <c r="J53" s="116">
        <v>-0.65789473684210531</v>
      </c>
    </row>
    <row r="54" spans="1:12" s="110" customFormat="1" ht="13.5" customHeight="1" x14ac:dyDescent="0.2">
      <c r="A54" s="120"/>
      <c r="B54" s="121" t="s">
        <v>111</v>
      </c>
      <c r="C54" s="113">
        <v>1.4267990074441688</v>
      </c>
      <c r="D54" s="115">
        <v>23</v>
      </c>
      <c r="E54" s="114">
        <v>20</v>
      </c>
      <c r="F54" s="114">
        <v>17</v>
      </c>
      <c r="G54" s="114">
        <v>24</v>
      </c>
      <c r="H54" s="140">
        <v>18</v>
      </c>
      <c r="I54" s="115">
        <v>5</v>
      </c>
      <c r="J54" s="116">
        <v>27.777777777777779</v>
      </c>
    </row>
    <row r="55" spans="1:12" s="110" customFormat="1" ht="13.5" customHeight="1" x14ac:dyDescent="0.2">
      <c r="A55" s="120"/>
      <c r="B55" s="121" t="s">
        <v>112</v>
      </c>
      <c r="C55" s="113">
        <v>0.37220843672456577</v>
      </c>
      <c r="D55" s="115">
        <v>6</v>
      </c>
      <c r="E55" s="114">
        <v>6</v>
      </c>
      <c r="F55" s="114">
        <v>6</v>
      </c>
      <c r="G55" s="114">
        <v>8</v>
      </c>
      <c r="H55" s="140">
        <v>4</v>
      </c>
      <c r="I55" s="115">
        <v>2</v>
      </c>
      <c r="J55" s="116">
        <v>50</v>
      </c>
    </row>
    <row r="56" spans="1:12" s="110" customFormat="1" ht="13.5" customHeight="1" x14ac:dyDescent="0.2">
      <c r="A56" s="118" t="s">
        <v>113</v>
      </c>
      <c r="B56" s="122" t="s">
        <v>116</v>
      </c>
      <c r="C56" s="113">
        <v>93.796526054590572</v>
      </c>
      <c r="D56" s="115">
        <v>1512</v>
      </c>
      <c r="E56" s="114">
        <v>1539</v>
      </c>
      <c r="F56" s="114">
        <v>1565</v>
      </c>
      <c r="G56" s="114">
        <v>1505</v>
      </c>
      <c r="H56" s="140">
        <v>1455</v>
      </c>
      <c r="I56" s="115">
        <v>57</v>
      </c>
      <c r="J56" s="116">
        <v>3.9175257731958761</v>
      </c>
    </row>
    <row r="57" spans="1:12" s="110" customFormat="1" ht="13.5" customHeight="1" x14ac:dyDescent="0.2">
      <c r="A57" s="142"/>
      <c r="B57" s="124" t="s">
        <v>117</v>
      </c>
      <c r="C57" s="125">
        <v>6.2034739454094296</v>
      </c>
      <c r="D57" s="143">
        <v>100</v>
      </c>
      <c r="E57" s="144">
        <v>109</v>
      </c>
      <c r="F57" s="144">
        <v>115</v>
      </c>
      <c r="G57" s="144">
        <v>106</v>
      </c>
      <c r="H57" s="145">
        <v>109</v>
      </c>
      <c r="I57" s="143">
        <v>-9</v>
      </c>
      <c r="J57" s="146">
        <v>-8.2568807339449535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43107</v>
      </c>
      <c r="E12" s="236">
        <v>43171</v>
      </c>
      <c r="F12" s="114">
        <v>43920</v>
      </c>
      <c r="G12" s="114">
        <v>43210</v>
      </c>
      <c r="H12" s="140">
        <v>42779</v>
      </c>
      <c r="I12" s="115">
        <v>328</v>
      </c>
      <c r="J12" s="116">
        <v>0.76673134014352839</v>
      </c>
    </row>
    <row r="13" spans="1:15" s="110" customFormat="1" ht="12" customHeight="1" x14ac:dyDescent="0.2">
      <c r="A13" s="118" t="s">
        <v>105</v>
      </c>
      <c r="B13" s="119" t="s">
        <v>106</v>
      </c>
      <c r="C13" s="113">
        <v>51.905722968427405</v>
      </c>
      <c r="D13" s="115">
        <v>22375</v>
      </c>
      <c r="E13" s="114">
        <v>22450</v>
      </c>
      <c r="F13" s="114">
        <v>22953</v>
      </c>
      <c r="G13" s="114">
        <v>22564</v>
      </c>
      <c r="H13" s="140">
        <v>22221</v>
      </c>
      <c r="I13" s="115">
        <v>154</v>
      </c>
      <c r="J13" s="116">
        <v>0.69303811709644025</v>
      </c>
    </row>
    <row r="14" spans="1:15" s="110" customFormat="1" ht="12" customHeight="1" x14ac:dyDescent="0.2">
      <c r="A14" s="118"/>
      <c r="B14" s="119" t="s">
        <v>107</v>
      </c>
      <c r="C14" s="113">
        <v>48.094277031572595</v>
      </c>
      <c r="D14" s="115">
        <v>20732</v>
      </c>
      <c r="E14" s="114">
        <v>20721</v>
      </c>
      <c r="F14" s="114">
        <v>20967</v>
      </c>
      <c r="G14" s="114">
        <v>20646</v>
      </c>
      <c r="H14" s="140">
        <v>20558</v>
      </c>
      <c r="I14" s="115">
        <v>174</v>
      </c>
      <c r="J14" s="116">
        <v>0.8463858351979765</v>
      </c>
    </row>
    <row r="15" spans="1:15" s="110" customFormat="1" ht="12" customHeight="1" x14ac:dyDescent="0.2">
      <c r="A15" s="118" t="s">
        <v>105</v>
      </c>
      <c r="B15" s="121" t="s">
        <v>108</v>
      </c>
      <c r="C15" s="113">
        <v>7.5347391374950705</v>
      </c>
      <c r="D15" s="115">
        <v>3248</v>
      </c>
      <c r="E15" s="114">
        <v>3272</v>
      </c>
      <c r="F15" s="114">
        <v>3420</v>
      </c>
      <c r="G15" s="114">
        <v>3024</v>
      </c>
      <c r="H15" s="140">
        <v>3024</v>
      </c>
      <c r="I15" s="115">
        <v>224</v>
      </c>
      <c r="J15" s="116">
        <v>7.4074074074074074</v>
      </c>
    </row>
    <row r="16" spans="1:15" s="110" customFormat="1" ht="12" customHeight="1" x14ac:dyDescent="0.2">
      <c r="A16" s="118"/>
      <c r="B16" s="121" t="s">
        <v>109</v>
      </c>
      <c r="C16" s="113">
        <v>65.256222887234088</v>
      </c>
      <c r="D16" s="115">
        <v>28130</v>
      </c>
      <c r="E16" s="114">
        <v>28171</v>
      </c>
      <c r="F16" s="114">
        <v>28760</v>
      </c>
      <c r="G16" s="114">
        <v>28582</v>
      </c>
      <c r="H16" s="140">
        <v>28380</v>
      </c>
      <c r="I16" s="115">
        <v>-250</v>
      </c>
      <c r="J16" s="116">
        <v>-0.88090204369274139</v>
      </c>
    </row>
    <row r="17" spans="1:10" s="110" customFormat="1" ht="12" customHeight="1" x14ac:dyDescent="0.2">
      <c r="A17" s="118"/>
      <c r="B17" s="121" t="s">
        <v>110</v>
      </c>
      <c r="C17" s="113">
        <v>26.332150230820979</v>
      </c>
      <c r="D17" s="115">
        <v>11351</v>
      </c>
      <c r="E17" s="114">
        <v>11339</v>
      </c>
      <c r="F17" s="114">
        <v>11393</v>
      </c>
      <c r="G17" s="114">
        <v>11270</v>
      </c>
      <c r="H17" s="140">
        <v>11065</v>
      </c>
      <c r="I17" s="115">
        <v>286</v>
      </c>
      <c r="J17" s="116">
        <v>2.5847266154541346</v>
      </c>
    </row>
    <row r="18" spans="1:10" s="110" customFormat="1" ht="12" customHeight="1" x14ac:dyDescent="0.2">
      <c r="A18" s="120"/>
      <c r="B18" s="121" t="s">
        <v>111</v>
      </c>
      <c r="C18" s="113">
        <v>0.87688774444985729</v>
      </c>
      <c r="D18" s="115">
        <v>378</v>
      </c>
      <c r="E18" s="114">
        <v>389</v>
      </c>
      <c r="F18" s="114">
        <v>347</v>
      </c>
      <c r="G18" s="114">
        <v>334</v>
      </c>
      <c r="H18" s="140">
        <v>310</v>
      </c>
      <c r="I18" s="115">
        <v>68</v>
      </c>
      <c r="J18" s="116">
        <v>21.93548387096774</v>
      </c>
    </row>
    <row r="19" spans="1:10" s="110" customFormat="1" ht="12" customHeight="1" x14ac:dyDescent="0.2">
      <c r="A19" s="120"/>
      <c r="B19" s="121" t="s">
        <v>112</v>
      </c>
      <c r="C19" s="113">
        <v>0.28997610596886819</v>
      </c>
      <c r="D19" s="115">
        <v>125</v>
      </c>
      <c r="E19" s="114">
        <v>144</v>
      </c>
      <c r="F19" s="114">
        <v>125</v>
      </c>
      <c r="G19" s="114">
        <v>112</v>
      </c>
      <c r="H19" s="140">
        <v>100</v>
      </c>
      <c r="I19" s="115">
        <v>25</v>
      </c>
      <c r="J19" s="116">
        <v>25</v>
      </c>
    </row>
    <row r="20" spans="1:10" s="110" customFormat="1" ht="12" customHeight="1" x14ac:dyDescent="0.2">
      <c r="A20" s="118" t="s">
        <v>113</v>
      </c>
      <c r="B20" s="119" t="s">
        <v>181</v>
      </c>
      <c r="C20" s="113">
        <v>70.241492101050866</v>
      </c>
      <c r="D20" s="115">
        <v>30279</v>
      </c>
      <c r="E20" s="114">
        <v>30308</v>
      </c>
      <c r="F20" s="114">
        <v>30997</v>
      </c>
      <c r="G20" s="114">
        <v>30473</v>
      </c>
      <c r="H20" s="140">
        <v>30229</v>
      </c>
      <c r="I20" s="115">
        <v>50</v>
      </c>
      <c r="J20" s="116">
        <v>0.16540408217274802</v>
      </c>
    </row>
    <row r="21" spans="1:10" s="110" customFormat="1" ht="12" customHeight="1" x14ac:dyDescent="0.2">
      <c r="A21" s="118"/>
      <c r="B21" s="119" t="s">
        <v>182</v>
      </c>
      <c r="C21" s="113">
        <v>29.758507898949127</v>
      </c>
      <c r="D21" s="115">
        <v>12828</v>
      </c>
      <c r="E21" s="114">
        <v>12863</v>
      </c>
      <c r="F21" s="114">
        <v>12923</v>
      </c>
      <c r="G21" s="114">
        <v>12737</v>
      </c>
      <c r="H21" s="140">
        <v>12550</v>
      </c>
      <c r="I21" s="115">
        <v>278</v>
      </c>
      <c r="J21" s="116">
        <v>2.2151394422310755</v>
      </c>
    </row>
    <row r="22" spans="1:10" s="110" customFormat="1" ht="12" customHeight="1" x14ac:dyDescent="0.2">
      <c r="A22" s="118" t="s">
        <v>113</v>
      </c>
      <c r="B22" s="119" t="s">
        <v>116</v>
      </c>
      <c r="C22" s="113">
        <v>95.441575614169395</v>
      </c>
      <c r="D22" s="115">
        <v>41142</v>
      </c>
      <c r="E22" s="114">
        <v>41440</v>
      </c>
      <c r="F22" s="114">
        <v>41954</v>
      </c>
      <c r="G22" s="114">
        <v>41446</v>
      </c>
      <c r="H22" s="140">
        <v>41187</v>
      </c>
      <c r="I22" s="115">
        <v>-45</v>
      </c>
      <c r="J22" s="116">
        <v>-0.10925777551169058</v>
      </c>
    </row>
    <row r="23" spans="1:10" s="110" customFormat="1" ht="12" customHeight="1" x14ac:dyDescent="0.2">
      <c r="A23" s="118"/>
      <c r="B23" s="119" t="s">
        <v>117</v>
      </c>
      <c r="C23" s="113">
        <v>4.5491451504396041</v>
      </c>
      <c r="D23" s="115">
        <v>1961</v>
      </c>
      <c r="E23" s="114">
        <v>1728</v>
      </c>
      <c r="F23" s="114">
        <v>1964</v>
      </c>
      <c r="G23" s="114">
        <v>1762</v>
      </c>
      <c r="H23" s="140">
        <v>1591</v>
      </c>
      <c r="I23" s="115">
        <v>370</v>
      </c>
      <c r="J23" s="116">
        <v>23.255813953488371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797520</v>
      </c>
      <c r="E25" s="236">
        <v>801387</v>
      </c>
      <c r="F25" s="236">
        <v>809328</v>
      </c>
      <c r="G25" s="236">
        <v>799399</v>
      </c>
      <c r="H25" s="241">
        <v>796865</v>
      </c>
      <c r="I25" s="235">
        <v>655</v>
      </c>
      <c r="J25" s="116">
        <v>8.2197109924516704E-2</v>
      </c>
    </row>
    <row r="26" spans="1:10" s="110" customFormat="1" ht="12" customHeight="1" x14ac:dyDescent="0.2">
      <c r="A26" s="118" t="s">
        <v>105</v>
      </c>
      <c r="B26" s="119" t="s">
        <v>106</v>
      </c>
      <c r="C26" s="113">
        <v>50.871827665763867</v>
      </c>
      <c r="D26" s="115">
        <v>405713</v>
      </c>
      <c r="E26" s="114">
        <v>407288</v>
      </c>
      <c r="F26" s="114">
        <v>413683</v>
      </c>
      <c r="G26" s="114">
        <v>407784</v>
      </c>
      <c r="H26" s="140">
        <v>405330</v>
      </c>
      <c r="I26" s="115">
        <v>383</v>
      </c>
      <c r="J26" s="116">
        <v>9.4490908642340804E-2</v>
      </c>
    </row>
    <row r="27" spans="1:10" s="110" customFormat="1" ht="12" customHeight="1" x14ac:dyDescent="0.2">
      <c r="A27" s="118"/>
      <c r="B27" s="119" t="s">
        <v>107</v>
      </c>
      <c r="C27" s="113">
        <v>49.128172334236133</v>
      </c>
      <c r="D27" s="115">
        <v>391807</v>
      </c>
      <c r="E27" s="114">
        <v>394099</v>
      </c>
      <c r="F27" s="114">
        <v>395645</v>
      </c>
      <c r="G27" s="114">
        <v>391615</v>
      </c>
      <c r="H27" s="140">
        <v>391535</v>
      </c>
      <c r="I27" s="115">
        <v>272</v>
      </c>
      <c r="J27" s="116">
        <v>6.9470162309882899E-2</v>
      </c>
    </row>
    <row r="28" spans="1:10" s="110" customFormat="1" ht="12" customHeight="1" x14ac:dyDescent="0.2">
      <c r="A28" s="118" t="s">
        <v>105</v>
      </c>
      <c r="B28" s="121" t="s">
        <v>108</v>
      </c>
      <c r="C28" s="113">
        <v>8.0456916440966992</v>
      </c>
      <c r="D28" s="115">
        <v>64166</v>
      </c>
      <c r="E28" s="114">
        <v>65975</v>
      </c>
      <c r="F28" s="114">
        <v>67671</v>
      </c>
      <c r="G28" s="114">
        <v>59606</v>
      </c>
      <c r="H28" s="140">
        <v>61289</v>
      </c>
      <c r="I28" s="115">
        <v>2877</v>
      </c>
      <c r="J28" s="116">
        <v>4.6941539264794665</v>
      </c>
    </row>
    <row r="29" spans="1:10" s="110" customFormat="1" ht="12" customHeight="1" x14ac:dyDescent="0.2">
      <c r="A29" s="118"/>
      <c r="B29" s="121" t="s">
        <v>109</v>
      </c>
      <c r="C29" s="113">
        <v>66.132134617313667</v>
      </c>
      <c r="D29" s="115">
        <v>527417</v>
      </c>
      <c r="E29" s="114">
        <v>529462</v>
      </c>
      <c r="F29" s="114">
        <v>535762</v>
      </c>
      <c r="G29" s="114">
        <v>536094</v>
      </c>
      <c r="H29" s="140">
        <v>535119</v>
      </c>
      <c r="I29" s="115">
        <v>-7702</v>
      </c>
      <c r="J29" s="116">
        <v>-1.4393060235200021</v>
      </c>
    </row>
    <row r="30" spans="1:10" s="110" customFormat="1" ht="12" customHeight="1" x14ac:dyDescent="0.2">
      <c r="A30" s="118"/>
      <c r="B30" s="121" t="s">
        <v>110</v>
      </c>
      <c r="C30" s="113">
        <v>24.844894171932992</v>
      </c>
      <c r="D30" s="115">
        <v>198143</v>
      </c>
      <c r="E30" s="114">
        <v>198009</v>
      </c>
      <c r="F30" s="114">
        <v>198189</v>
      </c>
      <c r="G30" s="114">
        <v>196259</v>
      </c>
      <c r="H30" s="140">
        <v>193426</v>
      </c>
      <c r="I30" s="115">
        <v>4717</v>
      </c>
      <c r="J30" s="116">
        <v>2.4386587118587988</v>
      </c>
    </row>
    <row r="31" spans="1:10" s="110" customFormat="1" ht="12" customHeight="1" x14ac:dyDescent="0.2">
      <c r="A31" s="120"/>
      <c r="B31" s="121" t="s">
        <v>111</v>
      </c>
      <c r="C31" s="113">
        <v>0.97727956665663562</v>
      </c>
      <c r="D31" s="115">
        <v>7794</v>
      </c>
      <c r="E31" s="114">
        <v>7941</v>
      </c>
      <c r="F31" s="114">
        <v>7706</v>
      </c>
      <c r="G31" s="114">
        <v>7440</v>
      </c>
      <c r="H31" s="140">
        <v>7031</v>
      </c>
      <c r="I31" s="115">
        <v>763</v>
      </c>
      <c r="J31" s="116">
        <v>10.851941402360973</v>
      </c>
    </row>
    <row r="32" spans="1:10" s="110" customFormat="1" ht="12" customHeight="1" x14ac:dyDescent="0.2">
      <c r="A32" s="120"/>
      <c r="B32" s="121" t="s">
        <v>112</v>
      </c>
      <c r="C32" s="113">
        <v>0.30544688534456815</v>
      </c>
      <c r="D32" s="115">
        <v>2436</v>
      </c>
      <c r="E32" s="114">
        <v>2457</v>
      </c>
      <c r="F32" s="114">
        <v>2464</v>
      </c>
      <c r="G32" s="114">
        <v>2199</v>
      </c>
      <c r="H32" s="140">
        <v>2113</v>
      </c>
      <c r="I32" s="115">
        <v>323</v>
      </c>
      <c r="J32" s="116">
        <v>15.286322763842877</v>
      </c>
    </row>
    <row r="33" spans="1:10" s="110" customFormat="1" ht="12" customHeight="1" x14ac:dyDescent="0.2">
      <c r="A33" s="118" t="s">
        <v>113</v>
      </c>
      <c r="B33" s="119" t="s">
        <v>181</v>
      </c>
      <c r="C33" s="113">
        <v>69.444528036914434</v>
      </c>
      <c r="D33" s="115">
        <v>553834</v>
      </c>
      <c r="E33" s="114">
        <v>557410</v>
      </c>
      <c r="F33" s="114">
        <v>565572</v>
      </c>
      <c r="G33" s="114">
        <v>558451</v>
      </c>
      <c r="H33" s="140">
        <v>558133</v>
      </c>
      <c r="I33" s="115">
        <v>-4299</v>
      </c>
      <c r="J33" s="116">
        <v>-0.77024651830298518</v>
      </c>
    </row>
    <row r="34" spans="1:10" s="110" customFormat="1" ht="12" customHeight="1" x14ac:dyDescent="0.2">
      <c r="A34" s="118"/>
      <c r="B34" s="119" t="s">
        <v>182</v>
      </c>
      <c r="C34" s="113">
        <v>30.555471963085566</v>
      </c>
      <c r="D34" s="115">
        <v>243686</v>
      </c>
      <c r="E34" s="114">
        <v>243977</v>
      </c>
      <c r="F34" s="114">
        <v>243756</v>
      </c>
      <c r="G34" s="114">
        <v>240948</v>
      </c>
      <c r="H34" s="140">
        <v>238732</v>
      </c>
      <c r="I34" s="115">
        <v>4954</v>
      </c>
      <c r="J34" s="116">
        <v>2.0751302716016284</v>
      </c>
    </row>
    <row r="35" spans="1:10" s="110" customFormat="1" ht="12" customHeight="1" x14ac:dyDescent="0.2">
      <c r="A35" s="118" t="s">
        <v>113</v>
      </c>
      <c r="B35" s="119" t="s">
        <v>116</v>
      </c>
      <c r="C35" s="113">
        <v>95.466069816430931</v>
      </c>
      <c r="D35" s="115">
        <v>761361</v>
      </c>
      <c r="E35" s="114">
        <v>766120</v>
      </c>
      <c r="F35" s="114">
        <v>773589</v>
      </c>
      <c r="G35" s="114">
        <v>765106</v>
      </c>
      <c r="H35" s="140">
        <v>764011</v>
      </c>
      <c r="I35" s="115">
        <v>-2650</v>
      </c>
      <c r="J35" s="116">
        <v>-0.34685364477736574</v>
      </c>
    </row>
    <row r="36" spans="1:10" s="110" customFormat="1" ht="12" customHeight="1" x14ac:dyDescent="0.2">
      <c r="A36" s="118"/>
      <c r="B36" s="119" t="s">
        <v>117</v>
      </c>
      <c r="C36" s="113">
        <v>4.5162503761661146</v>
      </c>
      <c r="D36" s="115">
        <v>36018</v>
      </c>
      <c r="E36" s="114">
        <v>35127</v>
      </c>
      <c r="F36" s="114">
        <v>35587</v>
      </c>
      <c r="G36" s="114">
        <v>34134</v>
      </c>
      <c r="H36" s="140">
        <v>32687</v>
      </c>
      <c r="I36" s="115">
        <v>3331</v>
      </c>
      <c r="J36" s="116">
        <v>10.190595649646648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50337</v>
      </c>
      <c r="E64" s="236">
        <v>50422</v>
      </c>
      <c r="F64" s="236">
        <v>51351</v>
      </c>
      <c r="G64" s="236">
        <v>50701</v>
      </c>
      <c r="H64" s="140">
        <v>50451</v>
      </c>
      <c r="I64" s="115">
        <v>-114</v>
      </c>
      <c r="J64" s="116">
        <v>-0.22596182434441339</v>
      </c>
    </row>
    <row r="65" spans="1:12" s="110" customFormat="1" ht="12" customHeight="1" x14ac:dyDescent="0.2">
      <c r="A65" s="118" t="s">
        <v>105</v>
      </c>
      <c r="B65" s="119" t="s">
        <v>106</v>
      </c>
      <c r="C65" s="113">
        <v>52.188251186999622</v>
      </c>
      <c r="D65" s="235">
        <v>26270</v>
      </c>
      <c r="E65" s="236">
        <v>26295</v>
      </c>
      <c r="F65" s="236">
        <v>26909</v>
      </c>
      <c r="G65" s="236">
        <v>26563</v>
      </c>
      <c r="H65" s="140">
        <v>26356</v>
      </c>
      <c r="I65" s="115">
        <v>-86</v>
      </c>
      <c r="J65" s="116">
        <v>-0.32630141144331459</v>
      </c>
    </row>
    <row r="66" spans="1:12" s="110" customFormat="1" ht="12" customHeight="1" x14ac:dyDescent="0.2">
      <c r="A66" s="118"/>
      <c r="B66" s="119" t="s">
        <v>107</v>
      </c>
      <c r="C66" s="113">
        <v>47.811748813000378</v>
      </c>
      <c r="D66" s="235">
        <v>24067</v>
      </c>
      <c r="E66" s="236">
        <v>24127</v>
      </c>
      <c r="F66" s="236">
        <v>24442</v>
      </c>
      <c r="G66" s="236">
        <v>24138</v>
      </c>
      <c r="H66" s="140">
        <v>24095</v>
      </c>
      <c r="I66" s="115">
        <v>-28</v>
      </c>
      <c r="J66" s="116">
        <v>-0.11620668188420834</v>
      </c>
    </row>
    <row r="67" spans="1:12" s="110" customFormat="1" ht="12" customHeight="1" x14ac:dyDescent="0.2">
      <c r="A67" s="118" t="s">
        <v>105</v>
      </c>
      <c r="B67" s="121" t="s">
        <v>108</v>
      </c>
      <c r="C67" s="113">
        <v>7.6683155531716229</v>
      </c>
      <c r="D67" s="235">
        <v>3860</v>
      </c>
      <c r="E67" s="236">
        <v>3894</v>
      </c>
      <c r="F67" s="236">
        <v>4080</v>
      </c>
      <c r="G67" s="236">
        <v>3583</v>
      </c>
      <c r="H67" s="140">
        <v>3620</v>
      </c>
      <c r="I67" s="115">
        <v>240</v>
      </c>
      <c r="J67" s="116">
        <v>6.6298342541436464</v>
      </c>
    </row>
    <row r="68" spans="1:12" s="110" customFormat="1" ht="12" customHeight="1" x14ac:dyDescent="0.2">
      <c r="A68" s="118"/>
      <c r="B68" s="121" t="s">
        <v>109</v>
      </c>
      <c r="C68" s="113">
        <v>64.342332677751955</v>
      </c>
      <c r="D68" s="235">
        <v>32388</v>
      </c>
      <c r="E68" s="236">
        <v>32404</v>
      </c>
      <c r="F68" s="236">
        <v>33118</v>
      </c>
      <c r="G68" s="236">
        <v>33151</v>
      </c>
      <c r="H68" s="140">
        <v>33113</v>
      </c>
      <c r="I68" s="115">
        <v>-725</v>
      </c>
      <c r="J68" s="116">
        <v>-2.1894724126476008</v>
      </c>
    </row>
    <row r="69" spans="1:12" s="110" customFormat="1" ht="12" customHeight="1" x14ac:dyDescent="0.2">
      <c r="A69" s="118"/>
      <c r="B69" s="121" t="s">
        <v>110</v>
      </c>
      <c r="C69" s="113">
        <v>27.081470886226832</v>
      </c>
      <c r="D69" s="235">
        <v>13632</v>
      </c>
      <c r="E69" s="236">
        <v>13646</v>
      </c>
      <c r="F69" s="236">
        <v>13715</v>
      </c>
      <c r="G69" s="236">
        <v>13552</v>
      </c>
      <c r="H69" s="140">
        <v>13320</v>
      </c>
      <c r="I69" s="115">
        <v>312</v>
      </c>
      <c r="J69" s="116">
        <v>2.3423423423423424</v>
      </c>
    </row>
    <row r="70" spans="1:12" s="110" customFormat="1" ht="12" customHeight="1" x14ac:dyDescent="0.2">
      <c r="A70" s="120"/>
      <c r="B70" s="121" t="s">
        <v>111</v>
      </c>
      <c r="C70" s="113">
        <v>0.90788088284959378</v>
      </c>
      <c r="D70" s="235">
        <v>457</v>
      </c>
      <c r="E70" s="236">
        <v>478</v>
      </c>
      <c r="F70" s="236">
        <v>438</v>
      </c>
      <c r="G70" s="236">
        <v>415</v>
      </c>
      <c r="H70" s="140">
        <v>398</v>
      </c>
      <c r="I70" s="115">
        <v>59</v>
      </c>
      <c r="J70" s="116">
        <v>14.824120603015075</v>
      </c>
    </row>
    <row r="71" spans="1:12" s="110" customFormat="1" ht="12" customHeight="1" x14ac:dyDescent="0.2">
      <c r="A71" s="120"/>
      <c r="B71" s="121" t="s">
        <v>112</v>
      </c>
      <c r="C71" s="113">
        <v>0.28805848580566978</v>
      </c>
      <c r="D71" s="235">
        <v>145</v>
      </c>
      <c r="E71" s="236">
        <v>158</v>
      </c>
      <c r="F71" s="236">
        <v>142</v>
      </c>
      <c r="G71" s="236">
        <v>126</v>
      </c>
      <c r="H71" s="140">
        <v>121</v>
      </c>
      <c r="I71" s="115">
        <v>24</v>
      </c>
      <c r="J71" s="116">
        <v>19.834710743801654</v>
      </c>
    </row>
    <row r="72" spans="1:12" s="110" customFormat="1" ht="12" customHeight="1" x14ac:dyDescent="0.2">
      <c r="A72" s="118" t="s">
        <v>113</v>
      </c>
      <c r="B72" s="119" t="s">
        <v>181</v>
      </c>
      <c r="C72" s="113">
        <v>71.1703120964698</v>
      </c>
      <c r="D72" s="235">
        <v>35825</v>
      </c>
      <c r="E72" s="236">
        <v>35860</v>
      </c>
      <c r="F72" s="236">
        <v>36658</v>
      </c>
      <c r="G72" s="236">
        <v>36165</v>
      </c>
      <c r="H72" s="140">
        <v>36060</v>
      </c>
      <c r="I72" s="115">
        <v>-235</v>
      </c>
      <c r="J72" s="116">
        <v>-0.65169162506932887</v>
      </c>
    </row>
    <row r="73" spans="1:12" s="110" customFormat="1" ht="12" customHeight="1" x14ac:dyDescent="0.2">
      <c r="A73" s="118"/>
      <c r="B73" s="119" t="s">
        <v>182</v>
      </c>
      <c r="C73" s="113">
        <v>28.829687903530207</v>
      </c>
      <c r="D73" s="115">
        <v>14512</v>
      </c>
      <c r="E73" s="114">
        <v>14562</v>
      </c>
      <c r="F73" s="114">
        <v>14693</v>
      </c>
      <c r="G73" s="114">
        <v>14536</v>
      </c>
      <c r="H73" s="140">
        <v>14391</v>
      </c>
      <c r="I73" s="115">
        <v>121</v>
      </c>
      <c r="J73" s="116">
        <v>0.84080327982767011</v>
      </c>
    </row>
    <row r="74" spans="1:12" s="110" customFormat="1" ht="12" customHeight="1" x14ac:dyDescent="0.2">
      <c r="A74" s="118" t="s">
        <v>113</v>
      </c>
      <c r="B74" s="119" t="s">
        <v>116</v>
      </c>
      <c r="C74" s="113">
        <v>96.324771043169036</v>
      </c>
      <c r="D74" s="115">
        <v>48487</v>
      </c>
      <c r="E74" s="114">
        <v>48816</v>
      </c>
      <c r="F74" s="114">
        <v>49484</v>
      </c>
      <c r="G74" s="114">
        <v>48981</v>
      </c>
      <c r="H74" s="140">
        <v>48882</v>
      </c>
      <c r="I74" s="115">
        <v>-395</v>
      </c>
      <c r="J74" s="116">
        <v>-0.80806840963954008</v>
      </c>
    </row>
    <row r="75" spans="1:12" s="110" customFormat="1" ht="12" customHeight="1" x14ac:dyDescent="0.2">
      <c r="A75" s="142"/>
      <c r="B75" s="124" t="s">
        <v>117</v>
      </c>
      <c r="C75" s="125">
        <v>3.665295905596281</v>
      </c>
      <c r="D75" s="143">
        <v>1845</v>
      </c>
      <c r="E75" s="144">
        <v>1601</v>
      </c>
      <c r="F75" s="144">
        <v>1863</v>
      </c>
      <c r="G75" s="144">
        <v>1715</v>
      </c>
      <c r="H75" s="145">
        <v>1564</v>
      </c>
      <c r="I75" s="143">
        <v>281</v>
      </c>
      <c r="J75" s="146">
        <v>17.966751918158568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43107</v>
      </c>
      <c r="G11" s="114">
        <v>43171</v>
      </c>
      <c r="H11" s="114">
        <v>43920</v>
      </c>
      <c r="I11" s="114">
        <v>43210</v>
      </c>
      <c r="J11" s="140">
        <v>42779</v>
      </c>
      <c r="K11" s="114">
        <v>328</v>
      </c>
      <c r="L11" s="116">
        <v>0.76673134014352839</v>
      </c>
    </row>
    <row r="12" spans="1:17" s="110" customFormat="1" ht="24.95" customHeight="1" x14ac:dyDescent="0.2">
      <c r="A12" s="604" t="s">
        <v>185</v>
      </c>
      <c r="B12" s="605"/>
      <c r="C12" s="605"/>
      <c r="D12" s="606"/>
      <c r="E12" s="113">
        <v>51.905722968427405</v>
      </c>
      <c r="F12" s="115">
        <v>22375</v>
      </c>
      <c r="G12" s="114">
        <v>22450</v>
      </c>
      <c r="H12" s="114">
        <v>22953</v>
      </c>
      <c r="I12" s="114">
        <v>22564</v>
      </c>
      <c r="J12" s="140">
        <v>22221</v>
      </c>
      <c r="K12" s="114">
        <v>154</v>
      </c>
      <c r="L12" s="116">
        <v>0.69303811709644025</v>
      </c>
    </row>
    <row r="13" spans="1:17" s="110" customFormat="1" ht="15" customHeight="1" x14ac:dyDescent="0.2">
      <c r="A13" s="120"/>
      <c r="B13" s="612" t="s">
        <v>107</v>
      </c>
      <c r="C13" s="612"/>
      <c r="E13" s="113">
        <v>48.094277031572595</v>
      </c>
      <c r="F13" s="115">
        <v>20732</v>
      </c>
      <c r="G13" s="114">
        <v>20721</v>
      </c>
      <c r="H13" s="114">
        <v>20967</v>
      </c>
      <c r="I13" s="114">
        <v>20646</v>
      </c>
      <c r="J13" s="140">
        <v>20558</v>
      </c>
      <c r="K13" s="114">
        <v>174</v>
      </c>
      <c r="L13" s="116">
        <v>0.8463858351979765</v>
      </c>
    </row>
    <row r="14" spans="1:17" s="110" customFormat="1" ht="24.95" customHeight="1" x14ac:dyDescent="0.2">
      <c r="A14" s="604" t="s">
        <v>186</v>
      </c>
      <c r="B14" s="605"/>
      <c r="C14" s="605"/>
      <c r="D14" s="606"/>
      <c r="E14" s="113">
        <v>7.5347391374950705</v>
      </c>
      <c r="F14" s="115">
        <v>3248</v>
      </c>
      <c r="G14" s="114">
        <v>3272</v>
      </c>
      <c r="H14" s="114">
        <v>3420</v>
      </c>
      <c r="I14" s="114">
        <v>3024</v>
      </c>
      <c r="J14" s="140">
        <v>3024</v>
      </c>
      <c r="K14" s="114">
        <v>224</v>
      </c>
      <c r="L14" s="116">
        <v>7.4074074074074074</v>
      </c>
    </row>
    <row r="15" spans="1:17" s="110" customFormat="1" ht="15" customHeight="1" x14ac:dyDescent="0.2">
      <c r="A15" s="120"/>
      <c r="B15" s="119"/>
      <c r="C15" s="258" t="s">
        <v>106</v>
      </c>
      <c r="E15" s="113">
        <v>61.453201970443352</v>
      </c>
      <c r="F15" s="115">
        <v>1996</v>
      </c>
      <c r="G15" s="114">
        <v>1999</v>
      </c>
      <c r="H15" s="114">
        <v>2092</v>
      </c>
      <c r="I15" s="114">
        <v>1851</v>
      </c>
      <c r="J15" s="140">
        <v>1845</v>
      </c>
      <c r="K15" s="114">
        <v>151</v>
      </c>
      <c r="L15" s="116">
        <v>8.1842818428184287</v>
      </c>
    </row>
    <row r="16" spans="1:17" s="110" customFormat="1" ht="15" customHeight="1" x14ac:dyDescent="0.2">
      <c r="A16" s="120"/>
      <c r="B16" s="119"/>
      <c r="C16" s="258" t="s">
        <v>107</v>
      </c>
      <c r="E16" s="113">
        <v>38.546798029556648</v>
      </c>
      <c r="F16" s="115">
        <v>1252</v>
      </c>
      <c r="G16" s="114">
        <v>1273</v>
      </c>
      <c r="H16" s="114">
        <v>1328</v>
      </c>
      <c r="I16" s="114">
        <v>1173</v>
      </c>
      <c r="J16" s="140">
        <v>1179</v>
      </c>
      <c r="K16" s="114">
        <v>73</v>
      </c>
      <c r="L16" s="116">
        <v>6.1916878710771837</v>
      </c>
    </row>
    <row r="17" spans="1:12" s="110" customFormat="1" ht="15" customHeight="1" x14ac:dyDescent="0.2">
      <c r="A17" s="120"/>
      <c r="B17" s="121" t="s">
        <v>109</v>
      </c>
      <c r="C17" s="258"/>
      <c r="E17" s="113">
        <v>65.256222887234088</v>
      </c>
      <c r="F17" s="115">
        <v>28130</v>
      </c>
      <c r="G17" s="114">
        <v>28171</v>
      </c>
      <c r="H17" s="114">
        <v>28760</v>
      </c>
      <c r="I17" s="114">
        <v>28582</v>
      </c>
      <c r="J17" s="140">
        <v>28380</v>
      </c>
      <c r="K17" s="114">
        <v>-250</v>
      </c>
      <c r="L17" s="116">
        <v>-0.88090204369274139</v>
      </c>
    </row>
    <row r="18" spans="1:12" s="110" customFormat="1" ht="15" customHeight="1" x14ac:dyDescent="0.2">
      <c r="A18" s="120"/>
      <c r="B18" s="119"/>
      <c r="C18" s="258" t="s">
        <v>106</v>
      </c>
      <c r="E18" s="113">
        <v>52.577319587628864</v>
      </c>
      <c r="F18" s="115">
        <v>14790</v>
      </c>
      <c r="G18" s="114">
        <v>14850</v>
      </c>
      <c r="H18" s="114">
        <v>15235</v>
      </c>
      <c r="I18" s="114">
        <v>15174</v>
      </c>
      <c r="J18" s="140">
        <v>14989</v>
      </c>
      <c r="K18" s="114">
        <v>-199</v>
      </c>
      <c r="L18" s="116">
        <v>-1.3276402695309895</v>
      </c>
    </row>
    <row r="19" spans="1:12" s="110" customFormat="1" ht="15" customHeight="1" x14ac:dyDescent="0.2">
      <c r="A19" s="120"/>
      <c r="B19" s="119"/>
      <c r="C19" s="258" t="s">
        <v>107</v>
      </c>
      <c r="E19" s="113">
        <v>47.422680412371136</v>
      </c>
      <c r="F19" s="115">
        <v>13340</v>
      </c>
      <c r="G19" s="114">
        <v>13321</v>
      </c>
      <c r="H19" s="114">
        <v>13525</v>
      </c>
      <c r="I19" s="114">
        <v>13408</v>
      </c>
      <c r="J19" s="140">
        <v>13391</v>
      </c>
      <c r="K19" s="114">
        <v>-51</v>
      </c>
      <c r="L19" s="116">
        <v>-0.38085281158987377</v>
      </c>
    </row>
    <row r="20" spans="1:12" s="110" customFormat="1" ht="15" customHeight="1" x14ac:dyDescent="0.2">
      <c r="A20" s="120"/>
      <c r="B20" s="121" t="s">
        <v>110</v>
      </c>
      <c r="C20" s="258"/>
      <c r="E20" s="113">
        <v>26.332150230820979</v>
      </c>
      <c r="F20" s="115">
        <v>11351</v>
      </c>
      <c r="G20" s="114">
        <v>11339</v>
      </c>
      <c r="H20" s="114">
        <v>11393</v>
      </c>
      <c r="I20" s="114">
        <v>11270</v>
      </c>
      <c r="J20" s="140">
        <v>11065</v>
      </c>
      <c r="K20" s="114">
        <v>286</v>
      </c>
      <c r="L20" s="116">
        <v>2.5847266154541346</v>
      </c>
    </row>
    <row r="21" spans="1:12" s="110" customFormat="1" ht="15" customHeight="1" x14ac:dyDescent="0.2">
      <c r="A21" s="120"/>
      <c r="B21" s="119"/>
      <c r="C21" s="258" t="s">
        <v>106</v>
      </c>
      <c r="E21" s="113">
        <v>47.167650427275127</v>
      </c>
      <c r="F21" s="115">
        <v>5354</v>
      </c>
      <c r="G21" s="114">
        <v>5356</v>
      </c>
      <c r="H21" s="114">
        <v>5395</v>
      </c>
      <c r="I21" s="114">
        <v>5322</v>
      </c>
      <c r="J21" s="140">
        <v>5192</v>
      </c>
      <c r="K21" s="114">
        <v>162</v>
      </c>
      <c r="L21" s="116">
        <v>3.120184899845917</v>
      </c>
    </row>
    <row r="22" spans="1:12" s="110" customFormat="1" ht="15" customHeight="1" x14ac:dyDescent="0.2">
      <c r="A22" s="120"/>
      <c r="B22" s="119"/>
      <c r="C22" s="258" t="s">
        <v>107</v>
      </c>
      <c r="E22" s="113">
        <v>52.832349572724873</v>
      </c>
      <c r="F22" s="115">
        <v>5997</v>
      </c>
      <c r="G22" s="114">
        <v>5983</v>
      </c>
      <c r="H22" s="114">
        <v>5998</v>
      </c>
      <c r="I22" s="114">
        <v>5948</v>
      </c>
      <c r="J22" s="140">
        <v>5873</v>
      </c>
      <c r="K22" s="114">
        <v>124</v>
      </c>
      <c r="L22" s="116">
        <v>2.1113570577217775</v>
      </c>
    </row>
    <row r="23" spans="1:12" s="110" customFormat="1" ht="15" customHeight="1" x14ac:dyDescent="0.2">
      <c r="A23" s="120"/>
      <c r="B23" s="121" t="s">
        <v>111</v>
      </c>
      <c r="C23" s="258"/>
      <c r="E23" s="113">
        <v>0.87688774444985729</v>
      </c>
      <c r="F23" s="115">
        <v>378</v>
      </c>
      <c r="G23" s="114">
        <v>389</v>
      </c>
      <c r="H23" s="114">
        <v>347</v>
      </c>
      <c r="I23" s="114">
        <v>334</v>
      </c>
      <c r="J23" s="140">
        <v>310</v>
      </c>
      <c r="K23" s="114">
        <v>68</v>
      </c>
      <c r="L23" s="116">
        <v>21.93548387096774</v>
      </c>
    </row>
    <row r="24" spans="1:12" s="110" customFormat="1" ht="15" customHeight="1" x14ac:dyDescent="0.2">
      <c r="A24" s="120"/>
      <c r="B24" s="119"/>
      <c r="C24" s="258" t="s">
        <v>106</v>
      </c>
      <c r="E24" s="113">
        <v>62.169312169312171</v>
      </c>
      <c r="F24" s="115">
        <v>235</v>
      </c>
      <c r="G24" s="114">
        <v>245</v>
      </c>
      <c r="H24" s="114">
        <v>231</v>
      </c>
      <c r="I24" s="114">
        <v>217</v>
      </c>
      <c r="J24" s="140">
        <v>195</v>
      </c>
      <c r="K24" s="114">
        <v>40</v>
      </c>
      <c r="L24" s="116">
        <v>20.512820512820515</v>
      </c>
    </row>
    <row r="25" spans="1:12" s="110" customFormat="1" ht="15" customHeight="1" x14ac:dyDescent="0.2">
      <c r="A25" s="120"/>
      <c r="B25" s="119"/>
      <c r="C25" s="258" t="s">
        <v>107</v>
      </c>
      <c r="E25" s="113">
        <v>37.830687830687829</v>
      </c>
      <c r="F25" s="115">
        <v>143</v>
      </c>
      <c r="G25" s="114">
        <v>144</v>
      </c>
      <c r="H25" s="114">
        <v>116</v>
      </c>
      <c r="I25" s="114">
        <v>117</v>
      </c>
      <c r="J25" s="140">
        <v>115</v>
      </c>
      <c r="K25" s="114">
        <v>28</v>
      </c>
      <c r="L25" s="116">
        <v>24.347826086956523</v>
      </c>
    </row>
    <row r="26" spans="1:12" s="110" customFormat="1" ht="15" customHeight="1" x14ac:dyDescent="0.2">
      <c r="A26" s="120"/>
      <c r="C26" s="121" t="s">
        <v>187</v>
      </c>
      <c r="D26" s="110" t="s">
        <v>188</v>
      </c>
      <c r="E26" s="113">
        <v>0.28997610596886819</v>
      </c>
      <c r="F26" s="115">
        <v>125</v>
      </c>
      <c r="G26" s="114">
        <v>144</v>
      </c>
      <c r="H26" s="114">
        <v>125</v>
      </c>
      <c r="I26" s="114">
        <v>112</v>
      </c>
      <c r="J26" s="140">
        <v>100</v>
      </c>
      <c r="K26" s="114">
        <v>25</v>
      </c>
      <c r="L26" s="116">
        <v>25</v>
      </c>
    </row>
    <row r="27" spans="1:12" s="110" customFormat="1" ht="15" customHeight="1" x14ac:dyDescent="0.2">
      <c r="A27" s="120"/>
      <c r="B27" s="119"/>
      <c r="D27" s="259" t="s">
        <v>106</v>
      </c>
      <c r="E27" s="113">
        <v>49.6</v>
      </c>
      <c r="F27" s="115">
        <v>62</v>
      </c>
      <c r="G27" s="114">
        <v>79</v>
      </c>
      <c r="H27" s="114">
        <v>77</v>
      </c>
      <c r="I27" s="114">
        <v>67</v>
      </c>
      <c r="J27" s="140">
        <v>56</v>
      </c>
      <c r="K27" s="114">
        <v>6</v>
      </c>
      <c r="L27" s="116">
        <v>10.714285714285714</v>
      </c>
    </row>
    <row r="28" spans="1:12" s="110" customFormat="1" ht="15" customHeight="1" x14ac:dyDescent="0.2">
      <c r="A28" s="120"/>
      <c r="B28" s="119"/>
      <c r="D28" s="259" t="s">
        <v>107</v>
      </c>
      <c r="E28" s="113">
        <v>50.4</v>
      </c>
      <c r="F28" s="115">
        <v>63</v>
      </c>
      <c r="G28" s="114">
        <v>65</v>
      </c>
      <c r="H28" s="114">
        <v>48</v>
      </c>
      <c r="I28" s="114">
        <v>45</v>
      </c>
      <c r="J28" s="140">
        <v>44</v>
      </c>
      <c r="K28" s="114">
        <v>19</v>
      </c>
      <c r="L28" s="116">
        <v>43.18181818181818</v>
      </c>
    </row>
    <row r="29" spans="1:12" s="110" customFormat="1" ht="24.95" customHeight="1" x14ac:dyDescent="0.2">
      <c r="A29" s="604" t="s">
        <v>189</v>
      </c>
      <c r="B29" s="605"/>
      <c r="C29" s="605"/>
      <c r="D29" s="606"/>
      <c r="E29" s="113">
        <v>95.441575614169395</v>
      </c>
      <c r="F29" s="115">
        <v>41142</v>
      </c>
      <c r="G29" s="114">
        <v>41440</v>
      </c>
      <c r="H29" s="114">
        <v>41954</v>
      </c>
      <c r="I29" s="114">
        <v>41446</v>
      </c>
      <c r="J29" s="140">
        <v>41187</v>
      </c>
      <c r="K29" s="114">
        <v>-45</v>
      </c>
      <c r="L29" s="116">
        <v>-0.10925777551169058</v>
      </c>
    </row>
    <row r="30" spans="1:12" s="110" customFormat="1" ht="15" customHeight="1" x14ac:dyDescent="0.2">
      <c r="A30" s="120"/>
      <c r="B30" s="119"/>
      <c r="C30" s="258" t="s">
        <v>106</v>
      </c>
      <c r="E30" s="113">
        <v>50.996548539205676</v>
      </c>
      <c r="F30" s="115">
        <v>20981</v>
      </c>
      <c r="G30" s="114">
        <v>21200</v>
      </c>
      <c r="H30" s="114">
        <v>21574</v>
      </c>
      <c r="I30" s="114">
        <v>21301</v>
      </c>
      <c r="J30" s="140">
        <v>21071</v>
      </c>
      <c r="K30" s="114">
        <v>-90</v>
      </c>
      <c r="L30" s="116">
        <v>-0.42712733140335057</v>
      </c>
    </row>
    <row r="31" spans="1:12" s="110" customFormat="1" ht="15" customHeight="1" x14ac:dyDescent="0.2">
      <c r="A31" s="120"/>
      <c r="B31" s="119"/>
      <c r="C31" s="258" t="s">
        <v>107</v>
      </c>
      <c r="E31" s="113">
        <v>49.003451460794324</v>
      </c>
      <c r="F31" s="115">
        <v>20161</v>
      </c>
      <c r="G31" s="114">
        <v>20240</v>
      </c>
      <c r="H31" s="114">
        <v>20380</v>
      </c>
      <c r="I31" s="114">
        <v>20145</v>
      </c>
      <c r="J31" s="140">
        <v>20116</v>
      </c>
      <c r="K31" s="114">
        <v>45</v>
      </c>
      <c r="L31" s="116">
        <v>0.22370252535295287</v>
      </c>
    </row>
    <row r="32" spans="1:12" s="110" customFormat="1" ht="15" customHeight="1" x14ac:dyDescent="0.2">
      <c r="A32" s="120"/>
      <c r="B32" s="119" t="s">
        <v>117</v>
      </c>
      <c r="C32" s="258"/>
      <c r="E32" s="113">
        <v>4.5491451504396041</v>
      </c>
      <c r="F32" s="115">
        <v>1961</v>
      </c>
      <c r="G32" s="114">
        <v>1728</v>
      </c>
      <c r="H32" s="114">
        <v>1964</v>
      </c>
      <c r="I32" s="114">
        <v>1762</v>
      </c>
      <c r="J32" s="140">
        <v>1591</v>
      </c>
      <c r="K32" s="114">
        <v>370</v>
      </c>
      <c r="L32" s="116">
        <v>23.255813953488371</v>
      </c>
    </row>
    <row r="33" spans="1:12" s="110" customFormat="1" ht="15" customHeight="1" x14ac:dyDescent="0.2">
      <c r="A33" s="120"/>
      <c r="B33" s="119"/>
      <c r="C33" s="258" t="s">
        <v>106</v>
      </c>
      <c r="E33" s="113">
        <v>70.88220295767465</v>
      </c>
      <c r="F33" s="115">
        <v>1390</v>
      </c>
      <c r="G33" s="114">
        <v>1247</v>
      </c>
      <c r="H33" s="114">
        <v>1377</v>
      </c>
      <c r="I33" s="114">
        <v>1261</v>
      </c>
      <c r="J33" s="140">
        <v>1149</v>
      </c>
      <c r="K33" s="114">
        <v>241</v>
      </c>
      <c r="L33" s="116">
        <v>20.974760661444734</v>
      </c>
    </row>
    <row r="34" spans="1:12" s="110" customFormat="1" ht="15" customHeight="1" x14ac:dyDescent="0.2">
      <c r="A34" s="120"/>
      <c r="B34" s="119"/>
      <c r="C34" s="258" t="s">
        <v>107</v>
      </c>
      <c r="E34" s="113">
        <v>29.117797042325343</v>
      </c>
      <c r="F34" s="115">
        <v>571</v>
      </c>
      <c r="G34" s="114">
        <v>481</v>
      </c>
      <c r="H34" s="114">
        <v>587</v>
      </c>
      <c r="I34" s="114">
        <v>501</v>
      </c>
      <c r="J34" s="140">
        <v>442</v>
      </c>
      <c r="K34" s="114">
        <v>129</v>
      </c>
      <c r="L34" s="116">
        <v>29.18552036199095</v>
      </c>
    </row>
    <row r="35" spans="1:12" s="110" customFormat="1" ht="24.95" customHeight="1" x14ac:dyDescent="0.2">
      <c r="A35" s="604" t="s">
        <v>190</v>
      </c>
      <c r="B35" s="605"/>
      <c r="C35" s="605"/>
      <c r="D35" s="606"/>
      <c r="E35" s="113">
        <v>70.241492101050866</v>
      </c>
      <c r="F35" s="115">
        <v>30279</v>
      </c>
      <c r="G35" s="114">
        <v>30308</v>
      </c>
      <c r="H35" s="114">
        <v>30997</v>
      </c>
      <c r="I35" s="114">
        <v>30473</v>
      </c>
      <c r="J35" s="140">
        <v>30229</v>
      </c>
      <c r="K35" s="114">
        <v>50</v>
      </c>
      <c r="L35" s="116">
        <v>0.16540408217274802</v>
      </c>
    </row>
    <row r="36" spans="1:12" s="110" customFormat="1" ht="15" customHeight="1" x14ac:dyDescent="0.2">
      <c r="A36" s="120"/>
      <c r="B36" s="119"/>
      <c r="C36" s="258" t="s">
        <v>106</v>
      </c>
      <c r="E36" s="113">
        <v>66.805376663694304</v>
      </c>
      <c r="F36" s="115">
        <v>20228</v>
      </c>
      <c r="G36" s="114">
        <v>20284</v>
      </c>
      <c r="H36" s="114">
        <v>20756</v>
      </c>
      <c r="I36" s="114">
        <v>20398</v>
      </c>
      <c r="J36" s="140">
        <v>20162</v>
      </c>
      <c r="K36" s="114">
        <v>66</v>
      </c>
      <c r="L36" s="116">
        <v>0.32734847733359784</v>
      </c>
    </row>
    <row r="37" spans="1:12" s="110" customFormat="1" ht="15" customHeight="1" x14ac:dyDescent="0.2">
      <c r="A37" s="120"/>
      <c r="B37" s="119"/>
      <c r="C37" s="258" t="s">
        <v>107</v>
      </c>
      <c r="E37" s="113">
        <v>33.194623336305689</v>
      </c>
      <c r="F37" s="115">
        <v>10051</v>
      </c>
      <c r="G37" s="114">
        <v>10024</v>
      </c>
      <c r="H37" s="114">
        <v>10241</v>
      </c>
      <c r="I37" s="114">
        <v>10075</v>
      </c>
      <c r="J37" s="140">
        <v>10067</v>
      </c>
      <c r="K37" s="114">
        <v>-16</v>
      </c>
      <c r="L37" s="116">
        <v>-0.15893513459819211</v>
      </c>
    </row>
    <row r="38" spans="1:12" s="110" customFormat="1" ht="15" customHeight="1" x14ac:dyDescent="0.2">
      <c r="A38" s="120"/>
      <c r="B38" s="119" t="s">
        <v>182</v>
      </c>
      <c r="C38" s="258"/>
      <c r="E38" s="113">
        <v>29.758507898949127</v>
      </c>
      <c r="F38" s="115">
        <v>12828</v>
      </c>
      <c r="G38" s="114">
        <v>12863</v>
      </c>
      <c r="H38" s="114">
        <v>12923</v>
      </c>
      <c r="I38" s="114">
        <v>12737</v>
      </c>
      <c r="J38" s="140">
        <v>12550</v>
      </c>
      <c r="K38" s="114">
        <v>278</v>
      </c>
      <c r="L38" s="116">
        <v>2.2151394422310755</v>
      </c>
    </row>
    <row r="39" spans="1:12" s="110" customFormat="1" ht="15" customHeight="1" x14ac:dyDescent="0.2">
      <c r="A39" s="120"/>
      <c r="B39" s="119"/>
      <c r="C39" s="258" t="s">
        <v>106</v>
      </c>
      <c r="E39" s="113">
        <v>16.736825693794824</v>
      </c>
      <c r="F39" s="115">
        <v>2147</v>
      </c>
      <c r="G39" s="114">
        <v>2166</v>
      </c>
      <c r="H39" s="114">
        <v>2197</v>
      </c>
      <c r="I39" s="114">
        <v>2166</v>
      </c>
      <c r="J39" s="140">
        <v>2059</v>
      </c>
      <c r="K39" s="114">
        <v>88</v>
      </c>
      <c r="L39" s="116">
        <v>4.2739193783389995</v>
      </c>
    </row>
    <row r="40" spans="1:12" s="110" customFormat="1" ht="15" customHeight="1" x14ac:dyDescent="0.2">
      <c r="A40" s="120"/>
      <c r="B40" s="119"/>
      <c r="C40" s="258" t="s">
        <v>107</v>
      </c>
      <c r="E40" s="113">
        <v>83.263174306205173</v>
      </c>
      <c r="F40" s="115">
        <v>10681</v>
      </c>
      <c r="G40" s="114">
        <v>10697</v>
      </c>
      <c r="H40" s="114">
        <v>10726</v>
      </c>
      <c r="I40" s="114">
        <v>10571</v>
      </c>
      <c r="J40" s="140">
        <v>10491</v>
      </c>
      <c r="K40" s="114">
        <v>190</v>
      </c>
      <c r="L40" s="116">
        <v>1.8110761605185397</v>
      </c>
    </row>
    <row r="41" spans="1:12" s="110" customFormat="1" ht="24.75" customHeight="1" x14ac:dyDescent="0.2">
      <c r="A41" s="604" t="s">
        <v>518</v>
      </c>
      <c r="B41" s="605"/>
      <c r="C41" s="605"/>
      <c r="D41" s="606"/>
      <c r="E41" s="113">
        <v>3.3474841673046143</v>
      </c>
      <c r="F41" s="115">
        <v>1443</v>
      </c>
      <c r="G41" s="114">
        <v>1597</v>
      </c>
      <c r="H41" s="114">
        <v>1633</v>
      </c>
      <c r="I41" s="114">
        <v>1328</v>
      </c>
      <c r="J41" s="140">
        <v>1434</v>
      </c>
      <c r="K41" s="114">
        <v>9</v>
      </c>
      <c r="L41" s="116">
        <v>0.62761506276150625</v>
      </c>
    </row>
    <row r="42" spans="1:12" s="110" customFormat="1" ht="15" customHeight="1" x14ac:dyDescent="0.2">
      <c r="A42" s="120"/>
      <c r="B42" s="119"/>
      <c r="C42" s="258" t="s">
        <v>106</v>
      </c>
      <c r="E42" s="113">
        <v>63.132363132363132</v>
      </c>
      <c r="F42" s="115">
        <v>911</v>
      </c>
      <c r="G42" s="114">
        <v>1023</v>
      </c>
      <c r="H42" s="114">
        <v>1040</v>
      </c>
      <c r="I42" s="114">
        <v>842</v>
      </c>
      <c r="J42" s="140">
        <v>904</v>
      </c>
      <c r="K42" s="114">
        <v>7</v>
      </c>
      <c r="L42" s="116">
        <v>0.77433628318584069</v>
      </c>
    </row>
    <row r="43" spans="1:12" s="110" customFormat="1" ht="15" customHeight="1" x14ac:dyDescent="0.2">
      <c r="A43" s="123"/>
      <c r="B43" s="124"/>
      <c r="C43" s="260" t="s">
        <v>107</v>
      </c>
      <c r="D43" s="261"/>
      <c r="E43" s="125">
        <v>36.867636867636868</v>
      </c>
      <c r="F43" s="143">
        <v>532</v>
      </c>
      <c r="G43" s="144">
        <v>574</v>
      </c>
      <c r="H43" s="144">
        <v>593</v>
      </c>
      <c r="I43" s="144">
        <v>486</v>
      </c>
      <c r="J43" s="145">
        <v>530</v>
      </c>
      <c r="K43" s="144">
        <v>2</v>
      </c>
      <c r="L43" s="146">
        <v>0.37735849056603776</v>
      </c>
    </row>
    <row r="44" spans="1:12" s="110" customFormat="1" ht="45.75" customHeight="1" x14ac:dyDescent="0.2">
      <c r="A44" s="604" t="s">
        <v>191</v>
      </c>
      <c r="B44" s="605"/>
      <c r="C44" s="605"/>
      <c r="D44" s="606"/>
      <c r="E44" s="113">
        <v>1.3083721901315331</v>
      </c>
      <c r="F44" s="115">
        <v>564</v>
      </c>
      <c r="G44" s="114">
        <v>566</v>
      </c>
      <c r="H44" s="114">
        <v>571</v>
      </c>
      <c r="I44" s="114">
        <v>556</v>
      </c>
      <c r="J44" s="140">
        <v>565</v>
      </c>
      <c r="K44" s="114">
        <v>-1</v>
      </c>
      <c r="L44" s="116">
        <v>-0.17699115044247787</v>
      </c>
    </row>
    <row r="45" spans="1:12" s="110" customFormat="1" ht="15" customHeight="1" x14ac:dyDescent="0.2">
      <c r="A45" s="120"/>
      <c r="B45" s="119"/>
      <c r="C45" s="258" t="s">
        <v>106</v>
      </c>
      <c r="E45" s="113">
        <v>58.156028368794324</v>
      </c>
      <c r="F45" s="115">
        <v>328</v>
      </c>
      <c r="G45" s="114">
        <v>330</v>
      </c>
      <c r="H45" s="114">
        <v>337</v>
      </c>
      <c r="I45" s="114">
        <v>325</v>
      </c>
      <c r="J45" s="140">
        <v>331</v>
      </c>
      <c r="K45" s="114">
        <v>-3</v>
      </c>
      <c r="L45" s="116">
        <v>-0.90634441087613293</v>
      </c>
    </row>
    <row r="46" spans="1:12" s="110" customFormat="1" ht="15" customHeight="1" x14ac:dyDescent="0.2">
      <c r="A46" s="123"/>
      <c r="B46" s="124"/>
      <c r="C46" s="260" t="s">
        <v>107</v>
      </c>
      <c r="D46" s="261"/>
      <c r="E46" s="125">
        <v>41.843971631205676</v>
      </c>
      <c r="F46" s="143">
        <v>236</v>
      </c>
      <c r="G46" s="144">
        <v>236</v>
      </c>
      <c r="H46" s="144">
        <v>234</v>
      </c>
      <c r="I46" s="144">
        <v>231</v>
      </c>
      <c r="J46" s="145">
        <v>234</v>
      </c>
      <c r="K46" s="144">
        <v>2</v>
      </c>
      <c r="L46" s="146">
        <v>0.85470085470085466</v>
      </c>
    </row>
    <row r="47" spans="1:12" s="110" customFormat="1" ht="39" customHeight="1" x14ac:dyDescent="0.2">
      <c r="A47" s="604" t="s">
        <v>519</v>
      </c>
      <c r="B47" s="607"/>
      <c r="C47" s="607"/>
      <c r="D47" s="608"/>
      <c r="E47" s="113">
        <v>0.35957037140139653</v>
      </c>
      <c r="F47" s="115">
        <v>155</v>
      </c>
      <c r="G47" s="114">
        <v>187</v>
      </c>
      <c r="H47" s="114">
        <v>165</v>
      </c>
      <c r="I47" s="114">
        <v>180</v>
      </c>
      <c r="J47" s="140">
        <v>202</v>
      </c>
      <c r="K47" s="114">
        <v>-47</v>
      </c>
      <c r="L47" s="116">
        <v>-23.267326732673268</v>
      </c>
    </row>
    <row r="48" spans="1:12" s="110" customFormat="1" ht="15" customHeight="1" x14ac:dyDescent="0.2">
      <c r="A48" s="120"/>
      <c r="B48" s="119"/>
      <c r="C48" s="258" t="s">
        <v>106</v>
      </c>
      <c r="E48" s="113">
        <v>42.58064516129032</v>
      </c>
      <c r="F48" s="115">
        <v>66</v>
      </c>
      <c r="G48" s="114">
        <v>79</v>
      </c>
      <c r="H48" s="114">
        <v>72</v>
      </c>
      <c r="I48" s="114">
        <v>82</v>
      </c>
      <c r="J48" s="140">
        <v>87</v>
      </c>
      <c r="K48" s="114">
        <v>-21</v>
      </c>
      <c r="L48" s="116">
        <v>-24.137931034482758</v>
      </c>
    </row>
    <row r="49" spans="1:12" s="110" customFormat="1" ht="15" customHeight="1" x14ac:dyDescent="0.2">
      <c r="A49" s="123"/>
      <c r="B49" s="124"/>
      <c r="C49" s="260" t="s">
        <v>107</v>
      </c>
      <c r="D49" s="261"/>
      <c r="E49" s="125">
        <v>57.41935483870968</v>
      </c>
      <c r="F49" s="143">
        <v>89</v>
      </c>
      <c r="G49" s="144">
        <v>108</v>
      </c>
      <c r="H49" s="144">
        <v>93</v>
      </c>
      <c r="I49" s="144">
        <v>98</v>
      </c>
      <c r="J49" s="145">
        <v>115</v>
      </c>
      <c r="K49" s="144">
        <v>-26</v>
      </c>
      <c r="L49" s="146">
        <v>-22.608695652173914</v>
      </c>
    </row>
    <row r="50" spans="1:12" s="110" customFormat="1" ht="24.95" customHeight="1" x14ac:dyDescent="0.2">
      <c r="A50" s="609" t="s">
        <v>192</v>
      </c>
      <c r="B50" s="610"/>
      <c r="C50" s="610"/>
      <c r="D50" s="611"/>
      <c r="E50" s="262">
        <v>6.3237989189690769</v>
      </c>
      <c r="F50" s="263">
        <v>2726</v>
      </c>
      <c r="G50" s="264">
        <v>2833</v>
      </c>
      <c r="H50" s="264">
        <v>2889</v>
      </c>
      <c r="I50" s="264">
        <v>2525</v>
      </c>
      <c r="J50" s="265">
        <v>2507</v>
      </c>
      <c r="K50" s="263">
        <v>219</v>
      </c>
      <c r="L50" s="266">
        <v>8.7355404866374151</v>
      </c>
    </row>
    <row r="51" spans="1:12" s="110" customFormat="1" ht="15" customHeight="1" x14ac:dyDescent="0.2">
      <c r="A51" s="120"/>
      <c r="B51" s="119"/>
      <c r="C51" s="258" t="s">
        <v>106</v>
      </c>
      <c r="E51" s="113">
        <v>63.719735876742483</v>
      </c>
      <c r="F51" s="115">
        <v>1737</v>
      </c>
      <c r="G51" s="114">
        <v>1786</v>
      </c>
      <c r="H51" s="114">
        <v>1836</v>
      </c>
      <c r="I51" s="114">
        <v>1596</v>
      </c>
      <c r="J51" s="140">
        <v>1562</v>
      </c>
      <c r="K51" s="114">
        <v>175</v>
      </c>
      <c r="L51" s="116">
        <v>11.20358514724712</v>
      </c>
    </row>
    <row r="52" spans="1:12" s="110" customFormat="1" ht="15" customHeight="1" x14ac:dyDescent="0.2">
      <c r="A52" s="120"/>
      <c r="B52" s="119"/>
      <c r="C52" s="258" t="s">
        <v>107</v>
      </c>
      <c r="E52" s="113">
        <v>36.280264123257517</v>
      </c>
      <c r="F52" s="115">
        <v>989</v>
      </c>
      <c r="G52" s="114">
        <v>1047</v>
      </c>
      <c r="H52" s="114">
        <v>1053</v>
      </c>
      <c r="I52" s="114">
        <v>929</v>
      </c>
      <c r="J52" s="140">
        <v>945</v>
      </c>
      <c r="K52" s="114">
        <v>44</v>
      </c>
      <c r="L52" s="116">
        <v>4.6560846560846558</v>
      </c>
    </row>
    <row r="53" spans="1:12" s="110" customFormat="1" ht="15" customHeight="1" x14ac:dyDescent="0.2">
      <c r="A53" s="120"/>
      <c r="B53" s="119"/>
      <c r="C53" s="258" t="s">
        <v>187</v>
      </c>
      <c r="D53" s="110" t="s">
        <v>193</v>
      </c>
      <c r="E53" s="113">
        <v>40.315480557593546</v>
      </c>
      <c r="F53" s="115">
        <v>1099</v>
      </c>
      <c r="G53" s="114">
        <v>1241</v>
      </c>
      <c r="H53" s="114">
        <v>1289</v>
      </c>
      <c r="I53" s="114">
        <v>980</v>
      </c>
      <c r="J53" s="140">
        <v>1059</v>
      </c>
      <c r="K53" s="114">
        <v>40</v>
      </c>
      <c r="L53" s="116">
        <v>3.7771482530689329</v>
      </c>
    </row>
    <row r="54" spans="1:12" s="110" customFormat="1" ht="15" customHeight="1" x14ac:dyDescent="0.2">
      <c r="A54" s="120"/>
      <c r="B54" s="119"/>
      <c r="D54" s="267" t="s">
        <v>194</v>
      </c>
      <c r="E54" s="113">
        <v>65.423111919927209</v>
      </c>
      <c r="F54" s="115">
        <v>719</v>
      </c>
      <c r="G54" s="114">
        <v>800</v>
      </c>
      <c r="H54" s="114">
        <v>830</v>
      </c>
      <c r="I54" s="114">
        <v>635</v>
      </c>
      <c r="J54" s="140">
        <v>681</v>
      </c>
      <c r="K54" s="114">
        <v>38</v>
      </c>
      <c r="L54" s="116">
        <v>5.5800293685756239</v>
      </c>
    </row>
    <row r="55" spans="1:12" s="110" customFormat="1" ht="15" customHeight="1" x14ac:dyDescent="0.2">
      <c r="A55" s="120"/>
      <c r="B55" s="119"/>
      <c r="D55" s="267" t="s">
        <v>195</v>
      </c>
      <c r="E55" s="113">
        <v>34.576888080072791</v>
      </c>
      <c r="F55" s="115">
        <v>380</v>
      </c>
      <c r="G55" s="114">
        <v>441</v>
      </c>
      <c r="H55" s="114">
        <v>459</v>
      </c>
      <c r="I55" s="114">
        <v>345</v>
      </c>
      <c r="J55" s="140">
        <v>378</v>
      </c>
      <c r="K55" s="114">
        <v>2</v>
      </c>
      <c r="L55" s="116">
        <v>0.52910052910052907</v>
      </c>
    </row>
    <row r="56" spans="1:12" s="110" customFormat="1" ht="15" customHeight="1" x14ac:dyDescent="0.2">
      <c r="A56" s="120"/>
      <c r="B56" s="119" t="s">
        <v>196</v>
      </c>
      <c r="C56" s="258"/>
      <c r="E56" s="113">
        <v>78.588164335258782</v>
      </c>
      <c r="F56" s="115">
        <v>33877</v>
      </c>
      <c r="G56" s="114">
        <v>33923</v>
      </c>
      <c r="H56" s="114">
        <v>34314</v>
      </c>
      <c r="I56" s="114">
        <v>34076</v>
      </c>
      <c r="J56" s="140">
        <v>33785</v>
      </c>
      <c r="K56" s="114">
        <v>92</v>
      </c>
      <c r="L56" s="116">
        <v>0.27231019683291402</v>
      </c>
    </row>
    <row r="57" spans="1:12" s="110" customFormat="1" ht="15" customHeight="1" x14ac:dyDescent="0.2">
      <c r="A57" s="120"/>
      <c r="B57" s="119"/>
      <c r="C57" s="258" t="s">
        <v>106</v>
      </c>
      <c r="E57" s="113">
        <v>51.539392508191398</v>
      </c>
      <c r="F57" s="115">
        <v>17460</v>
      </c>
      <c r="G57" s="114">
        <v>17532</v>
      </c>
      <c r="H57" s="114">
        <v>17801</v>
      </c>
      <c r="I57" s="114">
        <v>17693</v>
      </c>
      <c r="J57" s="140">
        <v>17481</v>
      </c>
      <c r="K57" s="114">
        <v>-21</v>
      </c>
      <c r="L57" s="116">
        <v>-0.12013042732109147</v>
      </c>
    </row>
    <row r="58" spans="1:12" s="110" customFormat="1" ht="15" customHeight="1" x14ac:dyDescent="0.2">
      <c r="A58" s="120"/>
      <c r="B58" s="119"/>
      <c r="C58" s="258" t="s">
        <v>107</v>
      </c>
      <c r="E58" s="113">
        <v>48.460607491808602</v>
      </c>
      <c r="F58" s="115">
        <v>16417</v>
      </c>
      <c r="G58" s="114">
        <v>16391</v>
      </c>
      <c r="H58" s="114">
        <v>16513</v>
      </c>
      <c r="I58" s="114">
        <v>16383</v>
      </c>
      <c r="J58" s="140">
        <v>16304</v>
      </c>
      <c r="K58" s="114">
        <v>113</v>
      </c>
      <c r="L58" s="116">
        <v>0.69308145240431795</v>
      </c>
    </row>
    <row r="59" spans="1:12" s="110" customFormat="1" ht="15" customHeight="1" x14ac:dyDescent="0.2">
      <c r="A59" s="120"/>
      <c r="B59" s="119"/>
      <c r="C59" s="258" t="s">
        <v>105</v>
      </c>
      <c r="D59" s="110" t="s">
        <v>197</v>
      </c>
      <c r="E59" s="113">
        <v>91.782035009003152</v>
      </c>
      <c r="F59" s="115">
        <v>31093</v>
      </c>
      <c r="G59" s="114">
        <v>31134</v>
      </c>
      <c r="H59" s="114">
        <v>31496</v>
      </c>
      <c r="I59" s="114">
        <v>31270</v>
      </c>
      <c r="J59" s="140">
        <v>31007</v>
      </c>
      <c r="K59" s="114">
        <v>86</v>
      </c>
      <c r="L59" s="116">
        <v>0.27735672590060306</v>
      </c>
    </row>
    <row r="60" spans="1:12" s="110" customFormat="1" ht="15" customHeight="1" x14ac:dyDescent="0.2">
      <c r="A60" s="120"/>
      <c r="B60" s="119"/>
      <c r="C60" s="258"/>
      <c r="D60" s="267" t="s">
        <v>198</v>
      </c>
      <c r="E60" s="113">
        <v>51.937735181552121</v>
      </c>
      <c r="F60" s="115">
        <v>16149</v>
      </c>
      <c r="G60" s="114">
        <v>16214</v>
      </c>
      <c r="H60" s="114">
        <v>16469</v>
      </c>
      <c r="I60" s="114">
        <v>16379</v>
      </c>
      <c r="J60" s="140">
        <v>16198</v>
      </c>
      <c r="K60" s="114">
        <v>-49</v>
      </c>
      <c r="L60" s="116">
        <v>-0.30250648228176319</v>
      </c>
    </row>
    <row r="61" spans="1:12" s="110" customFormat="1" ht="15" customHeight="1" x14ac:dyDescent="0.2">
      <c r="A61" s="120"/>
      <c r="B61" s="119"/>
      <c r="C61" s="258"/>
      <c r="D61" s="267" t="s">
        <v>199</v>
      </c>
      <c r="E61" s="113">
        <v>48.062264818447879</v>
      </c>
      <c r="F61" s="115">
        <v>14944</v>
      </c>
      <c r="G61" s="114">
        <v>14920</v>
      </c>
      <c r="H61" s="114">
        <v>15027</v>
      </c>
      <c r="I61" s="114">
        <v>14891</v>
      </c>
      <c r="J61" s="140">
        <v>14809</v>
      </c>
      <c r="K61" s="114">
        <v>135</v>
      </c>
      <c r="L61" s="116">
        <v>0.91160780606388003</v>
      </c>
    </row>
    <row r="62" spans="1:12" s="110" customFormat="1" ht="15" customHeight="1" x14ac:dyDescent="0.2">
      <c r="A62" s="120"/>
      <c r="B62" s="119"/>
      <c r="C62" s="258"/>
      <c r="D62" s="258" t="s">
        <v>200</v>
      </c>
      <c r="E62" s="113">
        <v>8.2179649909968422</v>
      </c>
      <c r="F62" s="115">
        <v>2784</v>
      </c>
      <c r="G62" s="114">
        <v>2789</v>
      </c>
      <c r="H62" s="114">
        <v>2818</v>
      </c>
      <c r="I62" s="114">
        <v>2806</v>
      </c>
      <c r="J62" s="140">
        <v>2778</v>
      </c>
      <c r="K62" s="114">
        <v>6</v>
      </c>
      <c r="L62" s="116">
        <v>0.21598272138228941</v>
      </c>
    </row>
    <row r="63" spans="1:12" s="110" customFormat="1" ht="15" customHeight="1" x14ac:dyDescent="0.2">
      <c r="A63" s="120"/>
      <c r="B63" s="119"/>
      <c r="C63" s="258"/>
      <c r="D63" s="267" t="s">
        <v>198</v>
      </c>
      <c r="E63" s="113">
        <v>47.09051724137931</v>
      </c>
      <c r="F63" s="115">
        <v>1311</v>
      </c>
      <c r="G63" s="114">
        <v>1318</v>
      </c>
      <c r="H63" s="114">
        <v>1332</v>
      </c>
      <c r="I63" s="114">
        <v>1314</v>
      </c>
      <c r="J63" s="140">
        <v>1283</v>
      </c>
      <c r="K63" s="114">
        <v>28</v>
      </c>
      <c r="L63" s="116">
        <v>2.182385035074045</v>
      </c>
    </row>
    <row r="64" spans="1:12" s="110" customFormat="1" ht="15" customHeight="1" x14ac:dyDescent="0.2">
      <c r="A64" s="120"/>
      <c r="B64" s="119"/>
      <c r="C64" s="258"/>
      <c r="D64" s="267" t="s">
        <v>199</v>
      </c>
      <c r="E64" s="113">
        <v>52.90948275862069</v>
      </c>
      <c r="F64" s="115">
        <v>1473</v>
      </c>
      <c r="G64" s="114">
        <v>1471</v>
      </c>
      <c r="H64" s="114">
        <v>1486</v>
      </c>
      <c r="I64" s="114">
        <v>1492</v>
      </c>
      <c r="J64" s="140">
        <v>1495</v>
      </c>
      <c r="K64" s="114">
        <v>-22</v>
      </c>
      <c r="L64" s="116">
        <v>-1.471571906354515</v>
      </c>
    </row>
    <row r="65" spans="1:12" s="110" customFormat="1" ht="15" customHeight="1" x14ac:dyDescent="0.2">
      <c r="A65" s="120"/>
      <c r="B65" s="119" t="s">
        <v>201</v>
      </c>
      <c r="C65" s="258"/>
      <c r="E65" s="113">
        <v>8.5902521632217503</v>
      </c>
      <c r="F65" s="115">
        <v>3703</v>
      </c>
      <c r="G65" s="114">
        <v>3744</v>
      </c>
      <c r="H65" s="114">
        <v>3744</v>
      </c>
      <c r="I65" s="114">
        <v>3720</v>
      </c>
      <c r="J65" s="140">
        <v>3693</v>
      </c>
      <c r="K65" s="114">
        <v>10</v>
      </c>
      <c r="L65" s="116">
        <v>0.27078256160303277</v>
      </c>
    </row>
    <row r="66" spans="1:12" s="110" customFormat="1" ht="15" customHeight="1" x14ac:dyDescent="0.2">
      <c r="A66" s="120"/>
      <c r="B66" s="119"/>
      <c r="C66" s="258" t="s">
        <v>106</v>
      </c>
      <c r="E66" s="113">
        <v>43.046178773967057</v>
      </c>
      <c r="F66" s="115">
        <v>1594</v>
      </c>
      <c r="G66" s="114">
        <v>1627</v>
      </c>
      <c r="H66" s="114">
        <v>1639</v>
      </c>
      <c r="I66" s="114">
        <v>1635</v>
      </c>
      <c r="J66" s="140">
        <v>1613</v>
      </c>
      <c r="K66" s="114">
        <v>-19</v>
      </c>
      <c r="L66" s="116">
        <v>-1.1779293242405455</v>
      </c>
    </row>
    <row r="67" spans="1:12" s="110" customFormat="1" ht="15" customHeight="1" x14ac:dyDescent="0.2">
      <c r="A67" s="120"/>
      <c r="B67" s="119"/>
      <c r="C67" s="258" t="s">
        <v>107</v>
      </c>
      <c r="E67" s="113">
        <v>56.953821226032943</v>
      </c>
      <c r="F67" s="115">
        <v>2109</v>
      </c>
      <c r="G67" s="114">
        <v>2117</v>
      </c>
      <c r="H67" s="114">
        <v>2105</v>
      </c>
      <c r="I67" s="114">
        <v>2085</v>
      </c>
      <c r="J67" s="140">
        <v>2080</v>
      </c>
      <c r="K67" s="114">
        <v>29</v>
      </c>
      <c r="L67" s="116">
        <v>1.3942307692307692</v>
      </c>
    </row>
    <row r="68" spans="1:12" s="110" customFormat="1" ht="15" customHeight="1" x14ac:dyDescent="0.2">
      <c r="A68" s="120"/>
      <c r="B68" s="119"/>
      <c r="C68" s="258" t="s">
        <v>105</v>
      </c>
      <c r="D68" s="110" t="s">
        <v>202</v>
      </c>
      <c r="E68" s="113">
        <v>13.5295706184175</v>
      </c>
      <c r="F68" s="115">
        <v>501</v>
      </c>
      <c r="G68" s="114">
        <v>496</v>
      </c>
      <c r="H68" s="114">
        <v>497</v>
      </c>
      <c r="I68" s="114">
        <v>488</v>
      </c>
      <c r="J68" s="140">
        <v>477</v>
      </c>
      <c r="K68" s="114">
        <v>24</v>
      </c>
      <c r="L68" s="116">
        <v>5.0314465408805029</v>
      </c>
    </row>
    <row r="69" spans="1:12" s="110" customFormat="1" ht="15" customHeight="1" x14ac:dyDescent="0.2">
      <c r="A69" s="120"/>
      <c r="B69" s="119"/>
      <c r="C69" s="258"/>
      <c r="D69" s="267" t="s">
        <v>198</v>
      </c>
      <c r="E69" s="113">
        <v>42.514970059880241</v>
      </c>
      <c r="F69" s="115">
        <v>213</v>
      </c>
      <c r="G69" s="114">
        <v>215</v>
      </c>
      <c r="H69" s="114">
        <v>222</v>
      </c>
      <c r="I69" s="114">
        <v>224</v>
      </c>
      <c r="J69" s="140">
        <v>216</v>
      </c>
      <c r="K69" s="114">
        <v>-3</v>
      </c>
      <c r="L69" s="116">
        <v>-1.3888888888888888</v>
      </c>
    </row>
    <row r="70" spans="1:12" s="110" customFormat="1" ht="15" customHeight="1" x14ac:dyDescent="0.2">
      <c r="A70" s="120"/>
      <c r="B70" s="119"/>
      <c r="C70" s="258"/>
      <c r="D70" s="267" t="s">
        <v>199</v>
      </c>
      <c r="E70" s="113">
        <v>57.485029940119759</v>
      </c>
      <c r="F70" s="115">
        <v>288</v>
      </c>
      <c r="G70" s="114">
        <v>281</v>
      </c>
      <c r="H70" s="114">
        <v>275</v>
      </c>
      <c r="I70" s="114">
        <v>264</v>
      </c>
      <c r="J70" s="140">
        <v>261</v>
      </c>
      <c r="K70" s="114">
        <v>27</v>
      </c>
      <c r="L70" s="116">
        <v>10.344827586206897</v>
      </c>
    </row>
    <row r="71" spans="1:12" s="110" customFormat="1" ht="15" customHeight="1" x14ac:dyDescent="0.2">
      <c r="A71" s="120"/>
      <c r="B71" s="119"/>
      <c r="C71" s="258"/>
      <c r="D71" s="110" t="s">
        <v>203</v>
      </c>
      <c r="E71" s="113">
        <v>81.636510937078043</v>
      </c>
      <c r="F71" s="115">
        <v>3023</v>
      </c>
      <c r="G71" s="114">
        <v>3063</v>
      </c>
      <c r="H71" s="114">
        <v>3068</v>
      </c>
      <c r="I71" s="114">
        <v>3054</v>
      </c>
      <c r="J71" s="140">
        <v>3036</v>
      </c>
      <c r="K71" s="114">
        <v>-13</v>
      </c>
      <c r="L71" s="116">
        <v>-0.42819499341238471</v>
      </c>
    </row>
    <row r="72" spans="1:12" s="110" customFormat="1" ht="15" customHeight="1" x14ac:dyDescent="0.2">
      <c r="A72" s="120"/>
      <c r="B72" s="119"/>
      <c r="C72" s="258"/>
      <c r="D72" s="267" t="s">
        <v>198</v>
      </c>
      <c r="E72" s="113">
        <v>42.209725438306322</v>
      </c>
      <c r="F72" s="115">
        <v>1276</v>
      </c>
      <c r="G72" s="114">
        <v>1305</v>
      </c>
      <c r="H72" s="114">
        <v>1312</v>
      </c>
      <c r="I72" s="114">
        <v>1308</v>
      </c>
      <c r="J72" s="140">
        <v>1290</v>
      </c>
      <c r="K72" s="114">
        <v>-14</v>
      </c>
      <c r="L72" s="116">
        <v>-1.0852713178294573</v>
      </c>
    </row>
    <row r="73" spans="1:12" s="110" customFormat="1" ht="15" customHeight="1" x14ac:dyDescent="0.2">
      <c r="A73" s="120"/>
      <c r="B73" s="119"/>
      <c r="C73" s="258"/>
      <c r="D73" s="267" t="s">
        <v>199</v>
      </c>
      <c r="E73" s="113">
        <v>57.790274561693678</v>
      </c>
      <c r="F73" s="115">
        <v>1747</v>
      </c>
      <c r="G73" s="114">
        <v>1758</v>
      </c>
      <c r="H73" s="114">
        <v>1756</v>
      </c>
      <c r="I73" s="114">
        <v>1746</v>
      </c>
      <c r="J73" s="140">
        <v>1746</v>
      </c>
      <c r="K73" s="114">
        <v>1</v>
      </c>
      <c r="L73" s="116">
        <v>5.7273768613974797E-2</v>
      </c>
    </row>
    <row r="74" spans="1:12" s="110" customFormat="1" ht="15" customHeight="1" x14ac:dyDescent="0.2">
      <c r="A74" s="120"/>
      <c r="B74" s="119"/>
      <c r="C74" s="258"/>
      <c r="D74" s="110" t="s">
        <v>204</v>
      </c>
      <c r="E74" s="113">
        <v>4.8339184445044561</v>
      </c>
      <c r="F74" s="115">
        <v>179</v>
      </c>
      <c r="G74" s="114">
        <v>185</v>
      </c>
      <c r="H74" s="114">
        <v>179</v>
      </c>
      <c r="I74" s="114">
        <v>178</v>
      </c>
      <c r="J74" s="140">
        <v>180</v>
      </c>
      <c r="K74" s="114">
        <v>-1</v>
      </c>
      <c r="L74" s="116">
        <v>-0.55555555555555558</v>
      </c>
    </row>
    <row r="75" spans="1:12" s="110" customFormat="1" ht="15" customHeight="1" x14ac:dyDescent="0.2">
      <c r="A75" s="120"/>
      <c r="B75" s="119"/>
      <c r="C75" s="258"/>
      <c r="D75" s="267" t="s">
        <v>198</v>
      </c>
      <c r="E75" s="113">
        <v>58.659217877094974</v>
      </c>
      <c r="F75" s="115">
        <v>105</v>
      </c>
      <c r="G75" s="114">
        <v>107</v>
      </c>
      <c r="H75" s="114">
        <v>105</v>
      </c>
      <c r="I75" s="114">
        <v>103</v>
      </c>
      <c r="J75" s="140">
        <v>107</v>
      </c>
      <c r="K75" s="114">
        <v>-2</v>
      </c>
      <c r="L75" s="116">
        <v>-1.8691588785046729</v>
      </c>
    </row>
    <row r="76" spans="1:12" s="110" customFormat="1" ht="15" customHeight="1" x14ac:dyDescent="0.2">
      <c r="A76" s="120"/>
      <c r="B76" s="119"/>
      <c r="C76" s="258"/>
      <c r="D76" s="267" t="s">
        <v>199</v>
      </c>
      <c r="E76" s="113">
        <v>41.340782122905026</v>
      </c>
      <c r="F76" s="115">
        <v>74</v>
      </c>
      <c r="G76" s="114">
        <v>78</v>
      </c>
      <c r="H76" s="114">
        <v>74</v>
      </c>
      <c r="I76" s="114">
        <v>75</v>
      </c>
      <c r="J76" s="140">
        <v>73</v>
      </c>
      <c r="K76" s="114">
        <v>1</v>
      </c>
      <c r="L76" s="116">
        <v>1.3698630136986301</v>
      </c>
    </row>
    <row r="77" spans="1:12" s="110" customFormat="1" ht="15" customHeight="1" x14ac:dyDescent="0.2">
      <c r="A77" s="534"/>
      <c r="B77" s="119" t="s">
        <v>205</v>
      </c>
      <c r="C77" s="268"/>
      <c r="D77" s="182"/>
      <c r="E77" s="113">
        <v>6.4977845825503975</v>
      </c>
      <c r="F77" s="115">
        <v>2801</v>
      </c>
      <c r="G77" s="114">
        <v>2671</v>
      </c>
      <c r="H77" s="114">
        <v>2973</v>
      </c>
      <c r="I77" s="114">
        <v>2889</v>
      </c>
      <c r="J77" s="140">
        <v>2794</v>
      </c>
      <c r="K77" s="114">
        <v>7</v>
      </c>
      <c r="L77" s="116">
        <v>0.25053686471009307</v>
      </c>
    </row>
    <row r="78" spans="1:12" s="110" customFormat="1" ht="15" customHeight="1" x14ac:dyDescent="0.2">
      <c r="A78" s="120"/>
      <c r="B78" s="119"/>
      <c r="C78" s="268" t="s">
        <v>106</v>
      </c>
      <c r="D78" s="182"/>
      <c r="E78" s="113">
        <v>56.551231702963229</v>
      </c>
      <c r="F78" s="115">
        <v>1584</v>
      </c>
      <c r="G78" s="114">
        <v>1505</v>
      </c>
      <c r="H78" s="114">
        <v>1677</v>
      </c>
      <c r="I78" s="114">
        <v>1640</v>
      </c>
      <c r="J78" s="140">
        <v>1565</v>
      </c>
      <c r="K78" s="114">
        <v>19</v>
      </c>
      <c r="L78" s="116">
        <v>1.2140575079872205</v>
      </c>
    </row>
    <row r="79" spans="1:12" s="110" customFormat="1" ht="15" customHeight="1" x14ac:dyDescent="0.2">
      <c r="A79" s="123"/>
      <c r="B79" s="124"/>
      <c r="C79" s="260" t="s">
        <v>107</v>
      </c>
      <c r="D79" s="261"/>
      <c r="E79" s="125">
        <v>43.448768297036771</v>
      </c>
      <c r="F79" s="143">
        <v>1217</v>
      </c>
      <c r="G79" s="144">
        <v>1166</v>
      </c>
      <c r="H79" s="144">
        <v>1296</v>
      </c>
      <c r="I79" s="144">
        <v>1249</v>
      </c>
      <c r="J79" s="145">
        <v>1229</v>
      </c>
      <c r="K79" s="144">
        <v>-12</v>
      </c>
      <c r="L79" s="146">
        <v>-0.97640358014646056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43107</v>
      </c>
      <c r="E11" s="114">
        <v>43171</v>
      </c>
      <c r="F11" s="114">
        <v>43920</v>
      </c>
      <c r="G11" s="114">
        <v>43210</v>
      </c>
      <c r="H11" s="140">
        <v>42779</v>
      </c>
      <c r="I11" s="115">
        <v>328</v>
      </c>
      <c r="J11" s="116">
        <v>0.76673134014352839</v>
      </c>
    </row>
    <row r="12" spans="1:15" s="110" customFormat="1" ht="24.95" customHeight="1" x14ac:dyDescent="0.2">
      <c r="A12" s="193" t="s">
        <v>132</v>
      </c>
      <c r="B12" s="194" t="s">
        <v>133</v>
      </c>
      <c r="C12" s="113">
        <v>3.1549400329412856</v>
      </c>
      <c r="D12" s="115">
        <v>1360</v>
      </c>
      <c r="E12" s="114">
        <v>1216</v>
      </c>
      <c r="F12" s="114">
        <v>1341</v>
      </c>
      <c r="G12" s="114">
        <v>1298</v>
      </c>
      <c r="H12" s="140">
        <v>1275</v>
      </c>
      <c r="I12" s="115">
        <v>85</v>
      </c>
      <c r="J12" s="116">
        <v>6.666666666666667</v>
      </c>
    </row>
    <row r="13" spans="1:15" s="110" customFormat="1" ht="24.95" customHeight="1" x14ac:dyDescent="0.2">
      <c r="A13" s="193" t="s">
        <v>134</v>
      </c>
      <c r="B13" s="199" t="s">
        <v>214</v>
      </c>
      <c r="C13" s="113">
        <v>1.7491358712042129</v>
      </c>
      <c r="D13" s="115">
        <v>754</v>
      </c>
      <c r="E13" s="114">
        <v>755</v>
      </c>
      <c r="F13" s="114">
        <v>769</v>
      </c>
      <c r="G13" s="114">
        <v>784</v>
      </c>
      <c r="H13" s="140">
        <v>773</v>
      </c>
      <c r="I13" s="115">
        <v>-19</v>
      </c>
      <c r="J13" s="116">
        <v>-2.4579560155239326</v>
      </c>
    </row>
    <row r="14" spans="1:15" s="287" customFormat="1" ht="24" customHeight="1" x14ac:dyDescent="0.2">
      <c r="A14" s="193" t="s">
        <v>215</v>
      </c>
      <c r="B14" s="199" t="s">
        <v>137</v>
      </c>
      <c r="C14" s="113">
        <v>25.682603753450717</v>
      </c>
      <c r="D14" s="115">
        <v>11071</v>
      </c>
      <c r="E14" s="114">
        <v>11246</v>
      </c>
      <c r="F14" s="114">
        <v>11371</v>
      </c>
      <c r="G14" s="114">
        <v>11135</v>
      </c>
      <c r="H14" s="140">
        <v>11107</v>
      </c>
      <c r="I14" s="115">
        <v>-36</v>
      </c>
      <c r="J14" s="116">
        <v>-0.32411992437201764</v>
      </c>
      <c r="K14" s="110"/>
      <c r="L14" s="110"/>
      <c r="M14" s="110"/>
      <c r="N14" s="110"/>
      <c r="O14" s="110"/>
    </row>
    <row r="15" spans="1:15" s="110" customFormat="1" ht="24.75" customHeight="1" x14ac:dyDescent="0.2">
      <c r="A15" s="193" t="s">
        <v>216</v>
      </c>
      <c r="B15" s="199" t="s">
        <v>217</v>
      </c>
      <c r="C15" s="113">
        <v>7.653049388730369</v>
      </c>
      <c r="D15" s="115">
        <v>3299</v>
      </c>
      <c r="E15" s="114">
        <v>3277</v>
      </c>
      <c r="F15" s="114">
        <v>3245</v>
      </c>
      <c r="G15" s="114">
        <v>3128</v>
      </c>
      <c r="H15" s="140">
        <v>3106</v>
      </c>
      <c r="I15" s="115">
        <v>193</v>
      </c>
      <c r="J15" s="116">
        <v>6.2137797810688991</v>
      </c>
    </row>
    <row r="16" spans="1:15" s="287" customFormat="1" ht="24.95" customHeight="1" x14ac:dyDescent="0.2">
      <c r="A16" s="193" t="s">
        <v>218</v>
      </c>
      <c r="B16" s="199" t="s">
        <v>141</v>
      </c>
      <c r="C16" s="113">
        <v>8.7294406940868079</v>
      </c>
      <c r="D16" s="115">
        <v>3763</v>
      </c>
      <c r="E16" s="114">
        <v>3927</v>
      </c>
      <c r="F16" s="114">
        <v>4051</v>
      </c>
      <c r="G16" s="114">
        <v>3992</v>
      </c>
      <c r="H16" s="140">
        <v>4003</v>
      </c>
      <c r="I16" s="115">
        <v>-240</v>
      </c>
      <c r="J16" s="116">
        <v>-5.9955033724706466</v>
      </c>
      <c r="K16" s="110"/>
      <c r="L16" s="110"/>
      <c r="M16" s="110"/>
      <c r="N16" s="110"/>
      <c r="O16" s="110"/>
    </row>
    <row r="17" spans="1:15" s="110" customFormat="1" ht="24.95" customHeight="1" x14ac:dyDescent="0.2">
      <c r="A17" s="193" t="s">
        <v>219</v>
      </c>
      <c r="B17" s="199" t="s">
        <v>220</v>
      </c>
      <c r="C17" s="113">
        <v>9.3001136706335394</v>
      </c>
      <c r="D17" s="115">
        <v>4009</v>
      </c>
      <c r="E17" s="114">
        <v>4042</v>
      </c>
      <c r="F17" s="114">
        <v>4075</v>
      </c>
      <c r="G17" s="114">
        <v>4015</v>
      </c>
      <c r="H17" s="140">
        <v>3998</v>
      </c>
      <c r="I17" s="115">
        <v>11</v>
      </c>
      <c r="J17" s="116">
        <v>0.27513756878439222</v>
      </c>
    </row>
    <row r="18" spans="1:15" s="287" customFormat="1" ht="24.95" customHeight="1" x14ac:dyDescent="0.2">
      <c r="A18" s="201" t="s">
        <v>144</v>
      </c>
      <c r="B18" s="202" t="s">
        <v>145</v>
      </c>
      <c r="C18" s="113">
        <v>8.1819658060175833</v>
      </c>
      <c r="D18" s="115">
        <v>3527</v>
      </c>
      <c r="E18" s="114">
        <v>3533</v>
      </c>
      <c r="F18" s="114">
        <v>3624</v>
      </c>
      <c r="G18" s="114">
        <v>3584</v>
      </c>
      <c r="H18" s="140">
        <v>3521</v>
      </c>
      <c r="I18" s="115">
        <v>6</v>
      </c>
      <c r="J18" s="116">
        <v>0.17040613462084636</v>
      </c>
      <c r="K18" s="110"/>
      <c r="L18" s="110"/>
      <c r="M18" s="110"/>
      <c r="N18" s="110"/>
      <c r="O18" s="110"/>
    </row>
    <row r="19" spans="1:15" s="110" customFormat="1" ht="24.95" customHeight="1" x14ac:dyDescent="0.2">
      <c r="A19" s="193" t="s">
        <v>146</v>
      </c>
      <c r="B19" s="199" t="s">
        <v>147</v>
      </c>
      <c r="C19" s="113">
        <v>11.45985570788967</v>
      </c>
      <c r="D19" s="115">
        <v>4940</v>
      </c>
      <c r="E19" s="114">
        <v>4885</v>
      </c>
      <c r="F19" s="114">
        <v>4986</v>
      </c>
      <c r="G19" s="114">
        <v>4929</v>
      </c>
      <c r="H19" s="140">
        <v>4920</v>
      </c>
      <c r="I19" s="115">
        <v>20</v>
      </c>
      <c r="J19" s="116">
        <v>0.4065040650406504</v>
      </c>
    </row>
    <row r="20" spans="1:15" s="287" customFormat="1" ht="24.95" customHeight="1" x14ac:dyDescent="0.2">
      <c r="A20" s="193" t="s">
        <v>148</v>
      </c>
      <c r="B20" s="199" t="s">
        <v>149</v>
      </c>
      <c r="C20" s="113">
        <v>6.1706915350175144</v>
      </c>
      <c r="D20" s="115">
        <v>2660</v>
      </c>
      <c r="E20" s="114">
        <v>2674</v>
      </c>
      <c r="F20" s="114">
        <v>2721</v>
      </c>
      <c r="G20" s="114">
        <v>2681</v>
      </c>
      <c r="H20" s="140">
        <v>2667</v>
      </c>
      <c r="I20" s="115">
        <v>-7</v>
      </c>
      <c r="J20" s="116">
        <v>-0.26246719160104987</v>
      </c>
      <c r="K20" s="110"/>
      <c r="L20" s="110"/>
      <c r="M20" s="110"/>
      <c r="N20" s="110"/>
      <c r="O20" s="110"/>
    </row>
    <row r="21" spans="1:15" s="110" customFormat="1" ht="24.95" customHeight="1" x14ac:dyDescent="0.2">
      <c r="A21" s="201" t="s">
        <v>150</v>
      </c>
      <c r="B21" s="202" t="s">
        <v>151</v>
      </c>
      <c r="C21" s="113">
        <v>3.0946250028997611</v>
      </c>
      <c r="D21" s="115">
        <v>1334</v>
      </c>
      <c r="E21" s="114">
        <v>1380</v>
      </c>
      <c r="F21" s="114">
        <v>1474</v>
      </c>
      <c r="G21" s="114">
        <v>1470</v>
      </c>
      <c r="H21" s="140">
        <v>1341</v>
      </c>
      <c r="I21" s="115">
        <v>-7</v>
      </c>
      <c r="J21" s="116">
        <v>-0.52199850857568975</v>
      </c>
    </row>
    <row r="22" spans="1:15" s="110" customFormat="1" ht="24.95" customHeight="1" x14ac:dyDescent="0.2">
      <c r="A22" s="201" t="s">
        <v>152</v>
      </c>
      <c r="B22" s="199" t="s">
        <v>153</v>
      </c>
      <c r="C22" s="113">
        <v>0.51499756420070986</v>
      </c>
      <c r="D22" s="115">
        <v>222</v>
      </c>
      <c r="E22" s="114">
        <v>229</v>
      </c>
      <c r="F22" s="114">
        <v>233</v>
      </c>
      <c r="G22" s="114">
        <v>233</v>
      </c>
      <c r="H22" s="140">
        <v>214</v>
      </c>
      <c r="I22" s="115">
        <v>8</v>
      </c>
      <c r="J22" s="116">
        <v>3.7383177570093458</v>
      </c>
    </row>
    <row r="23" spans="1:15" s="110" customFormat="1" ht="24.95" customHeight="1" x14ac:dyDescent="0.2">
      <c r="A23" s="193" t="s">
        <v>154</v>
      </c>
      <c r="B23" s="199" t="s">
        <v>155</v>
      </c>
      <c r="C23" s="113">
        <v>1.0694318788131858</v>
      </c>
      <c r="D23" s="115">
        <v>461</v>
      </c>
      <c r="E23" s="114">
        <v>473</v>
      </c>
      <c r="F23" s="114">
        <v>486</v>
      </c>
      <c r="G23" s="114">
        <v>495</v>
      </c>
      <c r="H23" s="140">
        <v>489</v>
      </c>
      <c r="I23" s="115">
        <v>-28</v>
      </c>
      <c r="J23" s="116">
        <v>-5.7259713701431494</v>
      </c>
    </row>
    <row r="24" spans="1:15" s="110" customFormat="1" ht="24.95" customHeight="1" x14ac:dyDescent="0.2">
      <c r="A24" s="193" t="s">
        <v>156</v>
      </c>
      <c r="B24" s="199" t="s">
        <v>221</v>
      </c>
      <c r="C24" s="113">
        <v>3.9320759969378525</v>
      </c>
      <c r="D24" s="115">
        <v>1695</v>
      </c>
      <c r="E24" s="114">
        <v>1735</v>
      </c>
      <c r="F24" s="114">
        <v>1710</v>
      </c>
      <c r="G24" s="114">
        <v>1692</v>
      </c>
      <c r="H24" s="140">
        <v>1690</v>
      </c>
      <c r="I24" s="115">
        <v>5</v>
      </c>
      <c r="J24" s="116">
        <v>0.29585798816568049</v>
      </c>
    </row>
    <row r="25" spans="1:15" s="110" customFormat="1" ht="24.95" customHeight="1" x14ac:dyDescent="0.2">
      <c r="A25" s="193" t="s">
        <v>222</v>
      </c>
      <c r="B25" s="204" t="s">
        <v>159</v>
      </c>
      <c r="C25" s="113">
        <v>5.00614749344654</v>
      </c>
      <c r="D25" s="115">
        <v>2158</v>
      </c>
      <c r="E25" s="114">
        <v>2102</v>
      </c>
      <c r="F25" s="114">
        <v>2189</v>
      </c>
      <c r="G25" s="114">
        <v>2142</v>
      </c>
      <c r="H25" s="140">
        <v>2054</v>
      </c>
      <c r="I25" s="115">
        <v>104</v>
      </c>
      <c r="J25" s="116">
        <v>5.0632911392405067</v>
      </c>
    </row>
    <row r="26" spans="1:15" s="110" customFormat="1" ht="24.95" customHeight="1" x14ac:dyDescent="0.2">
      <c r="A26" s="201">
        <v>782.78300000000002</v>
      </c>
      <c r="B26" s="203" t="s">
        <v>160</v>
      </c>
      <c r="C26" s="113">
        <v>1.8767253578305148</v>
      </c>
      <c r="D26" s="115">
        <v>809</v>
      </c>
      <c r="E26" s="114">
        <v>800</v>
      </c>
      <c r="F26" s="114">
        <v>870</v>
      </c>
      <c r="G26" s="114">
        <v>816</v>
      </c>
      <c r="H26" s="140">
        <v>764</v>
      </c>
      <c r="I26" s="115">
        <v>45</v>
      </c>
      <c r="J26" s="116">
        <v>5.8900523560209423</v>
      </c>
    </row>
    <row r="27" spans="1:15" s="110" customFormat="1" ht="24.95" customHeight="1" x14ac:dyDescent="0.2">
      <c r="A27" s="193" t="s">
        <v>161</v>
      </c>
      <c r="B27" s="199" t="s">
        <v>223</v>
      </c>
      <c r="C27" s="113">
        <v>6.6300136868722017</v>
      </c>
      <c r="D27" s="115">
        <v>2858</v>
      </c>
      <c r="E27" s="114">
        <v>2839</v>
      </c>
      <c r="F27" s="114">
        <v>2838</v>
      </c>
      <c r="G27" s="114">
        <v>2772</v>
      </c>
      <c r="H27" s="140">
        <v>2776</v>
      </c>
      <c r="I27" s="115">
        <v>82</v>
      </c>
      <c r="J27" s="116">
        <v>2.9538904899135447</v>
      </c>
    </row>
    <row r="28" spans="1:15" s="110" customFormat="1" ht="24.95" customHeight="1" x14ac:dyDescent="0.2">
      <c r="A28" s="193" t="s">
        <v>163</v>
      </c>
      <c r="B28" s="199" t="s">
        <v>164</v>
      </c>
      <c r="C28" s="113">
        <v>3.6281810378824786</v>
      </c>
      <c r="D28" s="115">
        <v>1564</v>
      </c>
      <c r="E28" s="114">
        <v>1615</v>
      </c>
      <c r="F28" s="114">
        <v>1635</v>
      </c>
      <c r="G28" s="114">
        <v>1645</v>
      </c>
      <c r="H28" s="140">
        <v>1670</v>
      </c>
      <c r="I28" s="115">
        <v>-106</v>
      </c>
      <c r="J28" s="116">
        <v>-6.3473053892215567</v>
      </c>
    </row>
    <row r="29" spans="1:15" s="110" customFormat="1" ht="24.95" customHeight="1" x14ac:dyDescent="0.2">
      <c r="A29" s="193">
        <v>86</v>
      </c>
      <c r="B29" s="199" t="s">
        <v>165</v>
      </c>
      <c r="C29" s="113">
        <v>7.7644002134224142</v>
      </c>
      <c r="D29" s="115">
        <v>3347</v>
      </c>
      <c r="E29" s="114">
        <v>3341</v>
      </c>
      <c r="F29" s="114">
        <v>3338</v>
      </c>
      <c r="G29" s="114">
        <v>3253</v>
      </c>
      <c r="H29" s="140">
        <v>3271</v>
      </c>
      <c r="I29" s="115">
        <v>76</v>
      </c>
      <c r="J29" s="116">
        <v>2.3234484867013148</v>
      </c>
    </row>
    <row r="30" spans="1:15" s="110" customFormat="1" ht="24.95" customHeight="1" x14ac:dyDescent="0.2">
      <c r="A30" s="193">
        <v>87.88</v>
      </c>
      <c r="B30" s="204" t="s">
        <v>166</v>
      </c>
      <c r="C30" s="113">
        <v>7.2726007376992134</v>
      </c>
      <c r="D30" s="115">
        <v>3135</v>
      </c>
      <c r="E30" s="114">
        <v>3118</v>
      </c>
      <c r="F30" s="114">
        <v>3098</v>
      </c>
      <c r="G30" s="114">
        <v>3052</v>
      </c>
      <c r="H30" s="140">
        <v>3033</v>
      </c>
      <c r="I30" s="115">
        <v>102</v>
      </c>
      <c r="J30" s="116">
        <v>3.3630069238377844</v>
      </c>
    </row>
    <row r="31" spans="1:15" s="110" customFormat="1" ht="24.95" customHeight="1" x14ac:dyDescent="0.2">
      <c r="A31" s="193" t="s">
        <v>167</v>
      </c>
      <c r="B31" s="199" t="s">
        <v>168</v>
      </c>
      <c r="C31" s="113">
        <v>2.8116083234741458</v>
      </c>
      <c r="D31" s="115">
        <v>1212</v>
      </c>
      <c r="E31" s="114">
        <v>1230</v>
      </c>
      <c r="F31" s="114">
        <v>1237</v>
      </c>
      <c r="G31" s="114">
        <v>1229</v>
      </c>
      <c r="H31" s="140">
        <v>1214</v>
      </c>
      <c r="I31" s="115">
        <v>-2</v>
      </c>
      <c r="J31" s="116">
        <v>-0.16474464579901152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3.1549400329412856</v>
      </c>
      <c r="D34" s="115">
        <v>1360</v>
      </c>
      <c r="E34" s="114">
        <v>1216</v>
      </c>
      <c r="F34" s="114">
        <v>1341</v>
      </c>
      <c r="G34" s="114">
        <v>1298</v>
      </c>
      <c r="H34" s="140">
        <v>1275</v>
      </c>
      <c r="I34" s="115">
        <v>85</v>
      </c>
      <c r="J34" s="116">
        <v>6.666666666666667</v>
      </c>
    </row>
    <row r="35" spans="1:10" s="110" customFormat="1" ht="24.95" customHeight="1" x14ac:dyDescent="0.2">
      <c r="A35" s="292" t="s">
        <v>171</v>
      </c>
      <c r="B35" s="293" t="s">
        <v>172</v>
      </c>
      <c r="C35" s="113">
        <v>35.61370543067251</v>
      </c>
      <c r="D35" s="115">
        <v>15352</v>
      </c>
      <c r="E35" s="114">
        <v>15534</v>
      </c>
      <c r="F35" s="114">
        <v>15764</v>
      </c>
      <c r="G35" s="114">
        <v>15503</v>
      </c>
      <c r="H35" s="140">
        <v>15401</v>
      </c>
      <c r="I35" s="115">
        <v>-49</v>
      </c>
      <c r="J35" s="116">
        <v>-0.31816115836633985</v>
      </c>
    </row>
    <row r="36" spans="1:10" s="110" customFormat="1" ht="24.95" customHeight="1" x14ac:dyDescent="0.2">
      <c r="A36" s="294" t="s">
        <v>173</v>
      </c>
      <c r="B36" s="295" t="s">
        <v>174</v>
      </c>
      <c r="C36" s="125">
        <v>61.231354536386199</v>
      </c>
      <c r="D36" s="143">
        <v>26395</v>
      </c>
      <c r="E36" s="144">
        <v>26421</v>
      </c>
      <c r="F36" s="144">
        <v>26815</v>
      </c>
      <c r="G36" s="144">
        <v>26409</v>
      </c>
      <c r="H36" s="145">
        <v>26103</v>
      </c>
      <c r="I36" s="143">
        <v>292</v>
      </c>
      <c r="J36" s="146">
        <v>1.118645366432977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2020-09-25T13:28:02Z</dcterms:created>
  <dcterms:modified xsi:type="dcterms:W3CDTF">2020-09-28T08:13:46Z</dcterms:modified>
</cp:coreProperties>
</file>